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15" windowWidth="14550" windowHeight="7650" tabRatio="900" firstSheet="4" activeTab="11"/>
  </bookViews>
  <sheets>
    <sheet name="1.한국사업부(제품)" sheetId="22" state="hidden" r:id="rId1"/>
    <sheet name="2.세탁기" sheetId="24" state="hidden" r:id="rId2"/>
    <sheet name="3.냉장고" sheetId="25" state="hidden" r:id="rId3"/>
    <sheet name="5.Cooking" sheetId="30" state="hidden" r:id="rId4"/>
    <sheet name=" " sheetId="27" r:id="rId5"/>
    <sheet name="W-Machine" sheetId="10" state="hidden" r:id="rId6"/>
    <sheet name="세탁기" sheetId="38" state="hidden" r:id="rId7"/>
    <sheet name="피벗_세탁기" sheetId="56" state="hidden" r:id="rId8"/>
    <sheet name="냉장고" sheetId="41" state="hidden" r:id="rId9"/>
    <sheet name="피벗_냉장고" sheetId="57" state="hidden" r:id="rId10"/>
    <sheet name="RAC" sheetId="42" r:id="rId11"/>
    <sheet name="RAC Acc" sheetId="64" r:id="rId12"/>
    <sheet name="RAC (2)" sheetId="61" r:id="rId13"/>
    <sheet name="피벗_RAC" sheetId="58" r:id="rId14"/>
    <sheet name="쿠킹" sheetId="43" state="hidden" r:id="rId15"/>
    <sheet name="피벗_쿠킹" sheetId="59" state="hidden" r:id="rId16"/>
    <sheet name="한국사업부" sheetId="44" state="hidden" r:id="rId17"/>
    <sheet name="4.RAC" sheetId="28" r:id="rId18"/>
    <sheet name="KPI" sheetId="45" r:id="rId19"/>
    <sheet name="지표비교" sheetId="51" r:id="rId20"/>
    <sheet name="Monthy" sheetId="60" r:id="rId21"/>
    <sheet name="Acc" sheetId="63" r:id="rId22"/>
    <sheet name="Plan1" sheetId="62" r:id="rId23"/>
  </sheets>
  <definedNames>
    <definedName name="_xlnm._FilterDatabase" localSheetId="10" hidden="1">RAC!$B$2:$FM$66</definedName>
    <definedName name="_xlnm._FilterDatabase" localSheetId="12" hidden="1">'RAC (2)'!$B$2:$FK$64</definedName>
    <definedName name="_xlnm._FilterDatabase" localSheetId="11" hidden="1">'RAC Acc'!$B$2:$FM$64</definedName>
    <definedName name="_xlnm._FilterDatabase" localSheetId="8" hidden="1">냉장고!$B$2:$FJ$66</definedName>
    <definedName name="_xlnm._FilterDatabase" localSheetId="6" hidden="1">세탁기!$B$2:$FH$2</definedName>
    <definedName name="_xlnm._FilterDatabase" localSheetId="14" hidden="1">쿠킹!$B$2:$FJ$50</definedName>
  </definedNames>
  <calcPr calcId="145621"/>
  <pivotCaches>
    <pivotCache cacheId="0" r:id="rId24"/>
    <pivotCache cacheId="1" r:id="rId25"/>
    <pivotCache cacheId="2" r:id="rId26"/>
    <pivotCache cacheId="3" r:id="rId27"/>
  </pivotCaches>
</workbook>
</file>

<file path=xl/calcChain.xml><?xml version="1.0" encoding="utf-8"?>
<calcChain xmlns="http://schemas.openxmlformats.org/spreadsheetml/2006/main">
  <c r="Q35" i="63" l="1"/>
  <c r="Q33" i="63"/>
  <c r="Q31" i="63"/>
  <c r="Q29" i="63"/>
  <c r="Q27" i="63"/>
  <c r="Q25" i="63"/>
  <c r="FU19" i="64"/>
  <c r="FV19" i="64"/>
  <c r="FU3" i="64"/>
  <c r="FV3" i="64"/>
  <c r="FH3" i="64"/>
  <c r="FI3" i="64"/>
  <c r="EG27" i="64"/>
  <c r="EG35" i="64"/>
  <c r="Q32" i="63" s="1"/>
  <c r="EG19" i="64"/>
  <c r="Q28" i="63" s="1"/>
  <c r="EG3" i="64"/>
  <c r="EG11" i="64"/>
  <c r="DB59" i="64"/>
  <c r="DC59" i="64"/>
  <c r="DC27" i="64"/>
  <c r="DC35" i="64"/>
  <c r="DC19" i="64"/>
  <c r="DC11" i="64"/>
  <c r="DC3" i="64"/>
  <c r="BZ35" i="64"/>
  <c r="BZ19" i="64"/>
  <c r="BZ11" i="64"/>
  <c r="BZ3" i="64"/>
  <c r="Q24" i="63"/>
  <c r="Q26" i="63"/>
  <c r="Q30" i="63"/>
  <c r="Q34" i="60"/>
  <c r="Q23" i="60"/>
  <c r="Q24" i="60"/>
  <c r="Q25" i="60"/>
  <c r="Q26" i="60"/>
  <c r="Q27" i="60"/>
  <c r="Q28" i="60"/>
  <c r="Q29" i="60"/>
  <c r="Q30" i="60"/>
  <c r="Q31" i="60"/>
  <c r="Q32" i="60"/>
  <c r="FH8" i="42"/>
  <c r="FI8" i="42"/>
  <c r="EG61" i="42"/>
  <c r="EG13" i="42"/>
  <c r="DC61" i="42"/>
  <c r="DC37" i="42"/>
  <c r="EG37" i="42" s="1"/>
  <c r="DC13" i="42"/>
  <c r="BZ37" i="42"/>
  <c r="BZ13" i="42"/>
  <c r="BZ5" i="42"/>
  <c r="DC5" i="42" s="1"/>
  <c r="EG5" i="42" s="1"/>
  <c r="AX27" i="64"/>
  <c r="BZ27" i="64" s="1"/>
  <c r="AX19" i="64"/>
  <c r="AX29" i="42"/>
  <c r="BZ29" i="42" s="1"/>
  <c r="DC29" i="42" s="1"/>
  <c r="EG29" i="42" s="1"/>
  <c r="AX21" i="42"/>
  <c r="BZ21" i="42" s="1"/>
  <c r="DC21" i="42" s="1"/>
  <c r="EG21" i="42" s="1"/>
  <c r="FV21" i="42" s="1"/>
  <c r="AC52" i="62"/>
  <c r="AC53" i="62"/>
  <c r="AC54" i="62" s="1"/>
  <c r="AC49" i="62"/>
  <c r="AC22" i="62"/>
  <c r="AC24" i="62"/>
  <c r="AC25" i="62"/>
  <c r="AC26" i="62" s="1"/>
  <c r="FV5" i="42" l="1"/>
  <c r="FI5" i="42"/>
  <c r="P143" i="60"/>
  <c r="M142" i="60"/>
  <c r="M141" i="60"/>
  <c r="P155" i="60" l="1"/>
  <c r="Q155" i="60" s="1"/>
  <c r="M155" i="60"/>
  <c r="O155" i="60" s="1"/>
  <c r="M154" i="60"/>
  <c r="O154" i="60" s="1"/>
  <c r="M153" i="60"/>
  <c r="O153" i="60" s="1"/>
  <c r="P152" i="60"/>
  <c r="Q152" i="60" s="1"/>
  <c r="I152" i="60"/>
  <c r="H152" i="60"/>
  <c r="F152" i="60"/>
  <c r="M151" i="60"/>
  <c r="O151" i="60" s="1"/>
  <c r="M150" i="60"/>
  <c r="O150" i="60" s="1"/>
  <c r="P149" i="60"/>
  <c r="Q149" i="60" s="1"/>
  <c r="I149" i="60"/>
  <c r="H149" i="60"/>
  <c r="F149" i="60"/>
  <c r="M148" i="60"/>
  <c r="O148" i="60" s="1"/>
  <c r="M147" i="60"/>
  <c r="O147" i="60" s="1"/>
  <c r="P146" i="60"/>
  <c r="Q146" i="60" s="1"/>
  <c r="I146" i="60"/>
  <c r="H146" i="60"/>
  <c r="G146" i="60"/>
  <c r="F146" i="60"/>
  <c r="M145" i="60"/>
  <c r="O145" i="60" s="1"/>
  <c r="M144" i="60"/>
  <c r="O144" i="60" s="1"/>
  <c r="Q143" i="60"/>
  <c r="I143" i="60"/>
  <c r="H143" i="60"/>
  <c r="F143" i="60"/>
  <c r="O142" i="60"/>
  <c r="M143" i="60"/>
  <c r="Q9" i="60"/>
  <c r="Q6" i="60"/>
  <c r="O143" i="60" l="1"/>
  <c r="O141" i="60"/>
  <c r="M146" i="60"/>
  <c r="O146" i="60" s="1"/>
  <c r="M149" i="60"/>
  <c r="O149" i="60" s="1"/>
  <c r="M152" i="60"/>
  <c r="O152" i="60" s="1"/>
  <c r="P159" i="60"/>
  <c r="BY37" i="42"/>
  <c r="AB52" i="62"/>
  <c r="AB53" i="62"/>
  <c r="AB54" i="62" s="1"/>
  <c r="AW27" i="64" s="1"/>
  <c r="P14" i="63" s="1"/>
  <c r="P15" i="63" s="1"/>
  <c r="AB49" i="62"/>
  <c r="AW29" i="42" s="1"/>
  <c r="P14" i="60" s="1"/>
  <c r="P15" i="60" s="1"/>
  <c r="P8" i="63"/>
  <c r="O8" i="63"/>
  <c r="O8" i="60"/>
  <c r="M119" i="60"/>
  <c r="M118" i="60"/>
  <c r="L6" i="60"/>
  <c r="L9" i="60"/>
  <c r="L12" i="60"/>
  <c r="L15" i="60"/>
  <c r="L18" i="60"/>
  <c r="L42" i="60"/>
  <c r="L43" i="60"/>
  <c r="L45" i="60"/>
  <c r="L47" i="60" s="1"/>
  <c r="L46" i="60"/>
  <c r="L56" i="60"/>
  <c r="L97" i="60"/>
  <c r="L100" i="60"/>
  <c r="L103" i="60"/>
  <c r="L106" i="60"/>
  <c r="M132" i="60"/>
  <c r="O132" i="60" s="1"/>
  <c r="M131" i="60"/>
  <c r="O131" i="60" s="1"/>
  <c r="M130" i="60"/>
  <c r="O130" i="60" s="1"/>
  <c r="J129" i="60"/>
  <c r="I129" i="60"/>
  <c r="H129" i="60"/>
  <c r="F129" i="60"/>
  <c r="M128" i="60"/>
  <c r="O128" i="60" s="1"/>
  <c r="M127" i="60"/>
  <c r="J126" i="60"/>
  <c r="I126" i="60"/>
  <c r="H126" i="60"/>
  <c r="F126" i="60"/>
  <c r="M125" i="60"/>
  <c r="O125" i="60" s="1"/>
  <c r="M124" i="60"/>
  <c r="K123" i="60"/>
  <c r="J123" i="60"/>
  <c r="I123" i="60"/>
  <c r="H123" i="60"/>
  <c r="G123" i="60"/>
  <c r="F123" i="60"/>
  <c r="M122" i="60"/>
  <c r="O122" i="60" s="1"/>
  <c r="M121" i="60"/>
  <c r="K120" i="60"/>
  <c r="J120" i="60"/>
  <c r="I120" i="60"/>
  <c r="H120" i="60"/>
  <c r="F120" i="60"/>
  <c r="O119" i="60"/>
  <c r="M123" i="60" l="1"/>
  <c r="O123" i="60" s="1"/>
  <c r="M126" i="60"/>
  <c r="O126" i="60" s="1"/>
  <c r="M129" i="60"/>
  <c r="O129" i="60" s="1"/>
  <c r="M120" i="60"/>
  <c r="O120" i="60" s="1"/>
  <c r="O121" i="60"/>
  <c r="O127" i="60"/>
  <c r="O118" i="60"/>
  <c r="O124" i="60"/>
  <c r="P25" i="63"/>
  <c r="P24" i="63"/>
  <c r="P9" i="63"/>
  <c r="P9" i="60"/>
  <c r="AB24" i="62"/>
  <c r="AB25" i="62"/>
  <c r="AB22" i="62"/>
  <c r="AW21" i="42" s="1"/>
  <c r="P11" i="60" s="1"/>
  <c r="P12" i="60" s="1"/>
  <c r="AB26" i="62" l="1"/>
  <c r="AW19" i="64" s="1"/>
  <c r="P11" i="63" s="1"/>
  <c r="P12" i="63" s="1"/>
  <c r="EF3" i="64"/>
  <c r="DB3" i="64"/>
  <c r="BY3" i="64"/>
  <c r="BY11" i="64"/>
  <c r="DB11" i="64" s="1"/>
  <c r="BY27" i="64"/>
  <c r="DB27" i="64" s="1"/>
  <c r="BY35" i="64"/>
  <c r="DB35" i="64" s="1"/>
  <c r="DB37" i="42"/>
  <c r="P32" i="60" s="1"/>
  <c r="DB61" i="42"/>
  <c r="EF61" i="42" s="1"/>
  <c r="BY29" i="42"/>
  <c r="DB29" i="42" s="1"/>
  <c r="BY21" i="42"/>
  <c r="DB21" i="42" s="1"/>
  <c r="BY13" i="42"/>
  <c r="DB13" i="42" s="1"/>
  <c r="BY5" i="42"/>
  <c r="DB5" i="42" s="1"/>
  <c r="P24" i="60" s="1"/>
  <c r="P6" i="63"/>
  <c r="O6" i="63"/>
  <c r="P6" i="60"/>
  <c r="EF29" i="42" l="1"/>
  <c r="P29" i="60" s="1"/>
  <c r="P129" i="60" s="1"/>
  <c r="Q129" i="60" s="1"/>
  <c r="P30" i="60"/>
  <c r="BY19" i="64"/>
  <c r="DB19" i="64" s="1"/>
  <c r="EF19" i="64" s="1"/>
  <c r="P28" i="63" s="1"/>
  <c r="EF11" i="64"/>
  <c r="P26" i="63" s="1"/>
  <c r="P27" i="63"/>
  <c r="EF27" i="64"/>
  <c r="P30" i="63" s="1"/>
  <c r="P31" i="63"/>
  <c r="EF35" i="64"/>
  <c r="P32" i="63" s="1"/>
  <c r="P33" i="63"/>
  <c r="EF37" i="42"/>
  <c r="P31" i="60" s="1"/>
  <c r="P132" i="60" s="1"/>
  <c r="Q132" i="60" s="1"/>
  <c r="EF21" i="42"/>
  <c r="P27" i="60" s="1"/>
  <c r="P126" i="60" s="1"/>
  <c r="Q126" i="60" s="1"/>
  <c r="P28" i="60"/>
  <c r="EF13" i="42"/>
  <c r="P25" i="60" s="1"/>
  <c r="P123" i="60" s="1"/>
  <c r="Q123" i="60" s="1"/>
  <c r="P26" i="60"/>
  <c r="EF5" i="42"/>
  <c r="S67" i="60"/>
  <c r="M102" i="60"/>
  <c r="M101" i="60"/>
  <c r="M105" i="60"/>
  <c r="M104" i="60"/>
  <c r="M96" i="60"/>
  <c r="M95" i="60"/>
  <c r="P23" i="60" l="1"/>
  <c r="P120" i="60" s="1"/>
  <c r="P136" i="60" s="1"/>
  <c r="FH5" i="42"/>
  <c r="P35" i="63"/>
  <c r="P29" i="63"/>
  <c r="Q120" i="60"/>
  <c r="P34" i="60"/>
  <c r="FU21" i="42"/>
  <c r="FU5" i="42"/>
  <c r="K106" i="60"/>
  <c r="K103" i="60"/>
  <c r="M99" i="60"/>
  <c r="M98" i="60"/>
  <c r="K100" i="60"/>
  <c r="M97" i="60"/>
  <c r="BX11" i="64" l="1"/>
  <c r="DA11" i="64" s="1"/>
  <c r="J107" i="60"/>
  <c r="I107" i="60"/>
  <c r="H107" i="60"/>
  <c r="J106" i="60"/>
  <c r="J103" i="60" l="1"/>
  <c r="BX13" i="42"/>
  <c r="J100" i="60"/>
  <c r="F103" i="60" l="1"/>
  <c r="N11" i="60"/>
  <c r="AA22" i="62" l="1"/>
  <c r="AV21" i="42" s="1"/>
  <c r="O11" i="60" s="1"/>
  <c r="O12" i="60" s="1"/>
  <c r="O25" i="63"/>
  <c r="O24" i="63"/>
  <c r="O9" i="63" l="1"/>
  <c r="O9" i="60"/>
  <c r="AA49" i="62" l="1"/>
  <c r="AV29" i="42" s="1"/>
  <c r="O14" i="60" s="1"/>
  <c r="O15" i="60" s="1"/>
  <c r="EE3" i="64" l="1"/>
  <c r="DA59" i="64"/>
  <c r="DA35" i="64"/>
  <c r="O33" i="63" s="1"/>
  <c r="DA3" i="64"/>
  <c r="BX35" i="64"/>
  <c r="BX3" i="64"/>
  <c r="FF8" i="42"/>
  <c r="FG8" i="42"/>
  <c r="CZ61" i="42"/>
  <c r="DA61" i="42"/>
  <c r="EE61" i="42" s="1"/>
  <c r="DA29" i="42"/>
  <c r="DA37" i="42"/>
  <c r="O32" i="60" s="1"/>
  <c r="BX37" i="42"/>
  <c r="BX29" i="42"/>
  <c r="BX21" i="42"/>
  <c r="DA21" i="42" s="1"/>
  <c r="DA13" i="42"/>
  <c r="BX5" i="42"/>
  <c r="DA5" i="42" s="1"/>
  <c r="O24" i="60" s="1"/>
  <c r="O6" i="60"/>
  <c r="EE35" i="64" l="1"/>
  <c r="O32" i="63" s="1"/>
  <c r="EE37" i="42"/>
  <c r="O31" i="60" s="1"/>
  <c r="P109" i="60" s="1"/>
  <c r="EE29" i="42"/>
  <c r="O29" i="60" s="1"/>
  <c r="P106" i="60" s="1"/>
  <c r="O30" i="60"/>
  <c r="EE21" i="42"/>
  <c r="O27" i="60" s="1"/>
  <c r="P103" i="60" s="1"/>
  <c r="O28" i="60"/>
  <c r="O27" i="63"/>
  <c r="EE11" i="64"/>
  <c r="EE13" i="42"/>
  <c r="O26" i="60"/>
  <c r="EE5" i="42"/>
  <c r="O23" i="60" s="1"/>
  <c r="P97" i="60" s="1"/>
  <c r="O18" i="63"/>
  <c r="O18" i="60"/>
  <c r="FT21" i="42" l="1"/>
  <c r="O26" i="63"/>
  <c r="FT3" i="64"/>
  <c r="FG5" i="42"/>
  <c r="O25" i="60"/>
  <c r="P100" i="60" s="1"/>
  <c r="Q114" i="60" s="1"/>
  <c r="FT5" i="42"/>
  <c r="K97" i="60"/>
  <c r="J97" i="60"/>
  <c r="O34" i="60" l="1"/>
  <c r="H103" i="60"/>
  <c r="I103" i="60"/>
  <c r="M103" i="60"/>
  <c r="Q100" i="60" l="1"/>
  <c r="F106" i="60"/>
  <c r="CZ3" i="64" l="1"/>
  <c r="N25" i="63" s="1"/>
  <c r="N18" i="63"/>
  <c r="N14" i="63"/>
  <c r="N15" i="63" s="1"/>
  <c r="N11" i="63"/>
  <c r="N12" i="63" s="1"/>
  <c r="N9" i="63"/>
  <c r="Z22" i="62"/>
  <c r="N12" i="60"/>
  <c r="N18" i="60"/>
  <c r="N14" i="60"/>
  <c r="N15" i="60" s="1"/>
  <c r="N9" i="60"/>
  <c r="L29" i="63"/>
  <c r="L28" i="63"/>
  <c r="ED61" i="42"/>
  <c r="BW35" i="64"/>
  <c r="BW27" i="64"/>
  <c r="CZ27" i="64" s="1"/>
  <c r="ED27" i="64" s="1"/>
  <c r="BW37" i="42"/>
  <c r="BW21" i="42"/>
  <c r="FD8" i="42"/>
  <c r="FE8" i="42"/>
  <c r="CZ37" i="42"/>
  <c r="N32" i="60" s="1"/>
  <c r="CZ21" i="42"/>
  <c r="N28" i="60" s="1"/>
  <c r="BW29" i="42"/>
  <c r="CZ29" i="42" s="1"/>
  <c r="N30" i="60" s="1"/>
  <c r="Y49" i="62"/>
  <c r="Z49" i="62"/>
  <c r="ED29" i="42" l="1"/>
  <c r="N29" i="60" s="1"/>
  <c r="ED21" i="42"/>
  <c r="ED37" i="42"/>
  <c r="N31" i="60" s="1"/>
  <c r="BW13" i="42"/>
  <c r="CZ13" i="42" s="1"/>
  <c r="ED13" i="42" s="1"/>
  <c r="N25" i="60" s="1"/>
  <c r="BW5" i="42"/>
  <c r="CZ5" i="42" s="1"/>
  <c r="ED5" i="42" s="1"/>
  <c r="ED3" i="64"/>
  <c r="N24" i="63" s="1"/>
  <c r="BW3" i="64"/>
  <c r="CZ59" i="64"/>
  <c r="CZ35" i="64"/>
  <c r="BW19" i="64"/>
  <c r="CZ19" i="64" s="1"/>
  <c r="BW11" i="64"/>
  <c r="CZ11" i="64" s="1"/>
  <c r="N6" i="60"/>
  <c r="N6" i="63"/>
  <c r="N23" i="60" l="1"/>
  <c r="FS5" i="42"/>
  <c r="N27" i="60"/>
  <c r="N34" i="60" s="1"/>
  <c r="FS21" i="42"/>
  <c r="FF5" i="42"/>
  <c r="N33" i="63"/>
  <c r="ED35" i="64"/>
  <c r="N32" i="63" s="1"/>
  <c r="N24" i="60"/>
  <c r="N30" i="63"/>
  <c r="N31" i="63"/>
  <c r="ED19" i="64"/>
  <c r="N29" i="63"/>
  <c r="N26" i="60"/>
  <c r="ED11" i="64"/>
  <c r="N26" i="63" s="1"/>
  <c r="N27" i="63"/>
  <c r="BU5" i="42"/>
  <c r="FF3" i="64" l="1"/>
  <c r="FS3" i="64"/>
  <c r="N28" i="63"/>
  <c r="N35" i="63" s="1"/>
  <c r="FS19" i="64"/>
  <c r="BU19" i="64"/>
  <c r="BT19" i="64"/>
  <c r="BS19" i="64"/>
  <c r="BR19" i="64"/>
  <c r="BQ19" i="64"/>
  <c r="BP19" i="64"/>
  <c r="BO19" i="64"/>
  <c r="BV19" i="64"/>
  <c r="BD19" i="64"/>
  <c r="BE19" i="64"/>
  <c r="BF19" i="64"/>
  <c r="BG19" i="64"/>
  <c r="BH19" i="64"/>
  <c r="BI19" i="64"/>
  <c r="BJ19" i="64"/>
  <c r="BK19" i="64"/>
  <c r="BL19" i="64"/>
  <c r="BM19" i="64"/>
  <c r="BN19" i="64"/>
  <c r="BC19" i="64"/>
  <c r="CX19" i="64"/>
  <c r="BA5" i="42"/>
  <c r="CR20" i="64" l="1"/>
  <c r="CS20" i="64"/>
  <c r="CT20" i="64"/>
  <c r="CU20" i="64"/>
  <c r="CV20" i="64"/>
  <c r="CW20" i="64"/>
  <c r="CW19" i="64"/>
  <c r="K29" i="63" s="1"/>
  <c r="CV19" i="64"/>
  <c r="J29" i="63" s="1"/>
  <c r="CU19" i="64"/>
  <c r="I29" i="63" s="1"/>
  <c r="CT19" i="64"/>
  <c r="H29" i="63" s="1"/>
  <c r="CS19" i="64"/>
  <c r="G29" i="63" s="1"/>
  <c r="CR19" i="64"/>
  <c r="CY19" i="64"/>
  <c r="BV27" i="64"/>
  <c r="CY27" i="64"/>
  <c r="CX59" i="64"/>
  <c r="CY59" i="64"/>
  <c r="M9" i="63"/>
  <c r="L9" i="63"/>
  <c r="EC19" i="64" l="1"/>
  <c r="M28" i="63" s="1"/>
  <c r="M29" i="63"/>
  <c r="EC27" i="64"/>
  <c r="M30" i="63" s="1"/>
  <c r="M31" i="63"/>
  <c r="M18" i="63" l="1"/>
  <c r="M14" i="63"/>
  <c r="M11" i="63"/>
  <c r="M12" i="63" s="1"/>
  <c r="M6" i="63"/>
  <c r="M14" i="60"/>
  <c r="M11" i="60"/>
  <c r="M12" i="60" s="1"/>
  <c r="I106" i="60" l="1"/>
  <c r="M107" i="60" l="1"/>
  <c r="Y22" i="62" l="1"/>
  <c r="BV35" i="64"/>
  <c r="CY35" i="64" s="1"/>
  <c r="BV11" i="64"/>
  <c r="CY11" i="64" s="1"/>
  <c r="BV3" i="64"/>
  <c r="CY3" i="64" s="1"/>
  <c r="M25" i="63" s="1"/>
  <c r="H106" i="60"/>
  <c r="CW64" i="64"/>
  <c r="EA64" i="64" s="1"/>
  <c r="CV64" i="64"/>
  <c r="DZ64" i="64" s="1"/>
  <c r="CU64" i="64"/>
  <c r="DY64" i="64" s="1"/>
  <c r="CT64" i="64"/>
  <c r="DX64" i="64" s="1"/>
  <c r="CS64" i="64"/>
  <c r="DW64" i="64" s="1"/>
  <c r="CR64" i="64"/>
  <c r="DV64" i="64" s="1"/>
  <c r="CQ64" i="64"/>
  <c r="DU64" i="64" s="1"/>
  <c r="CP64" i="64"/>
  <c r="DT64" i="64" s="1"/>
  <c r="CO64" i="64"/>
  <c r="DS64" i="64" s="1"/>
  <c r="CN64" i="64"/>
  <c r="DR64" i="64" s="1"/>
  <c r="CM64" i="64"/>
  <c r="DQ64" i="64" s="1"/>
  <c r="CL64" i="64"/>
  <c r="DP64" i="64" s="1"/>
  <c r="CK64" i="64"/>
  <c r="DO64" i="64" s="1"/>
  <c r="CJ64" i="64"/>
  <c r="DN64" i="64" s="1"/>
  <c r="CI64" i="64"/>
  <c r="DM64" i="64" s="1"/>
  <c r="CH64" i="64"/>
  <c r="DL64" i="64" s="1"/>
  <c r="CG64" i="64"/>
  <c r="DK64" i="64" s="1"/>
  <c r="CF64" i="64"/>
  <c r="DJ64" i="64" s="1"/>
  <c r="CE64" i="64"/>
  <c r="DI64" i="64" s="1"/>
  <c r="CD64" i="64"/>
  <c r="DH64" i="64" s="1"/>
  <c r="CW63" i="64"/>
  <c r="EA63" i="64" s="1"/>
  <c r="CV63" i="64"/>
  <c r="DZ63" i="64" s="1"/>
  <c r="CU63" i="64"/>
  <c r="DY63" i="64" s="1"/>
  <c r="CT63" i="64"/>
  <c r="DX63" i="64" s="1"/>
  <c r="CS63" i="64"/>
  <c r="DW63" i="64" s="1"/>
  <c r="CR63" i="64"/>
  <c r="DV63" i="64" s="1"/>
  <c r="CQ63" i="64"/>
  <c r="DU63" i="64" s="1"/>
  <c r="CP63" i="64"/>
  <c r="DT63" i="64" s="1"/>
  <c r="CO63" i="64"/>
  <c r="DS63" i="64" s="1"/>
  <c r="CN63" i="64"/>
  <c r="DR63" i="64" s="1"/>
  <c r="CM63" i="64"/>
  <c r="DQ63" i="64" s="1"/>
  <c r="CL63" i="64"/>
  <c r="DP63" i="64" s="1"/>
  <c r="CK63" i="64"/>
  <c r="DO63" i="64" s="1"/>
  <c r="CJ63" i="64"/>
  <c r="DN63" i="64" s="1"/>
  <c r="CI63" i="64"/>
  <c r="DM63" i="64" s="1"/>
  <c r="CH63" i="64"/>
  <c r="DL63" i="64" s="1"/>
  <c r="CG63" i="64"/>
  <c r="DK63" i="64" s="1"/>
  <c r="CF63" i="64"/>
  <c r="DJ63" i="64" s="1"/>
  <c r="CE63" i="64"/>
  <c r="DI63" i="64" s="1"/>
  <c r="CD63" i="64"/>
  <c r="DH63" i="64" s="1"/>
  <c r="CW62" i="64"/>
  <c r="EA62" i="64" s="1"/>
  <c r="CV62" i="64"/>
  <c r="DZ62" i="64" s="1"/>
  <c r="CU62" i="64"/>
  <c r="DY62" i="64" s="1"/>
  <c r="CT62" i="64"/>
  <c r="DX62" i="64" s="1"/>
  <c r="CS62" i="64"/>
  <c r="DW62" i="64" s="1"/>
  <c r="CR62" i="64"/>
  <c r="DV62" i="64" s="1"/>
  <c r="CQ62" i="64"/>
  <c r="DU62" i="64" s="1"/>
  <c r="CP62" i="64"/>
  <c r="DT62" i="64" s="1"/>
  <c r="CO62" i="64"/>
  <c r="DS62" i="64" s="1"/>
  <c r="CN62" i="64"/>
  <c r="DR62" i="64" s="1"/>
  <c r="CM62" i="64"/>
  <c r="DQ62" i="64" s="1"/>
  <c r="CL62" i="64"/>
  <c r="DP62" i="64" s="1"/>
  <c r="CK62" i="64"/>
  <c r="DO62" i="64" s="1"/>
  <c r="CJ62" i="64"/>
  <c r="DN62" i="64" s="1"/>
  <c r="CI62" i="64"/>
  <c r="DM62" i="64" s="1"/>
  <c r="CH62" i="64"/>
  <c r="DL62" i="64" s="1"/>
  <c r="CG62" i="64"/>
  <c r="DK62" i="64" s="1"/>
  <c r="CF62" i="64"/>
  <c r="DJ62" i="64" s="1"/>
  <c r="CE62" i="64"/>
  <c r="DI62" i="64" s="1"/>
  <c r="CD62" i="64"/>
  <c r="DH62" i="64" s="1"/>
  <c r="CW61" i="64"/>
  <c r="EA61" i="64" s="1"/>
  <c r="CV61" i="64"/>
  <c r="DZ61" i="64" s="1"/>
  <c r="CU61" i="64"/>
  <c r="DY61" i="64" s="1"/>
  <c r="CT61" i="64"/>
  <c r="DX61" i="64" s="1"/>
  <c r="CS61" i="64"/>
  <c r="DW61" i="64" s="1"/>
  <c r="CR61" i="64"/>
  <c r="DV61" i="64" s="1"/>
  <c r="CQ61" i="64"/>
  <c r="DU61" i="64" s="1"/>
  <c r="CP61" i="64"/>
  <c r="DT61" i="64" s="1"/>
  <c r="CO61" i="64"/>
  <c r="DS61" i="64" s="1"/>
  <c r="CN61" i="64"/>
  <c r="DR61" i="64" s="1"/>
  <c r="CM61" i="64"/>
  <c r="DQ61" i="64" s="1"/>
  <c r="CL61" i="64"/>
  <c r="DP61" i="64" s="1"/>
  <c r="CK61" i="64"/>
  <c r="DO61" i="64" s="1"/>
  <c r="CJ61" i="64"/>
  <c r="DN61" i="64" s="1"/>
  <c r="CI61" i="64"/>
  <c r="DM61" i="64" s="1"/>
  <c r="CH61" i="64"/>
  <c r="DL61" i="64" s="1"/>
  <c r="CG61" i="64"/>
  <c r="DK61" i="64" s="1"/>
  <c r="CF61" i="64"/>
  <c r="DJ61" i="64" s="1"/>
  <c r="CE61" i="64"/>
  <c r="DI61" i="64" s="1"/>
  <c r="CD61" i="64"/>
  <c r="DH61" i="64" s="1"/>
  <c r="CW60" i="64"/>
  <c r="EA60" i="64" s="1"/>
  <c r="CV60" i="64"/>
  <c r="DZ60" i="64" s="1"/>
  <c r="CU60" i="64"/>
  <c r="DY60" i="64" s="1"/>
  <c r="CT60" i="64"/>
  <c r="DX60" i="64" s="1"/>
  <c r="CS60" i="64"/>
  <c r="DW60" i="64" s="1"/>
  <c r="CR60" i="64"/>
  <c r="DV60" i="64" s="1"/>
  <c r="CQ60" i="64"/>
  <c r="DU60" i="64" s="1"/>
  <c r="CP60" i="64"/>
  <c r="DT60" i="64" s="1"/>
  <c r="CO60" i="64"/>
  <c r="DS60" i="64" s="1"/>
  <c r="CN60" i="64"/>
  <c r="DR60" i="64" s="1"/>
  <c r="CM60" i="64"/>
  <c r="DQ60" i="64" s="1"/>
  <c r="CL60" i="64"/>
  <c r="DP60" i="64" s="1"/>
  <c r="CK60" i="64"/>
  <c r="DO60" i="64" s="1"/>
  <c r="CJ60" i="64"/>
  <c r="DN60" i="64" s="1"/>
  <c r="CI60" i="64"/>
  <c r="DM60" i="64" s="1"/>
  <c r="CH60" i="64"/>
  <c r="DL60" i="64" s="1"/>
  <c r="CG60" i="64"/>
  <c r="DK60" i="64" s="1"/>
  <c r="CF60" i="64"/>
  <c r="DJ60" i="64" s="1"/>
  <c r="CE60" i="64"/>
  <c r="DI60" i="64" s="1"/>
  <c r="CD60" i="64"/>
  <c r="DH60" i="64" s="1"/>
  <c r="CW59" i="64"/>
  <c r="EA59" i="64" s="1"/>
  <c r="CV59" i="64"/>
  <c r="DZ59" i="64" s="1"/>
  <c r="CU59" i="64"/>
  <c r="DY59" i="64" s="1"/>
  <c r="CT59" i="64"/>
  <c r="DX59" i="64" s="1"/>
  <c r="CS59" i="64"/>
  <c r="DW59" i="64" s="1"/>
  <c r="CR59" i="64"/>
  <c r="DV59" i="64" s="1"/>
  <c r="CQ59" i="64"/>
  <c r="DU59" i="64" s="1"/>
  <c r="CP59" i="64"/>
  <c r="DT59" i="64" s="1"/>
  <c r="CO59" i="64"/>
  <c r="DS59" i="64" s="1"/>
  <c r="CN59" i="64"/>
  <c r="DR59" i="64" s="1"/>
  <c r="CM59" i="64"/>
  <c r="DQ59" i="64" s="1"/>
  <c r="CL59" i="64"/>
  <c r="DP59" i="64" s="1"/>
  <c r="CK59" i="64"/>
  <c r="DO59" i="64" s="1"/>
  <c r="CJ59" i="64"/>
  <c r="DN59" i="64" s="1"/>
  <c r="CI59" i="64"/>
  <c r="DM59" i="64" s="1"/>
  <c r="CH59" i="64"/>
  <c r="DL59" i="64" s="1"/>
  <c r="CG59" i="64"/>
  <c r="DK59" i="64" s="1"/>
  <c r="CF59" i="64"/>
  <c r="DJ59" i="64" s="1"/>
  <c r="CE59" i="64"/>
  <c r="DI59" i="64" s="1"/>
  <c r="CD59" i="64"/>
  <c r="DH59" i="64" s="1"/>
  <c r="CW58" i="64"/>
  <c r="EA58" i="64" s="1"/>
  <c r="CV58" i="64"/>
  <c r="DZ58" i="64" s="1"/>
  <c r="CU58" i="64"/>
  <c r="DY58" i="64" s="1"/>
  <c r="CT58" i="64"/>
  <c r="DX58" i="64" s="1"/>
  <c r="CS58" i="64"/>
  <c r="DW58" i="64" s="1"/>
  <c r="CR58" i="64"/>
  <c r="DV58" i="64" s="1"/>
  <c r="CQ58" i="64"/>
  <c r="DU58" i="64" s="1"/>
  <c r="CP58" i="64"/>
  <c r="DT58" i="64" s="1"/>
  <c r="CO58" i="64"/>
  <c r="DS58" i="64" s="1"/>
  <c r="CN58" i="64"/>
  <c r="DR58" i="64" s="1"/>
  <c r="CM58" i="64"/>
  <c r="DQ58" i="64" s="1"/>
  <c r="CL58" i="64"/>
  <c r="DP58" i="64" s="1"/>
  <c r="CK58" i="64"/>
  <c r="DO58" i="64" s="1"/>
  <c r="CJ58" i="64"/>
  <c r="DN58" i="64" s="1"/>
  <c r="CI58" i="64"/>
  <c r="DM58" i="64" s="1"/>
  <c r="CH58" i="64"/>
  <c r="DL58" i="64" s="1"/>
  <c r="CG58" i="64"/>
  <c r="DK58" i="64" s="1"/>
  <c r="CF58" i="64"/>
  <c r="DJ58" i="64" s="1"/>
  <c r="CE58" i="64"/>
  <c r="DI58" i="64" s="1"/>
  <c r="CD58" i="64"/>
  <c r="DH58" i="64" s="1"/>
  <c r="CW57" i="64"/>
  <c r="EA57" i="64" s="1"/>
  <c r="CV57" i="64"/>
  <c r="DZ57" i="64" s="1"/>
  <c r="CU57" i="64"/>
  <c r="DY57" i="64" s="1"/>
  <c r="CT57" i="64"/>
  <c r="DX57" i="64" s="1"/>
  <c r="CS57" i="64"/>
  <c r="DW57" i="64" s="1"/>
  <c r="CR57" i="64"/>
  <c r="DV57" i="64" s="1"/>
  <c r="CQ57" i="64"/>
  <c r="DU57" i="64" s="1"/>
  <c r="CP57" i="64"/>
  <c r="DT57" i="64" s="1"/>
  <c r="CO57" i="64"/>
  <c r="DS57" i="64" s="1"/>
  <c r="CN57" i="64"/>
  <c r="DR57" i="64" s="1"/>
  <c r="CM57" i="64"/>
  <c r="DQ57" i="64" s="1"/>
  <c r="CL57" i="64"/>
  <c r="DP57" i="64" s="1"/>
  <c r="CK57" i="64"/>
  <c r="DO57" i="64" s="1"/>
  <c r="CJ57" i="64"/>
  <c r="DN57" i="64" s="1"/>
  <c r="CI57" i="64"/>
  <c r="DM57" i="64" s="1"/>
  <c r="CH57" i="64"/>
  <c r="DL57" i="64" s="1"/>
  <c r="CG57" i="64"/>
  <c r="DK57" i="64" s="1"/>
  <c r="CF57" i="64"/>
  <c r="DJ57" i="64" s="1"/>
  <c r="CE57" i="64"/>
  <c r="DI57" i="64" s="1"/>
  <c r="CD57" i="64"/>
  <c r="DH57" i="64" s="1"/>
  <c r="CW56" i="64"/>
  <c r="EA56" i="64" s="1"/>
  <c r="CV56" i="64"/>
  <c r="DZ56" i="64" s="1"/>
  <c r="CU56" i="64"/>
  <c r="DY56" i="64" s="1"/>
  <c r="CT56" i="64"/>
  <c r="DX56" i="64" s="1"/>
  <c r="CS56" i="64"/>
  <c r="DW56" i="64" s="1"/>
  <c r="CR56" i="64"/>
  <c r="DV56" i="64" s="1"/>
  <c r="CQ56" i="64"/>
  <c r="DU56" i="64" s="1"/>
  <c r="CP56" i="64"/>
  <c r="DT56" i="64" s="1"/>
  <c r="CO56" i="64"/>
  <c r="DS56" i="64" s="1"/>
  <c r="CN56" i="64"/>
  <c r="DR56" i="64" s="1"/>
  <c r="CM56" i="64"/>
  <c r="DQ56" i="64" s="1"/>
  <c r="CL56" i="64"/>
  <c r="DP56" i="64" s="1"/>
  <c r="CK56" i="64"/>
  <c r="DO56" i="64" s="1"/>
  <c r="CJ56" i="64"/>
  <c r="DN56" i="64" s="1"/>
  <c r="CI56" i="64"/>
  <c r="DM56" i="64" s="1"/>
  <c r="CH56" i="64"/>
  <c r="DL56" i="64" s="1"/>
  <c r="CG56" i="64"/>
  <c r="DK56" i="64" s="1"/>
  <c r="CF56" i="64"/>
  <c r="DJ56" i="64" s="1"/>
  <c r="CE56" i="64"/>
  <c r="DI56" i="64" s="1"/>
  <c r="CD56" i="64"/>
  <c r="DH56" i="64" s="1"/>
  <c r="CW55" i="64"/>
  <c r="EA55" i="64" s="1"/>
  <c r="CV55" i="64"/>
  <c r="DZ55" i="64" s="1"/>
  <c r="CU55" i="64"/>
  <c r="DY55" i="64" s="1"/>
  <c r="CT55" i="64"/>
  <c r="DX55" i="64" s="1"/>
  <c r="CS55" i="64"/>
  <c r="DW55" i="64" s="1"/>
  <c r="CR55" i="64"/>
  <c r="DV55" i="64" s="1"/>
  <c r="CQ55" i="64"/>
  <c r="DU55" i="64" s="1"/>
  <c r="CP55" i="64"/>
  <c r="DT55" i="64" s="1"/>
  <c r="CO55" i="64"/>
  <c r="DS55" i="64" s="1"/>
  <c r="CN55" i="64"/>
  <c r="DR55" i="64" s="1"/>
  <c r="CM55" i="64"/>
  <c r="DQ55" i="64" s="1"/>
  <c r="CL55" i="64"/>
  <c r="DP55" i="64" s="1"/>
  <c r="CK55" i="64"/>
  <c r="DO55" i="64" s="1"/>
  <c r="CJ55" i="64"/>
  <c r="DN55" i="64" s="1"/>
  <c r="CI55" i="64"/>
  <c r="DM55" i="64" s="1"/>
  <c r="CH55" i="64"/>
  <c r="DL55" i="64" s="1"/>
  <c r="CG55" i="64"/>
  <c r="DK55" i="64" s="1"/>
  <c r="CF55" i="64"/>
  <c r="DJ55" i="64" s="1"/>
  <c r="CE55" i="64"/>
  <c r="DI55" i="64" s="1"/>
  <c r="CD55" i="64"/>
  <c r="DH55" i="64" s="1"/>
  <c r="CW54" i="64"/>
  <c r="EA54" i="64" s="1"/>
  <c r="CV54" i="64"/>
  <c r="DZ54" i="64" s="1"/>
  <c r="CU54" i="64"/>
  <c r="DY54" i="64" s="1"/>
  <c r="CT54" i="64"/>
  <c r="DX54" i="64" s="1"/>
  <c r="CS54" i="64"/>
  <c r="DW54" i="64" s="1"/>
  <c r="CR54" i="64"/>
  <c r="DV54" i="64" s="1"/>
  <c r="CQ54" i="64"/>
  <c r="DU54" i="64" s="1"/>
  <c r="CP54" i="64"/>
  <c r="DT54" i="64" s="1"/>
  <c r="CO54" i="64"/>
  <c r="DS54" i="64" s="1"/>
  <c r="CN54" i="64"/>
  <c r="DR54" i="64" s="1"/>
  <c r="CM54" i="64"/>
  <c r="DQ54" i="64" s="1"/>
  <c r="CL54" i="64"/>
  <c r="DP54" i="64" s="1"/>
  <c r="CK54" i="64"/>
  <c r="DO54" i="64" s="1"/>
  <c r="CJ54" i="64"/>
  <c r="DN54" i="64" s="1"/>
  <c r="CI54" i="64"/>
  <c r="DM54" i="64" s="1"/>
  <c r="CH54" i="64"/>
  <c r="DL54" i="64" s="1"/>
  <c r="CG54" i="64"/>
  <c r="DK54" i="64" s="1"/>
  <c r="CF54" i="64"/>
  <c r="DJ54" i="64" s="1"/>
  <c r="CE54" i="64"/>
  <c r="DI54" i="64" s="1"/>
  <c r="CD54" i="64"/>
  <c r="DH54" i="64" s="1"/>
  <c r="CW53" i="64"/>
  <c r="EA53" i="64" s="1"/>
  <c r="CV53" i="64"/>
  <c r="DZ53" i="64" s="1"/>
  <c r="CU53" i="64"/>
  <c r="DY53" i="64" s="1"/>
  <c r="CT53" i="64"/>
  <c r="DX53" i="64" s="1"/>
  <c r="CS53" i="64"/>
  <c r="DW53" i="64" s="1"/>
  <c r="CR53" i="64"/>
  <c r="DV53" i="64" s="1"/>
  <c r="CQ53" i="64"/>
  <c r="DU53" i="64" s="1"/>
  <c r="CP53" i="64"/>
  <c r="DT53" i="64" s="1"/>
  <c r="CO53" i="64"/>
  <c r="DS53" i="64" s="1"/>
  <c r="CN53" i="64"/>
  <c r="DR53" i="64" s="1"/>
  <c r="CM53" i="64"/>
  <c r="DQ53" i="64" s="1"/>
  <c r="CL53" i="64"/>
  <c r="DP53" i="64" s="1"/>
  <c r="CK53" i="64"/>
  <c r="DO53" i="64" s="1"/>
  <c r="CJ53" i="64"/>
  <c r="DN53" i="64" s="1"/>
  <c r="CI53" i="64"/>
  <c r="DM53" i="64" s="1"/>
  <c r="CH53" i="64"/>
  <c r="DL53" i="64" s="1"/>
  <c r="CG53" i="64"/>
  <c r="DK53" i="64" s="1"/>
  <c r="CF53" i="64"/>
  <c r="DJ53" i="64" s="1"/>
  <c r="CE53" i="64"/>
  <c r="DI53" i="64" s="1"/>
  <c r="CD53" i="64"/>
  <c r="DH53" i="64" s="1"/>
  <c r="CW52" i="64"/>
  <c r="EA52" i="64" s="1"/>
  <c r="CV52" i="64"/>
  <c r="DZ52" i="64" s="1"/>
  <c r="CU52" i="64"/>
  <c r="DY52" i="64" s="1"/>
  <c r="CT52" i="64"/>
  <c r="DX52" i="64" s="1"/>
  <c r="CS52" i="64"/>
  <c r="DW52" i="64" s="1"/>
  <c r="CR52" i="64"/>
  <c r="DV52" i="64" s="1"/>
  <c r="CQ52" i="64"/>
  <c r="DU52" i="64" s="1"/>
  <c r="CP52" i="64"/>
  <c r="DT52" i="64" s="1"/>
  <c r="CO52" i="64"/>
  <c r="DS52" i="64" s="1"/>
  <c r="CN52" i="64"/>
  <c r="DR52" i="64" s="1"/>
  <c r="CM52" i="64"/>
  <c r="DQ52" i="64" s="1"/>
  <c r="CL52" i="64"/>
  <c r="DP52" i="64" s="1"/>
  <c r="CK52" i="64"/>
  <c r="DO52" i="64" s="1"/>
  <c r="CJ52" i="64"/>
  <c r="DN52" i="64" s="1"/>
  <c r="CI52" i="64"/>
  <c r="DM52" i="64" s="1"/>
  <c r="CH52" i="64"/>
  <c r="DL52" i="64" s="1"/>
  <c r="CG52" i="64"/>
  <c r="DK52" i="64" s="1"/>
  <c r="CF52" i="64"/>
  <c r="DJ52" i="64" s="1"/>
  <c r="CE52" i="64"/>
  <c r="DI52" i="64" s="1"/>
  <c r="CD52" i="64"/>
  <c r="DH52" i="64" s="1"/>
  <c r="CW51" i="64"/>
  <c r="EA51" i="64" s="1"/>
  <c r="CV51" i="64"/>
  <c r="DZ51" i="64" s="1"/>
  <c r="CU51" i="64"/>
  <c r="DY51" i="64" s="1"/>
  <c r="CT51" i="64"/>
  <c r="DX51" i="64" s="1"/>
  <c r="CS51" i="64"/>
  <c r="DW51" i="64" s="1"/>
  <c r="CR51" i="64"/>
  <c r="DV51" i="64" s="1"/>
  <c r="CQ51" i="64"/>
  <c r="DU51" i="64" s="1"/>
  <c r="CP51" i="64"/>
  <c r="DT51" i="64" s="1"/>
  <c r="CO51" i="64"/>
  <c r="DS51" i="64" s="1"/>
  <c r="CN51" i="64"/>
  <c r="DR51" i="64" s="1"/>
  <c r="CM51" i="64"/>
  <c r="DQ51" i="64" s="1"/>
  <c r="CL51" i="64"/>
  <c r="DP51" i="64" s="1"/>
  <c r="CK51" i="64"/>
  <c r="DO51" i="64" s="1"/>
  <c r="CJ51" i="64"/>
  <c r="DN51" i="64" s="1"/>
  <c r="CI51" i="64"/>
  <c r="DM51" i="64" s="1"/>
  <c r="CH51" i="64"/>
  <c r="DL51" i="64" s="1"/>
  <c r="CG51" i="64"/>
  <c r="DK51" i="64" s="1"/>
  <c r="CF51" i="64"/>
  <c r="DJ51" i="64" s="1"/>
  <c r="CE51" i="64"/>
  <c r="DI51" i="64" s="1"/>
  <c r="CD51" i="64"/>
  <c r="DH51" i="64" s="1"/>
  <c r="CW50" i="64"/>
  <c r="EA50" i="64" s="1"/>
  <c r="CV50" i="64"/>
  <c r="DZ50" i="64" s="1"/>
  <c r="CU50" i="64"/>
  <c r="DY50" i="64" s="1"/>
  <c r="CT50" i="64"/>
  <c r="DX50" i="64" s="1"/>
  <c r="CS50" i="64"/>
  <c r="DW50" i="64" s="1"/>
  <c r="CR50" i="64"/>
  <c r="DV50" i="64" s="1"/>
  <c r="CQ50" i="64"/>
  <c r="DU50" i="64" s="1"/>
  <c r="CP50" i="64"/>
  <c r="DT50" i="64" s="1"/>
  <c r="CO50" i="64"/>
  <c r="DS50" i="64" s="1"/>
  <c r="CN50" i="64"/>
  <c r="DR50" i="64" s="1"/>
  <c r="CM50" i="64"/>
  <c r="DQ50" i="64" s="1"/>
  <c r="CL50" i="64"/>
  <c r="DP50" i="64" s="1"/>
  <c r="CK50" i="64"/>
  <c r="DO50" i="64" s="1"/>
  <c r="CJ50" i="64"/>
  <c r="DN50" i="64" s="1"/>
  <c r="CI50" i="64"/>
  <c r="DM50" i="64" s="1"/>
  <c r="CH50" i="64"/>
  <c r="DL50" i="64" s="1"/>
  <c r="CG50" i="64"/>
  <c r="DK50" i="64" s="1"/>
  <c r="CF50" i="64"/>
  <c r="DJ50" i="64" s="1"/>
  <c r="CE50" i="64"/>
  <c r="DI50" i="64" s="1"/>
  <c r="CD50" i="64"/>
  <c r="DH50" i="64" s="1"/>
  <c r="DQ49" i="64"/>
  <c r="CW49" i="64"/>
  <c r="EA49" i="64" s="1"/>
  <c r="CV49" i="64"/>
  <c r="DZ49" i="64" s="1"/>
  <c r="CU49" i="64"/>
  <c r="DY49" i="64" s="1"/>
  <c r="CT49" i="64"/>
  <c r="DX49" i="64" s="1"/>
  <c r="CS49" i="64"/>
  <c r="DW49" i="64" s="1"/>
  <c r="CR49" i="64"/>
  <c r="DV49" i="64" s="1"/>
  <c r="CQ49" i="64"/>
  <c r="DU49" i="64" s="1"/>
  <c r="CP49" i="64"/>
  <c r="DT49" i="64" s="1"/>
  <c r="CO49" i="64"/>
  <c r="DS49" i="64" s="1"/>
  <c r="CN49" i="64"/>
  <c r="DR49" i="64" s="1"/>
  <c r="CM49" i="64"/>
  <c r="CL49" i="64"/>
  <c r="DP49" i="64" s="1"/>
  <c r="CK49" i="64"/>
  <c r="DO49" i="64" s="1"/>
  <c r="CJ49" i="64"/>
  <c r="DN49" i="64" s="1"/>
  <c r="CI49" i="64"/>
  <c r="DM49" i="64" s="1"/>
  <c r="CH49" i="64"/>
  <c r="DL49" i="64" s="1"/>
  <c r="CG49" i="64"/>
  <c r="DK49" i="64" s="1"/>
  <c r="CF49" i="64"/>
  <c r="DJ49" i="64" s="1"/>
  <c r="CE49" i="64"/>
  <c r="DI49" i="64" s="1"/>
  <c r="CD49" i="64"/>
  <c r="DH49" i="64" s="1"/>
  <c r="DU48" i="64"/>
  <c r="DJ48" i="64"/>
  <c r="CW48" i="64"/>
  <c r="EA48" i="64" s="1"/>
  <c r="CV48" i="64"/>
  <c r="DZ48" i="64" s="1"/>
  <c r="CU48" i="64"/>
  <c r="DY48" i="64" s="1"/>
  <c r="CT48" i="64"/>
  <c r="DX48" i="64" s="1"/>
  <c r="CS48" i="64"/>
  <c r="DW48" i="64" s="1"/>
  <c r="CR48" i="64"/>
  <c r="DV48" i="64" s="1"/>
  <c r="CQ48" i="64"/>
  <c r="CP48" i="64"/>
  <c r="DT48" i="64" s="1"/>
  <c r="CO48" i="64"/>
  <c r="DS48" i="64" s="1"/>
  <c r="CN48" i="64"/>
  <c r="DR48" i="64" s="1"/>
  <c r="CM48" i="64"/>
  <c r="DQ48" i="64" s="1"/>
  <c r="CL48" i="64"/>
  <c r="DP48" i="64" s="1"/>
  <c r="CK48" i="64"/>
  <c r="DO48" i="64" s="1"/>
  <c r="CJ48" i="64"/>
  <c r="DN48" i="64" s="1"/>
  <c r="CI48" i="64"/>
  <c r="DM48" i="64" s="1"/>
  <c r="CH48" i="64"/>
  <c r="DL48" i="64" s="1"/>
  <c r="CG48" i="64"/>
  <c r="DK48" i="64" s="1"/>
  <c r="CF48" i="64"/>
  <c r="CE48" i="64"/>
  <c r="DI48" i="64" s="1"/>
  <c r="CD48" i="64"/>
  <c r="DH48" i="64" s="1"/>
  <c r="CW47" i="64"/>
  <c r="EA47" i="64" s="1"/>
  <c r="CV47" i="64"/>
  <c r="DZ47" i="64" s="1"/>
  <c r="CU47" i="64"/>
  <c r="DY47" i="64" s="1"/>
  <c r="CT47" i="64"/>
  <c r="DX47" i="64" s="1"/>
  <c r="CS47" i="64"/>
  <c r="DW47" i="64" s="1"/>
  <c r="CR47" i="64"/>
  <c r="DV47" i="64" s="1"/>
  <c r="CQ47" i="64"/>
  <c r="DU47" i="64" s="1"/>
  <c r="CP47" i="64"/>
  <c r="DT47" i="64" s="1"/>
  <c r="CO47" i="64"/>
  <c r="DS47" i="64" s="1"/>
  <c r="CN47" i="64"/>
  <c r="DR47" i="64" s="1"/>
  <c r="CM47" i="64"/>
  <c r="DQ47" i="64" s="1"/>
  <c r="CL47" i="64"/>
  <c r="DP47" i="64" s="1"/>
  <c r="CK47" i="64"/>
  <c r="DO47" i="64" s="1"/>
  <c r="CJ47" i="64"/>
  <c r="DN47" i="64" s="1"/>
  <c r="CI47" i="64"/>
  <c r="DM47" i="64" s="1"/>
  <c r="CH47" i="64"/>
  <c r="DL47" i="64" s="1"/>
  <c r="CG47" i="64"/>
  <c r="DK47" i="64" s="1"/>
  <c r="CF47" i="64"/>
  <c r="DJ47" i="64" s="1"/>
  <c r="CE47" i="64"/>
  <c r="DI47" i="64" s="1"/>
  <c r="CD47" i="64"/>
  <c r="DH47" i="64" s="1"/>
  <c r="CW46" i="64"/>
  <c r="EA46" i="64" s="1"/>
  <c r="CV46" i="64"/>
  <c r="DZ46" i="64" s="1"/>
  <c r="CU46" i="64"/>
  <c r="DY46" i="64" s="1"/>
  <c r="CT46" i="64"/>
  <c r="DX46" i="64" s="1"/>
  <c r="CS46" i="64"/>
  <c r="DW46" i="64" s="1"/>
  <c r="CR46" i="64"/>
  <c r="DV46" i="64" s="1"/>
  <c r="CQ46" i="64"/>
  <c r="DU46" i="64" s="1"/>
  <c r="CP46" i="64"/>
  <c r="DT46" i="64" s="1"/>
  <c r="CO46" i="64"/>
  <c r="DS46" i="64" s="1"/>
  <c r="CN46" i="64"/>
  <c r="DR46" i="64" s="1"/>
  <c r="CM46" i="64"/>
  <c r="DQ46" i="64" s="1"/>
  <c r="CL46" i="64"/>
  <c r="DP46" i="64" s="1"/>
  <c r="CK46" i="64"/>
  <c r="DO46" i="64" s="1"/>
  <c r="CJ46" i="64"/>
  <c r="DN46" i="64" s="1"/>
  <c r="CI46" i="64"/>
  <c r="DM46" i="64" s="1"/>
  <c r="CH46" i="64"/>
  <c r="DL46" i="64" s="1"/>
  <c r="CG46" i="64"/>
  <c r="DK46" i="64" s="1"/>
  <c r="CF46" i="64"/>
  <c r="DJ46" i="64" s="1"/>
  <c r="CE46" i="64"/>
  <c r="DI46" i="64" s="1"/>
  <c r="CD46" i="64"/>
  <c r="DH46" i="64" s="1"/>
  <c r="DU45" i="64"/>
  <c r="CW45" i="64"/>
  <c r="EA45" i="64" s="1"/>
  <c r="CV45" i="64"/>
  <c r="DZ45" i="64" s="1"/>
  <c r="CU45" i="64"/>
  <c r="DY45" i="64" s="1"/>
  <c r="CT45" i="64"/>
  <c r="DX45" i="64" s="1"/>
  <c r="CS45" i="64"/>
  <c r="DW45" i="64" s="1"/>
  <c r="CR45" i="64"/>
  <c r="DV45" i="64" s="1"/>
  <c r="CQ45" i="64"/>
  <c r="CP45" i="64"/>
  <c r="DT45" i="64" s="1"/>
  <c r="CO45" i="64"/>
  <c r="DS45" i="64" s="1"/>
  <c r="CN45" i="64"/>
  <c r="DR45" i="64" s="1"/>
  <c r="CM45" i="64"/>
  <c r="DQ45" i="64" s="1"/>
  <c r="CL45" i="64"/>
  <c r="DP45" i="64" s="1"/>
  <c r="CK45" i="64"/>
  <c r="DO45" i="64" s="1"/>
  <c r="CJ45" i="64"/>
  <c r="DN45" i="64" s="1"/>
  <c r="CI45" i="64"/>
  <c r="DM45" i="64" s="1"/>
  <c r="CH45" i="64"/>
  <c r="DL45" i="64" s="1"/>
  <c r="CG45" i="64"/>
  <c r="DK45" i="64" s="1"/>
  <c r="CF45" i="64"/>
  <c r="DJ45" i="64" s="1"/>
  <c r="CE45" i="64"/>
  <c r="DI45" i="64" s="1"/>
  <c r="CD45" i="64"/>
  <c r="DH45" i="64" s="1"/>
  <c r="CW44" i="64"/>
  <c r="EA44" i="64" s="1"/>
  <c r="CV44" i="64"/>
  <c r="DZ44" i="64" s="1"/>
  <c r="CU44" i="64"/>
  <c r="DY44" i="64" s="1"/>
  <c r="CT44" i="64"/>
  <c r="DX44" i="64" s="1"/>
  <c r="CS44" i="64"/>
  <c r="DW44" i="64" s="1"/>
  <c r="CR44" i="64"/>
  <c r="DV44" i="64" s="1"/>
  <c r="CQ44" i="64"/>
  <c r="DU44" i="64" s="1"/>
  <c r="CP44" i="64"/>
  <c r="DT44" i="64" s="1"/>
  <c r="CO44" i="64"/>
  <c r="DS44" i="64" s="1"/>
  <c r="CN44" i="64"/>
  <c r="DR44" i="64" s="1"/>
  <c r="CM44" i="64"/>
  <c r="DQ44" i="64" s="1"/>
  <c r="CL44" i="64"/>
  <c r="DP44" i="64" s="1"/>
  <c r="CK44" i="64"/>
  <c r="DO44" i="64" s="1"/>
  <c r="CJ44" i="64"/>
  <c r="DN44" i="64" s="1"/>
  <c r="CI44" i="64"/>
  <c r="DM44" i="64" s="1"/>
  <c r="CH44" i="64"/>
  <c r="DL44" i="64" s="1"/>
  <c r="CG44" i="64"/>
  <c r="DK44" i="64" s="1"/>
  <c r="CF44" i="64"/>
  <c r="DJ44" i="64" s="1"/>
  <c r="CE44" i="64"/>
  <c r="DI44" i="64" s="1"/>
  <c r="CD44" i="64"/>
  <c r="DH44" i="64" s="1"/>
  <c r="CW43" i="64"/>
  <c r="EA43" i="64" s="1"/>
  <c r="CV43" i="64"/>
  <c r="DZ43" i="64" s="1"/>
  <c r="CU43" i="64"/>
  <c r="DY43" i="64" s="1"/>
  <c r="CT43" i="64"/>
  <c r="DX43" i="64" s="1"/>
  <c r="CS43" i="64"/>
  <c r="DW43" i="64" s="1"/>
  <c r="CR43" i="64"/>
  <c r="DV43" i="64" s="1"/>
  <c r="CQ43" i="64"/>
  <c r="DU43" i="64" s="1"/>
  <c r="CP43" i="64"/>
  <c r="DT43" i="64" s="1"/>
  <c r="CO43" i="64"/>
  <c r="DS43" i="64" s="1"/>
  <c r="CN43" i="64"/>
  <c r="DR43" i="64" s="1"/>
  <c r="CM43" i="64"/>
  <c r="DQ43" i="64" s="1"/>
  <c r="CL43" i="64"/>
  <c r="DP43" i="64" s="1"/>
  <c r="CK43" i="64"/>
  <c r="DO43" i="64" s="1"/>
  <c r="CJ43" i="64"/>
  <c r="DN43" i="64" s="1"/>
  <c r="CI43" i="64"/>
  <c r="DM43" i="64" s="1"/>
  <c r="CH43" i="64"/>
  <c r="DL43" i="64" s="1"/>
  <c r="CG43" i="64"/>
  <c r="DK43" i="64" s="1"/>
  <c r="CF43" i="64"/>
  <c r="DJ43" i="64" s="1"/>
  <c r="CE43" i="64"/>
  <c r="DI43" i="64" s="1"/>
  <c r="CD43" i="64"/>
  <c r="DH43" i="64" s="1"/>
  <c r="DY42" i="64"/>
  <c r="CW42" i="64"/>
  <c r="EA42" i="64" s="1"/>
  <c r="CV42" i="64"/>
  <c r="DZ42" i="64" s="1"/>
  <c r="CU42" i="64"/>
  <c r="CT42" i="64"/>
  <c r="DX42" i="64" s="1"/>
  <c r="CS42" i="64"/>
  <c r="DW42" i="64" s="1"/>
  <c r="CR42" i="64"/>
  <c r="DV42" i="64" s="1"/>
  <c r="CQ42" i="64"/>
  <c r="DU42" i="64" s="1"/>
  <c r="CP42" i="64"/>
  <c r="DT42" i="64" s="1"/>
  <c r="CO42" i="64"/>
  <c r="DS42" i="64" s="1"/>
  <c r="CN42" i="64"/>
  <c r="DR42" i="64" s="1"/>
  <c r="CM42" i="64"/>
  <c r="DQ42" i="64" s="1"/>
  <c r="CL42" i="64"/>
  <c r="DP42" i="64" s="1"/>
  <c r="CK42" i="64"/>
  <c r="DO42" i="64" s="1"/>
  <c r="CJ42" i="64"/>
  <c r="DN42" i="64" s="1"/>
  <c r="CI42" i="64"/>
  <c r="DM42" i="64" s="1"/>
  <c r="CH42" i="64"/>
  <c r="DL42" i="64" s="1"/>
  <c r="CG42" i="64"/>
  <c r="DK42" i="64" s="1"/>
  <c r="CF42" i="64"/>
  <c r="DJ42" i="64" s="1"/>
  <c r="CE42" i="64"/>
  <c r="DI42" i="64" s="1"/>
  <c r="CD42" i="64"/>
  <c r="DH42" i="64" s="1"/>
  <c r="CW41" i="64"/>
  <c r="EA41" i="64" s="1"/>
  <c r="CV41" i="64"/>
  <c r="DZ41" i="64" s="1"/>
  <c r="CU41" i="64"/>
  <c r="DY41" i="64" s="1"/>
  <c r="CT41" i="64"/>
  <c r="DX41" i="64" s="1"/>
  <c r="CS41" i="64"/>
  <c r="DW41" i="64" s="1"/>
  <c r="CR41" i="64"/>
  <c r="DV41" i="64" s="1"/>
  <c r="CQ41" i="64"/>
  <c r="DU41" i="64" s="1"/>
  <c r="CP41" i="64"/>
  <c r="DT41" i="64" s="1"/>
  <c r="CO41" i="64"/>
  <c r="DS41" i="64" s="1"/>
  <c r="CN41" i="64"/>
  <c r="DR41" i="64" s="1"/>
  <c r="CM41" i="64"/>
  <c r="DQ41" i="64" s="1"/>
  <c r="CL41" i="64"/>
  <c r="DP41" i="64" s="1"/>
  <c r="CK41" i="64"/>
  <c r="DO41" i="64" s="1"/>
  <c r="CJ41" i="64"/>
  <c r="DN41" i="64" s="1"/>
  <c r="CI41" i="64"/>
  <c r="DM41" i="64" s="1"/>
  <c r="CH41" i="64"/>
  <c r="DL41" i="64" s="1"/>
  <c r="CG41" i="64"/>
  <c r="DK41" i="64" s="1"/>
  <c r="CF41" i="64"/>
  <c r="DJ41" i="64" s="1"/>
  <c r="CE41" i="64"/>
  <c r="DI41" i="64" s="1"/>
  <c r="CD41" i="64"/>
  <c r="DH41" i="64" s="1"/>
  <c r="DY40" i="64"/>
  <c r="CW40" i="64"/>
  <c r="EA40" i="64" s="1"/>
  <c r="CV40" i="64"/>
  <c r="DZ40" i="64" s="1"/>
  <c r="CU40" i="64"/>
  <c r="CT40" i="64"/>
  <c r="DX40" i="64" s="1"/>
  <c r="CS40" i="64"/>
  <c r="DW40" i="64" s="1"/>
  <c r="CR40" i="64"/>
  <c r="DV40" i="64" s="1"/>
  <c r="CQ40" i="64"/>
  <c r="DU40" i="64" s="1"/>
  <c r="CP40" i="64"/>
  <c r="DT40" i="64" s="1"/>
  <c r="CO40" i="64"/>
  <c r="DS40" i="64" s="1"/>
  <c r="CN40" i="64"/>
  <c r="DR40" i="64" s="1"/>
  <c r="CM40" i="64"/>
  <c r="DQ40" i="64" s="1"/>
  <c r="CL40" i="64"/>
  <c r="DP40" i="64" s="1"/>
  <c r="CK40" i="64"/>
  <c r="DO40" i="64" s="1"/>
  <c r="CJ40" i="64"/>
  <c r="DN40" i="64" s="1"/>
  <c r="CI40" i="64"/>
  <c r="DM40" i="64" s="1"/>
  <c r="CH40" i="64"/>
  <c r="DL40" i="64" s="1"/>
  <c r="CG40" i="64"/>
  <c r="DK40" i="64" s="1"/>
  <c r="CF40" i="64"/>
  <c r="DJ40" i="64" s="1"/>
  <c r="CE40" i="64"/>
  <c r="DI40" i="64" s="1"/>
  <c r="CD40" i="64"/>
  <c r="DH40" i="64" s="1"/>
  <c r="CW39" i="64"/>
  <c r="EA39" i="64" s="1"/>
  <c r="CV39" i="64"/>
  <c r="DZ39" i="64" s="1"/>
  <c r="CU39" i="64"/>
  <c r="DY39" i="64" s="1"/>
  <c r="CT39" i="64"/>
  <c r="DX39" i="64" s="1"/>
  <c r="CS39" i="64"/>
  <c r="DW39" i="64" s="1"/>
  <c r="CR39" i="64"/>
  <c r="DV39" i="64" s="1"/>
  <c r="CQ39" i="64"/>
  <c r="DU39" i="64" s="1"/>
  <c r="CP39" i="64"/>
  <c r="DT39" i="64" s="1"/>
  <c r="CO39" i="64"/>
  <c r="DS39" i="64" s="1"/>
  <c r="CN39" i="64"/>
  <c r="DR39" i="64" s="1"/>
  <c r="CM39" i="64"/>
  <c r="DQ39" i="64" s="1"/>
  <c r="CL39" i="64"/>
  <c r="DP39" i="64" s="1"/>
  <c r="CK39" i="64"/>
  <c r="DO39" i="64" s="1"/>
  <c r="CJ39" i="64"/>
  <c r="DN39" i="64" s="1"/>
  <c r="CI39" i="64"/>
  <c r="DM39" i="64" s="1"/>
  <c r="CH39" i="64"/>
  <c r="DL39" i="64" s="1"/>
  <c r="CG39" i="64"/>
  <c r="DK39" i="64" s="1"/>
  <c r="CF39" i="64"/>
  <c r="DJ39" i="64" s="1"/>
  <c r="CE39" i="64"/>
  <c r="DI39" i="64" s="1"/>
  <c r="CD39" i="64"/>
  <c r="DH39" i="64" s="1"/>
  <c r="CW38" i="64"/>
  <c r="EA38" i="64" s="1"/>
  <c r="CH38" i="64"/>
  <c r="DL38" i="64" s="1"/>
  <c r="CG38" i="64"/>
  <c r="DK38" i="64" s="1"/>
  <c r="CF38" i="64"/>
  <c r="DJ38" i="64" s="1"/>
  <c r="CE38" i="64"/>
  <c r="DI38" i="64" s="1"/>
  <c r="BS38" i="64"/>
  <c r="CV38" i="64" s="1"/>
  <c r="DZ38" i="64" s="1"/>
  <c r="BR38" i="64"/>
  <c r="CU38" i="64" s="1"/>
  <c r="DY38" i="64" s="1"/>
  <c r="BQ38" i="64"/>
  <c r="CT38" i="64" s="1"/>
  <c r="DX38" i="64" s="1"/>
  <c r="BP38" i="64"/>
  <c r="CS38" i="64" s="1"/>
  <c r="DW38" i="64" s="1"/>
  <c r="BO38" i="64"/>
  <c r="CR38" i="64" s="1"/>
  <c r="DV38" i="64" s="1"/>
  <c r="BN38" i="64"/>
  <c r="CQ38" i="64" s="1"/>
  <c r="DU38" i="64" s="1"/>
  <c r="BM38" i="64"/>
  <c r="CP38" i="64" s="1"/>
  <c r="DT38" i="64" s="1"/>
  <c r="BL38" i="64"/>
  <c r="CO38" i="64" s="1"/>
  <c r="DS38" i="64" s="1"/>
  <c r="BK38" i="64"/>
  <c r="CN38" i="64" s="1"/>
  <c r="DR38" i="64" s="1"/>
  <c r="BJ38" i="64"/>
  <c r="CM38" i="64" s="1"/>
  <c r="DQ38" i="64" s="1"/>
  <c r="BI38" i="64"/>
  <c r="CL38" i="64" s="1"/>
  <c r="DP38" i="64" s="1"/>
  <c r="BH38" i="64"/>
  <c r="CK38" i="64" s="1"/>
  <c r="DO38" i="64" s="1"/>
  <c r="BG38" i="64"/>
  <c r="CJ38" i="64" s="1"/>
  <c r="DN38" i="64" s="1"/>
  <c r="BF38" i="64"/>
  <c r="CI38" i="64" s="1"/>
  <c r="DM38" i="64" s="1"/>
  <c r="BA38" i="64"/>
  <c r="CD38" i="64" s="1"/>
  <c r="DH38" i="64" s="1"/>
  <c r="CT37" i="64"/>
  <c r="DX37" i="64" s="1"/>
  <c r="CP37" i="64"/>
  <c r="DT37" i="64" s="1"/>
  <c r="CO37" i="64"/>
  <c r="DS37" i="64" s="1"/>
  <c r="CN37" i="64"/>
  <c r="DR37" i="64" s="1"/>
  <c r="CM37" i="64"/>
  <c r="DQ37" i="64" s="1"/>
  <c r="CL37" i="64"/>
  <c r="DP37" i="64" s="1"/>
  <c r="CK37" i="64"/>
  <c r="DO37" i="64" s="1"/>
  <c r="CJ37" i="64"/>
  <c r="DN37" i="64" s="1"/>
  <c r="CI37" i="64"/>
  <c r="DM37" i="64" s="1"/>
  <c r="CH37" i="64"/>
  <c r="DL37" i="64" s="1"/>
  <c r="CG37" i="64"/>
  <c r="DK37" i="64" s="1"/>
  <c r="CF37" i="64"/>
  <c r="DJ37" i="64" s="1"/>
  <c r="CE37" i="64"/>
  <c r="DI37" i="64" s="1"/>
  <c r="CD37" i="64"/>
  <c r="DH37" i="64" s="1"/>
  <c r="BT37" i="64"/>
  <c r="CW37" i="64" s="1"/>
  <c r="EA37" i="64" s="1"/>
  <c r="BS37" i="64"/>
  <c r="CV37" i="64" s="1"/>
  <c r="DZ37" i="64" s="1"/>
  <c r="BR37" i="64"/>
  <c r="CU37" i="64" s="1"/>
  <c r="DY37" i="64" s="1"/>
  <c r="BQ37" i="64"/>
  <c r="BP37" i="64"/>
  <c r="CS37" i="64" s="1"/>
  <c r="DW37" i="64" s="1"/>
  <c r="BO37" i="64"/>
  <c r="CR37" i="64" s="1"/>
  <c r="DV37" i="64" s="1"/>
  <c r="BN37" i="64"/>
  <c r="CQ37" i="64" s="1"/>
  <c r="DU37" i="64" s="1"/>
  <c r="CW36" i="64"/>
  <c r="EA36" i="64" s="1"/>
  <c r="CV36" i="64"/>
  <c r="DZ36" i="64" s="1"/>
  <c r="CU36" i="64"/>
  <c r="DY36" i="64" s="1"/>
  <c r="CT36" i="64"/>
  <c r="DX36" i="64" s="1"/>
  <c r="CS36" i="64"/>
  <c r="DW36" i="64" s="1"/>
  <c r="CR36" i="64"/>
  <c r="DV36" i="64" s="1"/>
  <c r="CQ36" i="64"/>
  <c r="DU36" i="64" s="1"/>
  <c r="CP36" i="64"/>
  <c r="DT36" i="64" s="1"/>
  <c r="CO36" i="64"/>
  <c r="DS36" i="64" s="1"/>
  <c r="CM36" i="64"/>
  <c r="DQ36" i="64" s="1"/>
  <c r="CL36" i="64"/>
  <c r="DP36" i="64" s="1"/>
  <c r="CK36" i="64"/>
  <c r="DO36" i="64" s="1"/>
  <c r="CJ36" i="64"/>
  <c r="DN36" i="64" s="1"/>
  <c r="CI36" i="64"/>
  <c r="DM36" i="64" s="1"/>
  <c r="CH36" i="64"/>
  <c r="DL36" i="64" s="1"/>
  <c r="CG36" i="64"/>
  <c r="DK36" i="64" s="1"/>
  <c r="CF36" i="64"/>
  <c r="DJ36" i="64" s="1"/>
  <c r="CE36" i="64"/>
  <c r="DI36" i="64" s="1"/>
  <c r="CD36" i="64"/>
  <c r="DH36" i="64" s="1"/>
  <c r="BK36" i="64"/>
  <c r="CN36" i="64" s="1"/>
  <c r="DR36" i="64" s="1"/>
  <c r="DM35" i="64"/>
  <c r="DI35" i="64"/>
  <c r="CJ35" i="64"/>
  <c r="DN35" i="64" s="1"/>
  <c r="CI35" i="64"/>
  <c r="CF35" i="64"/>
  <c r="DJ35" i="64" s="1"/>
  <c r="CE35" i="64"/>
  <c r="CD35" i="64"/>
  <c r="DH35" i="64" s="1"/>
  <c r="BU35" i="64"/>
  <c r="CX35" i="64" s="1"/>
  <c r="BT35" i="64"/>
  <c r="CW35" i="64" s="1"/>
  <c r="BS35" i="64"/>
  <c r="CV35" i="64" s="1"/>
  <c r="BR35" i="64"/>
  <c r="CU35" i="64" s="1"/>
  <c r="BQ35" i="64"/>
  <c r="CT35" i="64" s="1"/>
  <c r="BP35" i="64"/>
  <c r="CS35" i="64" s="1"/>
  <c r="DW35" i="64" s="1"/>
  <c r="BO35" i="64"/>
  <c r="CR35" i="64" s="1"/>
  <c r="BN35" i="64"/>
  <c r="CQ35" i="64" s="1"/>
  <c r="DU35" i="64" s="1"/>
  <c r="BM35" i="64"/>
  <c r="CP35" i="64" s="1"/>
  <c r="DT35" i="64" s="1"/>
  <c r="BL35" i="64"/>
  <c r="CO35" i="64" s="1"/>
  <c r="DS35" i="64" s="1"/>
  <c r="BK35" i="64"/>
  <c r="CN35" i="64" s="1"/>
  <c r="DR35" i="64" s="1"/>
  <c r="BJ35" i="64"/>
  <c r="CM35" i="64" s="1"/>
  <c r="DQ35" i="64" s="1"/>
  <c r="BI35" i="64"/>
  <c r="CL35" i="64" s="1"/>
  <c r="DP35" i="64" s="1"/>
  <c r="BH35" i="64"/>
  <c r="CK35" i="64" s="1"/>
  <c r="DO35" i="64" s="1"/>
  <c r="BE35" i="64"/>
  <c r="CH35" i="64" s="1"/>
  <c r="DL35" i="64" s="1"/>
  <c r="BD35" i="64"/>
  <c r="CG35" i="64" s="1"/>
  <c r="DK35" i="64" s="1"/>
  <c r="CD34" i="64"/>
  <c r="DH34" i="64" s="1"/>
  <c r="BT34" i="64"/>
  <c r="CW34" i="64" s="1"/>
  <c r="EA34" i="64" s="1"/>
  <c r="BS34" i="64"/>
  <c r="CV34" i="64" s="1"/>
  <c r="DZ34" i="64" s="1"/>
  <c r="BR34" i="64"/>
  <c r="CU34" i="64" s="1"/>
  <c r="DY34" i="64" s="1"/>
  <c r="BQ34" i="64"/>
  <c r="CT34" i="64" s="1"/>
  <c r="DX34" i="64" s="1"/>
  <c r="BP34" i="64"/>
  <c r="CS34" i="64" s="1"/>
  <c r="DW34" i="64" s="1"/>
  <c r="BO34" i="64"/>
  <c r="CR34" i="64" s="1"/>
  <c r="DV34" i="64" s="1"/>
  <c r="BN34" i="64"/>
  <c r="CQ34" i="64" s="1"/>
  <c r="DU34" i="64" s="1"/>
  <c r="BM34" i="64"/>
  <c r="CP34" i="64" s="1"/>
  <c r="DT34" i="64" s="1"/>
  <c r="BL34" i="64"/>
  <c r="CO34" i="64" s="1"/>
  <c r="DS34" i="64" s="1"/>
  <c r="BK34" i="64"/>
  <c r="CN34" i="64" s="1"/>
  <c r="DR34" i="64" s="1"/>
  <c r="BJ34" i="64"/>
  <c r="CM34" i="64" s="1"/>
  <c r="DQ34" i="64" s="1"/>
  <c r="BI34" i="64"/>
  <c r="CL34" i="64" s="1"/>
  <c r="DP34" i="64" s="1"/>
  <c r="BH34" i="64"/>
  <c r="CK34" i="64" s="1"/>
  <c r="DO34" i="64" s="1"/>
  <c r="BG34" i="64"/>
  <c r="CJ34" i="64" s="1"/>
  <c r="DN34" i="64" s="1"/>
  <c r="BF34" i="64"/>
  <c r="CI34" i="64" s="1"/>
  <c r="DM34" i="64" s="1"/>
  <c r="BE34" i="64"/>
  <c r="CH34" i="64" s="1"/>
  <c r="DL34" i="64" s="1"/>
  <c r="BD34" i="64"/>
  <c r="CG34" i="64" s="1"/>
  <c r="DK34" i="64" s="1"/>
  <c r="BC34" i="64"/>
  <c r="CF34" i="64" s="1"/>
  <c r="DJ34" i="64" s="1"/>
  <c r="BB34" i="64"/>
  <c r="CE34" i="64" s="1"/>
  <c r="DI34" i="64" s="1"/>
  <c r="CW33" i="64"/>
  <c r="EA33" i="64" s="1"/>
  <c r="CV33" i="64"/>
  <c r="DZ33" i="64" s="1"/>
  <c r="CU33" i="64"/>
  <c r="DY33" i="64" s="1"/>
  <c r="CT33" i="64"/>
  <c r="DX33" i="64" s="1"/>
  <c r="CS33" i="64"/>
  <c r="DW33" i="64" s="1"/>
  <c r="CR33" i="64"/>
  <c r="DV33" i="64" s="1"/>
  <c r="CQ33" i="64"/>
  <c r="DU33" i="64" s="1"/>
  <c r="CP33" i="64"/>
  <c r="DT33" i="64" s="1"/>
  <c r="CO33" i="64"/>
  <c r="DS33" i="64" s="1"/>
  <c r="CN33" i="64"/>
  <c r="DR33" i="64" s="1"/>
  <c r="CM33" i="64"/>
  <c r="DQ33" i="64" s="1"/>
  <c r="CL33" i="64"/>
  <c r="DP33" i="64" s="1"/>
  <c r="CK33" i="64"/>
  <c r="DO33" i="64" s="1"/>
  <c r="CJ33" i="64"/>
  <c r="DN33" i="64" s="1"/>
  <c r="CI33" i="64"/>
  <c r="DM33" i="64" s="1"/>
  <c r="CH33" i="64"/>
  <c r="DL33" i="64" s="1"/>
  <c r="CG33" i="64"/>
  <c r="DK33" i="64" s="1"/>
  <c r="CF33" i="64"/>
  <c r="DJ33" i="64" s="1"/>
  <c r="CE33" i="64"/>
  <c r="DI33" i="64" s="1"/>
  <c r="CD33" i="64"/>
  <c r="DH33" i="64" s="1"/>
  <c r="CT32" i="64"/>
  <c r="DX32" i="64" s="1"/>
  <c r="CN32" i="64"/>
  <c r="DR32" i="64" s="1"/>
  <c r="CL32" i="64"/>
  <c r="DP32" i="64" s="1"/>
  <c r="CJ32" i="64"/>
  <c r="DN32" i="64" s="1"/>
  <c r="BT32" i="64"/>
  <c r="CW32" i="64" s="1"/>
  <c r="EA32" i="64" s="1"/>
  <c r="BS32" i="64"/>
  <c r="CV32" i="64" s="1"/>
  <c r="DZ32" i="64" s="1"/>
  <c r="BR32" i="64"/>
  <c r="CU32" i="64" s="1"/>
  <c r="DY32" i="64" s="1"/>
  <c r="BQ32" i="64"/>
  <c r="BP32" i="64"/>
  <c r="CS32" i="64" s="1"/>
  <c r="DW32" i="64" s="1"/>
  <c r="BO32" i="64"/>
  <c r="CR32" i="64" s="1"/>
  <c r="DV32" i="64" s="1"/>
  <c r="BN32" i="64"/>
  <c r="CQ32" i="64" s="1"/>
  <c r="DU32" i="64" s="1"/>
  <c r="BM32" i="64"/>
  <c r="CP32" i="64" s="1"/>
  <c r="DT32" i="64" s="1"/>
  <c r="BL32" i="64"/>
  <c r="CO32" i="64" s="1"/>
  <c r="DS32" i="64" s="1"/>
  <c r="BJ32" i="64"/>
  <c r="CM32" i="64" s="1"/>
  <c r="DQ32" i="64" s="1"/>
  <c r="BI32" i="64"/>
  <c r="BH32" i="64"/>
  <c r="CK32" i="64" s="1"/>
  <c r="DO32" i="64" s="1"/>
  <c r="BG32" i="64"/>
  <c r="BF32" i="64"/>
  <c r="CI32" i="64" s="1"/>
  <c r="DM32" i="64" s="1"/>
  <c r="BE32" i="64"/>
  <c r="CH32" i="64" s="1"/>
  <c r="DL32" i="64" s="1"/>
  <c r="BD32" i="64"/>
  <c r="CG32" i="64" s="1"/>
  <c r="DK32" i="64" s="1"/>
  <c r="BC32" i="64"/>
  <c r="CF32" i="64" s="1"/>
  <c r="DJ32" i="64" s="1"/>
  <c r="BB32" i="64"/>
  <c r="CE32" i="64" s="1"/>
  <c r="DI32" i="64" s="1"/>
  <c r="BA32" i="64"/>
  <c r="CD32" i="64" s="1"/>
  <c r="DH32" i="64" s="1"/>
  <c r="BT31" i="64"/>
  <c r="CW31" i="64" s="1"/>
  <c r="EA31" i="64" s="1"/>
  <c r="BS31" i="64"/>
  <c r="CV31" i="64" s="1"/>
  <c r="DZ31" i="64" s="1"/>
  <c r="BR31" i="64"/>
  <c r="CU31" i="64" s="1"/>
  <c r="DY31" i="64" s="1"/>
  <c r="BQ31" i="64"/>
  <c r="CT31" i="64" s="1"/>
  <c r="DX31" i="64" s="1"/>
  <c r="BP31" i="64"/>
  <c r="CS31" i="64" s="1"/>
  <c r="DW31" i="64" s="1"/>
  <c r="BO31" i="64"/>
  <c r="CR31" i="64" s="1"/>
  <c r="DV31" i="64" s="1"/>
  <c r="BN31" i="64"/>
  <c r="CQ31" i="64" s="1"/>
  <c r="DU31" i="64" s="1"/>
  <c r="BM31" i="64"/>
  <c r="CP31" i="64" s="1"/>
  <c r="DT31" i="64" s="1"/>
  <c r="BL31" i="64"/>
  <c r="CO31" i="64" s="1"/>
  <c r="DS31" i="64" s="1"/>
  <c r="BK31" i="64"/>
  <c r="CN31" i="64" s="1"/>
  <c r="DR31" i="64" s="1"/>
  <c r="BJ31" i="64"/>
  <c r="CM31" i="64" s="1"/>
  <c r="DQ31" i="64" s="1"/>
  <c r="BI31" i="64"/>
  <c r="CL31" i="64" s="1"/>
  <c r="DP31" i="64" s="1"/>
  <c r="BH31" i="64"/>
  <c r="CK31" i="64" s="1"/>
  <c r="DO31" i="64" s="1"/>
  <c r="BG31" i="64"/>
  <c r="CJ31" i="64" s="1"/>
  <c r="DN31" i="64" s="1"/>
  <c r="BF31" i="64"/>
  <c r="CI31" i="64" s="1"/>
  <c r="DM31" i="64" s="1"/>
  <c r="BE31" i="64"/>
  <c r="CH31" i="64" s="1"/>
  <c r="DL31" i="64" s="1"/>
  <c r="BD31" i="64"/>
  <c r="CG31" i="64" s="1"/>
  <c r="DK31" i="64" s="1"/>
  <c r="BC31" i="64"/>
  <c r="CF31" i="64" s="1"/>
  <c r="DJ31" i="64" s="1"/>
  <c r="BB31" i="64"/>
  <c r="CE31" i="64" s="1"/>
  <c r="DI31" i="64" s="1"/>
  <c r="BA31" i="64"/>
  <c r="CD31" i="64" s="1"/>
  <c r="DH31" i="64" s="1"/>
  <c r="CK30" i="64"/>
  <c r="DO30" i="64" s="1"/>
  <c r="BT30" i="64"/>
  <c r="CW30" i="64" s="1"/>
  <c r="EA30" i="64" s="1"/>
  <c r="BS30" i="64"/>
  <c r="CV30" i="64" s="1"/>
  <c r="DZ30" i="64" s="1"/>
  <c r="BR30" i="64"/>
  <c r="CU30" i="64" s="1"/>
  <c r="DY30" i="64" s="1"/>
  <c r="BQ30" i="64"/>
  <c r="CT30" i="64" s="1"/>
  <c r="DX30" i="64" s="1"/>
  <c r="BP30" i="64"/>
  <c r="CS30" i="64" s="1"/>
  <c r="DW30" i="64" s="1"/>
  <c r="BO30" i="64"/>
  <c r="CR30" i="64" s="1"/>
  <c r="DV30" i="64" s="1"/>
  <c r="BN30" i="64"/>
  <c r="CQ30" i="64" s="1"/>
  <c r="DU30" i="64" s="1"/>
  <c r="BM30" i="64"/>
  <c r="CP30" i="64" s="1"/>
  <c r="DT30" i="64" s="1"/>
  <c r="BL30" i="64"/>
  <c r="CO30" i="64" s="1"/>
  <c r="DS30" i="64" s="1"/>
  <c r="BK30" i="64"/>
  <c r="CN30" i="64" s="1"/>
  <c r="DR30" i="64" s="1"/>
  <c r="BJ30" i="64"/>
  <c r="CM30" i="64" s="1"/>
  <c r="DQ30" i="64" s="1"/>
  <c r="BI30" i="64"/>
  <c r="CL30" i="64" s="1"/>
  <c r="DP30" i="64" s="1"/>
  <c r="BH30" i="64"/>
  <c r="BG30" i="64"/>
  <c r="CJ30" i="64" s="1"/>
  <c r="DN30" i="64" s="1"/>
  <c r="BF30" i="64"/>
  <c r="CI30" i="64" s="1"/>
  <c r="DM30" i="64" s="1"/>
  <c r="BE30" i="64"/>
  <c r="CH30" i="64" s="1"/>
  <c r="DL30" i="64" s="1"/>
  <c r="BD30" i="64"/>
  <c r="CG30" i="64" s="1"/>
  <c r="DK30" i="64" s="1"/>
  <c r="BC30" i="64"/>
  <c r="CF30" i="64" s="1"/>
  <c r="DJ30" i="64" s="1"/>
  <c r="BB30" i="64"/>
  <c r="CE30" i="64" s="1"/>
  <c r="DI30" i="64" s="1"/>
  <c r="BA30" i="64"/>
  <c r="CD30" i="64" s="1"/>
  <c r="DH30" i="64" s="1"/>
  <c r="BT29" i="64"/>
  <c r="CW29" i="64" s="1"/>
  <c r="EA29" i="64" s="1"/>
  <c r="BS29" i="64"/>
  <c r="CV29" i="64" s="1"/>
  <c r="DZ29" i="64" s="1"/>
  <c r="BR29" i="64"/>
  <c r="CU29" i="64" s="1"/>
  <c r="DY29" i="64" s="1"/>
  <c r="BQ29" i="64"/>
  <c r="CT29" i="64" s="1"/>
  <c r="DX29" i="64" s="1"/>
  <c r="BP29" i="64"/>
  <c r="CS29" i="64" s="1"/>
  <c r="DW29" i="64" s="1"/>
  <c r="BO29" i="64"/>
  <c r="CR29" i="64" s="1"/>
  <c r="DV29" i="64" s="1"/>
  <c r="BN29" i="64"/>
  <c r="CQ29" i="64" s="1"/>
  <c r="DU29" i="64" s="1"/>
  <c r="BM29" i="64"/>
  <c r="CP29" i="64" s="1"/>
  <c r="DT29" i="64" s="1"/>
  <c r="BL29" i="64"/>
  <c r="CO29" i="64" s="1"/>
  <c r="DS29" i="64" s="1"/>
  <c r="BK29" i="64"/>
  <c r="CN29" i="64" s="1"/>
  <c r="DR29" i="64" s="1"/>
  <c r="BJ29" i="64"/>
  <c r="CM29" i="64" s="1"/>
  <c r="DQ29" i="64" s="1"/>
  <c r="BI29" i="64"/>
  <c r="CL29" i="64" s="1"/>
  <c r="DP29" i="64" s="1"/>
  <c r="BH29" i="64"/>
  <c r="CK29" i="64" s="1"/>
  <c r="DO29" i="64" s="1"/>
  <c r="BG29" i="64"/>
  <c r="CJ29" i="64" s="1"/>
  <c r="DN29" i="64" s="1"/>
  <c r="BF29" i="64"/>
  <c r="CI29" i="64" s="1"/>
  <c r="DM29" i="64" s="1"/>
  <c r="BE29" i="64"/>
  <c r="CH29" i="64" s="1"/>
  <c r="DL29" i="64" s="1"/>
  <c r="BD29" i="64"/>
  <c r="CG29" i="64" s="1"/>
  <c r="DK29" i="64" s="1"/>
  <c r="BC29" i="64"/>
  <c r="CF29" i="64" s="1"/>
  <c r="DJ29" i="64" s="1"/>
  <c r="BB29" i="64"/>
  <c r="CE29" i="64" s="1"/>
  <c r="DI29" i="64" s="1"/>
  <c r="BA29" i="64"/>
  <c r="CD29" i="64" s="1"/>
  <c r="DH29" i="64" s="1"/>
  <c r="CW28" i="64"/>
  <c r="EA28" i="64" s="1"/>
  <c r="CS28" i="64"/>
  <c r="DW28" i="64" s="1"/>
  <c r="CK28" i="64"/>
  <c r="DO28" i="64" s="1"/>
  <c r="BS28" i="64"/>
  <c r="CV28" i="64" s="1"/>
  <c r="DZ28" i="64" s="1"/>
  <c r="BR28" i="64"/>
  <c r="CU28" i="64" s="1"/>
  <c r="DY28" i="64" s="1"/>
  <c r="BQ28" i="64"/>
  <c r="CT28" i="64" s="1"/>
  <c r="DX28" i="64" s="1"/>
  <c r="BP28" i="64"/>
  <c r="BO28" i="64"/>
  <c r="CR28" i="64" s="1"/>
  <c r="DV28" i="64" s="1"/>
  <c r="BN28" i="64"/>
  <c r="CQ28" i="64" s="1"/>
  <c r="DU28" i="64" s="1"/>
  <c r="BM28" i="64"/>
  <c r="CP28" i="64" s="1"/>
  <c r="DT28" i="64" s="1"/>
  <c r="BL28" i="64"/>
  <c r="CO28" i="64" s="1"/>
  <c r="DS28" i="64" s="1"/>
  <c r="BK28" i="64"/>
  <c r="CN28" i="64" s="1"/>
  <c r="DR28" i="64" s="1"/>
  <c r="BJ28" i="64"/>
  <c r="CM28" i="64" s="1"/>
  <c r="DQ28" i="64" s="1"/>
  <c r="BI28" i="64"/>
  <c r="CL28" i="64" s="1"/>
  <c r="DP28" i="64" s="1"/>
  <c r="BH28" i="64"/>
  <c r="BG28" i="64"/>
  <c r="CJ28" i="64" s="1"/>
  <c r="DN28" i="64" s="1"/>
  <c r="BF28" i="64"/>
  <c r="CI28" i="64" s="1"/>
  <c r="DM28" i="64" s="1"/>
  <c r="BE28" i="64"/>
  <c r="CH28" i="64" s="1"/>
  <c r="DL28" i="64" s="1"/>
  <c r="BD28" i="64"/>
  <c r="CG28" i="64" s="1"/>
  <c r="DK28" i="64" s="1"/>
  <c r="BC28" i="64"/>
  <c r="CF28" i="64" s="1"/>
  <c r="DJ28" i="64" s="1"/>
  <c r="BB28" i="64"/>
  <c r="CE28" i="64" s="1"/>
  <c r="DI28" i="64" s="1"/>
  <c r="BA28" i="64"/>
  <c r="CD28" i="64" s="1"/>
  <c r="DH28" i="64" s="1"/>
  <c r="CJ27" i="64"/>
  <c r="DN27" i="64" s="1"/>
  <c r="BU27" i="64"/>
  <c r="CX27" i="64" s="1"/>
  <c r="BT27" i="64"/>
  <c r="CW27" i="64" s="1"/>
  <c r="BS27" i="64"/>
  <c r="CV27" i="64" s="1"/>
  <c r="BR27" i="64"/>
  <c r="CU27" i="64" s="1"/>
  <c r="BQ27" i="64"/>
  <c r="CT27" i="64" s="1"/>
  <c r="BP27" i="64"/>
  <c r="CS27" i="64" s="1"/>
  <c r="BO27" i="64"/>
  <c r="CR27" i="64" s="1"/>
  <c r="BN27" i="64"/>
  <c r="CQ27" i="64" s="1"/>
  <c r="DU27" i="64" s="1"/>
  <c r="BM27" i="64"/>
  <c r="CP27" i="64" s="1"/>
  <c r="DT27" i="64" s="1"/>
  <c r="BL27" i="64"/>
  <c r="CO27" i="64" s="1"/>
  <c r="DS27" i="64" s="1"/>
  <c r="BK27" i="64"/>
  <c r="CN27" i="64" s="1"/>
  <c r="DR27" i="64" s="1"/>
  <c r="BJ27" i="64"/>
  <c r="CM27" i="64" s="1"/>
  <c r="DQ27" i="64" s="1"/>
  <c r="BI27" i="64"/>
  <c r="CL27" i="64" s="1"/>
  <c r="DP27" i="64" s="1"/>
  <c r="BH27" i="64"/>
  <c r="CK27" i="64" s="1"/>
  <c r="DO27" i="64" s="1"/>
  <c r="BF27" i="64"/>
  <c r="CI27" i="64" s="1"/>
  <c r="DM27" i="64" s="1"/>
  <c r="BE27" i="64"/>
  <c r="CH27" i="64" s="1"/>
  <c r="DL27" i="64" s="1"/>
  <c r="BD27" i="64"/>
  <c r="CG27" i="64" s="1"/>
  <c r="DK27" i="64" s="1"/>
  <c r="BC27" i="64"/>
  <c r="CF27" i="64" s="1"/>
  <c r="DJ27" i="64" s="1"/>
  <c r="BB27" i="64"/>
  <c r="CE27" i="64" s="1"/>
  <c r="DI27" i="64" s="1"/>
  <c r="BA27" i="64"/>
  <c r="CD27" i="64" s="1"/>
  <c r="DH27" i="64" s="1"/>
  <c r="BT26" i="64"/>
  <c r="CW26" i="64" s="1"/>
  <c r="EA26" i="64" s="1"/>
  <c r="BS26" i="64"/>
  <c r="CV26" i="64" s="1"/>
  <c r="DZ26" i="64" s="1"/>
  <c r="BR26" i="64"/>
  <c r="CU26" i="64" s="1"/>
  <c r="DY26" i="64" s="1"/>
  <c r="BQ26" i="64"/>
  <c r="CT26" i="64" s="1"/>
  <c r="DX26" i="64" s="1"/>
  <c r="BP26" i="64"/>
  <c r="CS26" i="64" s="1"/>
  <c r="DW26" i="64" s="1"/>
  <c r="BO26" i="64"/>
  <c r="CR26" i="64" s="1"/>
  <c r="DV26" i="64" s="1"/>
  <c r="BN26" i="64"/>
  <c r="CQ26" i="64" s="1"/>
  <c r="DU26" i="64" s="1"/>
  <c r="BM26" i="64"/>
  <c r="CP26" i="64" s="1"/>
  <c r="DT26" i="64" s="1"/>
  <c r="BL26" i="64"/>
  <c r="CO26" i="64" s="1"/>
  <c r="DS26" i="64" s="1"/>
  <c r="BK26" i="64"/>
  <c r="CN26" i="64" s="1"/>
  <c r="DR26" i="64" s="1"/>
  <c r="BJ26" i="64"/>
  <c r="CM26" i="64" s="1"/>
  <c r="DQ26" i="64" s="1"/>
  <c r="BI26" i="64"/>
  <c r="CL26" i="64" s="1"/>
  <c r="DP26" i="64" s="1"/>
  <c r="BH26" i="64"/>
  <c r="CK26" i="64" s="1"/>
  <c r="DO26" i="64" s="1"/>
  <c r="BG26" i="64"/>
  <c r="CJ26" i="64" s="1"/>
  <c r="DN26" i="64" s="1"/>
  <c r="BF26" i="64"/>
  <c r="CI26" i="64" s="1"/>
  <c r="DM26" i="64" s="1"/>
  <c r="BE26" i="64"/>
  <c r="CH26" i="64" s="1"/>
  <c r="DL26" i="64" s="1"/>
  <c r="BD26" i="64"/>
  <c r="CG26" i="64" s="1"/>
  <c r="DK26" i="64" s="1"/>
  <c r="BC26" i="64"/>
  <c r="CF26" i="64" s="1"/>
  <c r="DJ26" i="64" s="1"/>
  <c r="BB26" i="64"/>
  <c r="CE26" i="64" s="1"/>
  <c r="DI26" i="64" s="1"/>
  <c r="BA26" i="64"/>
  <c r="CD26" i="64" s="1"/>
  <c r="DH26" i="64" s="1"/>
  <c r="CW25" i="64"/>
  <c r="EA25" i="64" s="1"/>
  <c r="CV25" i="64"/>
  <c r="DZ25" i="64" s="1"/>
  <c r="CU25" i="64"/>
  <c r="DY25" i="64" s="1"/>
  <c r="CT25" i="64"/>
  <c r="DX25" i="64" s="1"/>
  <c r="CS25" i="64"/>
  <c r="DW25" i="64" s="1"/>
  <c r="CR25" i="64"/>
  <c r="DV25" i="64" s="1"/>
  <c r="CJ25" i="64"/>
  <c r="DN25" i="64" s="1"/>
  <c r="BN25" i="64"/>
  <c r="CQ25" i="64" s="1"/>
  <c r="DU25" i="64" s="1"/>
  <c r="BM25" i="64"/>
  <c r="CP25" i="64" s="1"/>
  <c r="DT25" i="64" s="1"/>
  <c r="BL25" i="64"/>
  <c r="CO25" i="64" s="1"/>
  <c r="DS25" i="64" s="1"/>
  <c r="BK25" i="64"/>
  <c r="CN25" i="64" s="1"/>
  <c r="DR25" i="64" s="1"/>
  <c r="BJ25" i="64"/>
  <c r="CM25" i="64" s="1"/>
  <c r="DQ25" i="64" s="1"/>
  <c r="BI25" i="64"/>
  <c r="CL25" i="64" s="1"/>
  <c r="DP25" i="64" s="1"/>
  <c r="BH25" i="64"/>
  <c r="CK25" i="64" s="1"/>
  <c r="DO25" i="64" s="1"/>
  <c r="BG25" i="64"/>
  <c r="BF25" i="64"/>
  <c r="CI25" i="64" s="1"/>
  <c r="DM25" i="64" s="1"/>
  <c r="BE25" i="64"/>
  <c r="CH25" i="64" s="1"/>
  <c r="DL25" i="64" s="1"/>
  <c r="BD25" i="64"/>
  <c r="CG25" i="64" s="1"/>
  <c r="DK25" i="64" s="1"/>
  <c r="BC25" i="64"/>
  <c r="CF25" i="64" s="1"/>
  <c r="DJ25" i="64" s="1"/>
  <c r="BB25" i="64"/>
  <c r="CE25" i="64" s="1"/>
  <c r="DI25" i="64" s="1"/>
  <c r="BA25" i="64"/>
  <c r="CD25" i="64" s="1"/>
  <c r="DH25" i="64" s="1"/>
  <c r="CO24" i="64"/>
  <c r="DS24" i="64" s="1"/>
  <c r="BT24" i="64"/>
  <c r="CW24" i="64" s="1"/>
  <c r="EA24" i="64" s="1"/>
  <c r="FP24" i="64" s="1"/>
  <c r="BS24" i="64"/>
  <c r="CV24" i="64" s="1"/>
  <c r="DZ24" i="64" s="1"/>
  <c r="FO24" i="64" s="1"/>
  <c r="BR24" i="64"/>
  <c r="CU24" i="64" s="1"/>
  <c r="DY24" i="64" s="1"/>
  <c r="BQ24" i="64"/>
  <c r="CT24" i="64" s="1"/>
  <c r="DX24" i="64" s="1"/>
  <c r="BP24" i="64"/>
  <c r="CS24" i="64" s="1"/>
  <c r="DW24" i="64" s="1"/>
  <c r="FL24" i="64" s="1"/>
  <c r="BO24" i="64"/>
  <c r="CR24" i="64" s="1"/>
  <c r="DV24" i="64" s="1"/>
  <c r="FK24" i="64" s="1"/>
  <c r="BN24" i="64"/>
  <c r="CQ24" i="64" s="1"/>
  <c r="DU24" i="64" s="1"/>
  <c r="BM24" i="64"/>
  <c r="CP24" i="64" s="1"/>
  <c r="DT24" i="64" s="1"/>
  <c r="BK24" i="64"/>
  <c r="CN24" i="64" s="1"/>
  <c r="DR24" i="64" s="1"/>
  <c r="BJ24" i="64"/>
  <c r="CM24" i="64" s="1"/>
  <c r="DQ24" i="64" s="1"/>
  <c r="BI24" i="64"/>
  <c r="CL24" i="64" s="1"/>
  <c r="DP24" i="64" s="1"/>
  <c r="BH24" i="64"/>
  <c r="CK24" i="64" s="1"/>
  <c r="DO24" i="64" s="1"/>
  <c r="BG24" i="64"/>
  <c r="CJ24" i="64" s="1"/>
  <c r="DN24" i="64" s="1"/>
  <c r="BF24" i="64"/>
  <c r="CI24" i="64" s="1"/>
  <c r="DM24" i="64" s="1"/>
  <c r="BE24" i="64"/>
  <c r="CH24" i="64" s="1"/>
  <c r="DL24" i="64" s="1"/>
  <c r="BD24" i="64"/>
  <c r="CG24" i="64" s="1"/>
  <c r="DK24" i="64" s="1"/>
  <c r="BC24" i="64"/>
  <c r="CF24" i="64" s="1"/>
  <c r="DJ24" i="64" s="1"/>
  <c r="BB24" i="64"/>
  <c r="CE24" i="64" s="1"/>
  <c r="DI24" i="64" s="1"/>
  <c r="BA24" i="64"/>
  <c r="CD24" i="64" s="1"/>
  <c r="DH24" i="64" s="1"/>
  <c r="BT23" i="64"/>
  <c r="CW23" i="64" s="1"/>
  <c r="EA23" i="64" s="1"/>
  <c r="BS23" i="64"/>
  <c r="CV23" i="64" s="1"/>
  <c r="DZ23" i="64" s="1"/>
  <c r="FO23" i="64" s="1"/>
  <c r="BR23" i="64"/>
  <c r="CU23" i="64" s="1"/>
  <c r="DY23" i="64" s="1"/>
  <c r="FN23" i="64" s="1"/>
  <c r="BQ23" i="64"/>
  <c r="CT23" i="64" s="1"/>
  <c r="DX23" i="64" s="1"/>
  <c r="FM23" i="64" s="1"/>
  <c r="BP23" i="64"/>
  <c r="CS23" i="64" s="1"/>
  <c r="DW23" i="64" s="1"/>
  <c r="BO23" i="64"/>
  <c r="CR23" i="64" s="1"/>
  <c r="DV23" i="64" s="1"/>
  <c r="FK23" i="64" s="1"/>
  <c r="BN23" i="64"/>
  <c r="CQ23" i="64" s="1"/>
  <c r="DU23" i="64" s="1"/>
  <c r="BM23" i="64"/>
  <c r="CP23" i="64" s="1"/>
  <c r="DT23" i="64" s="1"/>
  <c r="BL23" i="64"/>
  <c r="CO23" i="64" s="1"/>
  <c r="DS23" i="64" s="1"/>
  <c r="BK23" i="64"/>
  <c r="CN23" i="64" s="1"/>
  <c r="DR23" i="64" s="1"/>
  <c r="BJ23" i="64"/>
  <c r="CM23" i="64" s="1"/>
  <c r="DQ23" i="64" s="1"/>
  <c r="BI23" i="64"/>
  <c r="CL23" i="64" s="1"/>
  <c r="DP23" i="64" s="1"/>
  <c r="BH23" i="64"/>
  <c r="CK23" i="64" s="1"/>
  <c r="DO23" i="64" s="1"/>
  <c r="BG23" i="64"/>
  <c r="CJ23" i="64" s="1"/>
  <c r="DN23" i="64" s="1"/>
  <c r="BF23" i="64"/>
  <c r="CI23" i="64" s="1"/>
  <c r="DM23" i="64" s="1"/>
  <c r="BE23" i="64"/>
  <c r="CH23" i="64" s="1"/>
  <c r="DL23" i="64" s="1"/>
  <c r="BD23" i="64"/>
  <c r="CG23" i="64" s="1"/>
  <c r="DK23" i="64" s="1"/>
  <c r="BC23" i="64"/>
  <c r="CF23" i="64" s="1"/>
  <c r="DJ23" i="64" s="1"/>
  <c r="BB23" i="64"/>
  <c r="CE23" i="64" s="1"/>
  <c r="DI23" i="64" s="1"/>
  <c r="BA23" i="64"/>
  <c r="CD23" i="64" s="1"/>
  <c r="DH23" i="64" s="1"/>
  <c r="CP22" i="64"/>
  <c r="DT22" i="64" s="1"/>
  <c r="CO22" i="64"/>
  <c r="DS22" i="64" s="1"/>
  <c r="CN22" i="64"/>
  <c r="DR22" i="64" s="1"/>
  <c r="CM22" i="64"/>
  <c r="DQ22" i="64" s="1"/>
  <c r="CL22" i="64"/>
  <c r="DP22" i="64" s="1"/>
  <c r="CK22" i="64"/>
  <c r="DO22" i="64" s="1"/>
  <c r="CJ22" i="64"/>
  <c r="DN22" i="64" s="1"/>
  <c r="CI22" i="64"/>
  <c r="DM22" i="64" s="1"/>
  <c r="CH22" i="64"/>
  <c r="DL22" i="64" s="1"/>
  <c r="CG22" i="64"/>
  <c r="DK22" i="64" s="1"/>
  <c r="CF22" i="64"/>
  <c r="DJ22" i="64" s="1"/>
  <c r="CE22" i="64"/>
  <c r="DI22" i="64" s="1"/>
  <c r="CD22" i="64"/>
  <c r="DH22" i="64" s="1"/>
  <c r="BT22" i="64"/>
  <c r="CW22" i="64" s="1"/>
  <c r="EA22" i="64" s="1"/>
  <c r="FP22" i="64" s="1"/>
  <c r="BS22" i="64"/>
  <c r="CV22" i="64" s="1"/>
  <c r="DZ22" i="64" s="1"/>
  <c r="FO22" i="64" s="1"/>
  <c r="BR22" i="64"/>
  <c r="CU22" i="64" s="1"/>
  <c r="DY22" i="64" s="1"/>
  <c r="BQ22" i="64"/>
  <c r="CT22" i="64" s="1"/>
  <c r="DX22" i="64" s="1"/>
  <c r="BP22" i="64"/>
  <c r="CS22" i="64" s="1"/>
  <c r="DW22" i="64" s="1"/>
  <c r="FL22" i="64" s="1"/>
  <c r="BO22" i="64"/>
  <c r="CR22" i="64" s="1"/>
  <c r="DV22" i="64" s="1"/>
  <c r="FK22" i="64" s="1"/>
  <c r="BN22" i="64"/>
  <c r="CQ22" i="64" s="1"/>
  <c r="DU22" i="64" s="1"/>
  <c r="BT21" i="64"/>
  <c r="CW21" i="64" s="1"/>
  <c r="EA21" i="64" s="1"/>
  <c r="FP21" i="64" s="1"/>
  <c r="BS21" i="64"/>
  <c r="CV21" i="64" s="1"/>
  <c r="DZ21" i="64" s="1"/>
  <c r="FO21" i="64" s="1"/>
  <c r="BR21" i="64"/>
  <c r="CU21" i="64" s="1"/>
  <c r="DY21" i="64" s="1"/>
  <c r="BQ21" i="64"/>
  <c r="CT21" i="64" s="1"/>
  <c r="DX21" i="64" s="1"/>
  <c r="BP21" i="64"/>
  <c r="CS21" i="64" s="1"/>
  <c r="DW21" i="64" s="1"/>
  <c r="FL21" i="64" s="1"/>
  <c r="BO21" i="64"/>
  <c r="CR21" i="64" s="1"/>
  <c r="DV21" i="64" s="1"/>
  <c r="FK21" i="64" s="1"/>
  <c r="BN21" i="64"/>
  <c r="CQ21" i="64" s="1"/>
  <c r="DU21" i="64" s="1"/>
  <c r="BM21" i="64"/>
  <c r="CP21" i="64" s="1"/>
  <c r="DT21" i="64" s="1"/>
  <c r="BL21" i="64"/>
  <c r="CO21" i="64" s="1"/>
  <c r="DS21" i="64" s="1"/>
  <c r="BK21" i="64"/>
  <c r="CN21" i="64" s="1"/>
  <c r="DR21" i="64" s="1"/>
  <c r="BJ21" i="64"/>
  <c r="CM21" i="64" s="1"/>
  <c r="DQ21" i="64" s="1"/>
  <c r="BI21" i="64"/>
  <c r="CL21" i="64" s="1"/>
  <c r="DP21" i="64" s="1"/>
  <c r="BH21" i="64"/>
  <c r="CK21" i="64" s="1"/>
  <c r="DO21" i="64" s="1"/>
  <c r="BG21" i="64"/>
  <c r="CJ21" i="64" s="1"/>
  <c r="DN21" i="64" s="1"/>
  <c r="BF21" i="64"/>
  <c r="CI21" i="64" s="1"/>
  <c r="DM21" i="64" s="1"/>
  <c r="BE21" i="64"/>
  <c r="CH21" i="64" s="1"/>
  <c r="DL21" i="64" s="1"/>
  <c r="BD21" i="64"/>
  <c r="CG21" i="64" s="1"/>
  <c r="DK21" i="64" s="1"/>
  <c r="BC21" i="64"/>
  <c r="CF21" i="64" s="1"/>
  <c r="DJ21" i="64" s="1"/>
  <c r="BB21" i="64"/>
  <c r="CE21" i="64" s="1"/>
  <c r="DI21" i="64" s="1"/>
  <c r="BA21" i="64"/>
  <c r="CD21" i="64" s="1"/>
  <c r="DH21" i="64" s="1"/>
  <c r="EA20" i="64"/>
  <c r="DZ20" i="64"/>
  <c r="FO20" i="64" s="1"/>
  <c r="DY20" i="64"/>
  <c r="DX20" i="64"/>
  <c r="FM20" i="64" s="1"/>
  <c r="DW20" i="64"/>
  <c r="DV20" i="64"/>
  <c r="FK20" i="64" s="1"/>
  <c r="CQ20" i="64"/>
  <c r="DU20" i="64" s="1"/>
  <c r="CP20" i="64"/>
  <c r="DT20" i="64" s="1"/>
  <c r="CO20" i="64"/>
  <c r="DS20" i="64" s="1"/>
  <c r="CN20" i="64"/>
  <c r="DR20" i="64" s="1"/>
  <c r="CM20" i="64"/>
  <c r="DQ20" i="64" s="1"/>
  <c r="CL20" i="64"/>
  <c r="DP20" i="64" s="1"/>
  <c r="CK20" i="64"/>
  <c r="DO20" i="64" s="1"/>
  <c r="CJ20" i="64"/>
  <c r="DN20" i="64" s="1"/>
  <c r="CI20" i="64"/>
  <c r="DM20" i="64" s="1"/>
  <c r="CH20" i="64"/>
  <c r="DL20" i="64" s="1"/>
  <c r="CG20" i="64"/>
  <c r="DK20" i="64" s="1"/>
  <c r="CF20" i="64"/>
  <c r="DJ20" i="64" s="1"/>
  <c r="CE20" i="64"/>
  <c r="DI20" i="64" s="1"/>
  <c r="CD20" i="64"/>
  <c r="DH20" i="64" s="1"/>
  <c r="DV19" i="64"/>
  <c r="EA19" i="64"/>
  <c r="DW19" i="64"/>
  <c r="CO19" i="64"/>
  <c r="DS19" i="64" s="1"/>
  <c r="CN19" i="64"/>
  <c r="DR19" i="64" s="1"/>
  <c r="CL19" i="64"/>
  <c r="DP19" i="64" s="1"/>
  <c r="CK19" i="64"/>
  <c r="DO19" i="64" s="1"/>
  <c r="EB19" i="64"/>
  <c r="DZ19" i="64"/>
  <c r="J28" i="63" s="1"/>
  <c r="DY19" i="64"/>
  <c r="I28" i="63" s="1"/>
  <c r="DX19" i="64"/>
  <c r="H28" i="63" s="1"/>
  <c r="CQ19" i="64"/>
  <c r="DU19" i="64" s="1"/>
  <c r="CP19" i="64"/>
  <c r="DT19" i="64" s="1"/>
  <c r="CM19" i="64"/>
  <c r="DQ19" i="64" s="1"/>
  <c r="CJ19" i="64"/>
  <c r="DN19" i="64" s="1"/>
  <c r="CI19" i="64"/>
  <c r="DM19" i="64" s="1"/>
  <c r="CH19" i="64"/>
  <c r="DL19" i="64" s="1"/>
  <c r="CG19" i="64"/>
  <c r="DK19" i="64" s="1"/>
  <c r="CF19" i="64"/>
  <c r="DJ19" i="64" s="1"/>
  <c r="BB19" i="64"/>
  <c r="CE19" i="64" s="1"/>
  <c r="DI19" i="64" s="1"/>
  <c r="BA19" i="64"/>
  <c r="CD19" i="64" s="1"/>
  <c r="DH19" i="64" s="1"/>
  <c r="BT18" i="64"/>
  <c r="CW18" i="64" s="1"/>
  <c r="EA18" i="64" s="1"/>
  <c r="FP18" i="64" s="1"/>
  <c r="BS18" i="64"/>
  <c r="CV18" i="64" s="1"/>
  <c r="DZ18" i="64" s="1"/>
  <c r="FO18" i="64" s="1"/>
  <c r="BR18" i="64"/>
  <c r="CU18" i="64" s="1"/>
  <c r="DY18" i="64" s="1"/>
  <c r="BQ18" i="64"/>
  <c r="CT18" i="64" s="1"/>
  <c r="DX18" i="64" s="1"/>
  <c r="BP18" i="64"/>
  <c r="CS18" i="64" s="1"/>
  <c r="DW18" i="64" s="1"/>
  <c r="FL18" i="64" s="1"/>
  <c r="BO18" i="64"/>
  <c r="CR18" i="64" s="1"/>
  <c r="DV18" i="64" s="1"/>
  <c r="FK18" i="64" s="1"/>
  <c r="BN18" i="64"/>
  <c r="CQ18" i="64" s="1"/>
  <c r="DU18" i="64" s="1"/>
  <c r="BM18" i="64"/>
  <c r="CP18" i="64" s="1"/>
  <c r="DT18" i="64" s="1"/>
  <c r="BL18" i="64"/>
  <c r="CO18" i="64" s="1"/>
  <c r="DS18" i="64" s="1"/>
  <c r="BK18" i="64"/>
  <c r="CN18" i="64" s="1"/>
  <c r="DR18" i="64" s="1"/>
  <c r="BJ18" i="64"/>
  <c r="CM18" i="64" s="1"/>
  <c r="DQ18" i="64" s="1"/>
  <c r="BI18" i="64"/>
  <c r="CL18" i="64" s="1"/>
  <c r="DP18" i="64" s="1"/>
  <c r="BH18" i="64"/>
  <c r="CK18" i="64" s="1"/>
  <c r="DO18" i="64" s="1"/>
  <c r="BG18" i="64"/>
  <c r="CJ18" i="64" s="1"/>
  <c r="DN18" i="64" s="1"/>
  <c r="BF18" i="64"/>
  <c r="CI18" i="64" s="1"/>
  <c r="DM18" i="64" s="1"/>
  <c r="BE18" i="64"/>
  <c r="CH18" i="64" s="1"/>
  <c r="DL18" i="64" s="1"/>
  <c r="BD18" i="64"/>
  <c r="CG18" i="64" s="1"/>
  <c r="DK18" i="64" s="1"/>
  <c r="BC18" i="64"/>
  <c r="CF18" i="64" s="1"/>
  <c r="DJ18" i="64" s="1"/>
  <c r="BB18" i="64"/>
  <c r="CE18" i="64" s="1"/>
  <c r="DI18" i="64" s="1"/>
  <c r="BA18" i="64"/>
  <c r="CD18" i="64" s="1"/>
  <c r="DH18" i="64" s="1"/>
  <c r="CW17" i="64"/>
  <c r="EA17" i="64" s="1"/>
  <c r="FP17" i="64" s="1"/>
  <c r="CV17" i="64"/>
  <c r="DZ17" i="64" s="1"/>
  <c r="CU17" i="64"/>
  <c r="DY17" i="64" s="1"/>
  <c r="FN17" i="64" s="1"/>
  <c r="CT17" i="64"/>
  <c r="DX17" i="64" s="1"/>
  <c r="CS17" i="64"/>
  <c r="DW17" i="64" s="1"/>
  <c r="FL17" i="64" s="1"/>
  <c r="CR17" i="64"/>
  <c r="DV17" i="64" s="1"/>
  <c r="CQ17" i="64"/>
  <c r="DU17" i="64" s="1"/>
  <c r="CP17" i="64"/>
  <c r="DT17" i="64" s="1"/>
  <c r="CO17" i="64"/>
  <c r="DS17" i="64" s="1"/>
  <c r="CN17" i="64"/>
  <c r="DR17" i="64" s="1"/>
  <c r="CM17" i="64"/>
  <c r="DQ17" i="64" s="1"/>
  <c r="CL17" i="64"/>
  <c r="DP17" i="64" s="1"/>
  <c r="CK17" i="64"/>
  <c r="DO17" i="64" s="1"/>
  <c r="CJ17" i="64"/>
  <c r="DN17" i="64" s="1"/>
  <c r="CI17" i="64"/>
  <c r="DM17" i="64" s="1"/>
  <c r="CH17" i="64"/>
  <c r="DL17" i="64" s="1"/>
  <c r="CG17" i="64"/>
  <c r="DK17" i="64" s="1"/>
  <c r="CF17" i="64"/>
  <c r="DJ17" i="64" s="1"/>
  <c r="CE17" i="64"/>
  <c r="DI17" i="64" s="1"/>
  <c r="CD17" i="64"/>
  <c r="DH17" i="64" s="1"/>
  <c r="BT16" i="64"/>
  <c r="CW16" i="64" s="1"/>
  <c r="EA16" i="64" s="1"/>
  <c r="BS16" i="64"/>
  <c r="CV16" i="64" s="1"/>
  <c r="DZ16" i="64" s="1"/>
  <c r="BR16" i="64"/>
  <c r="CU16" i="64" s="1"/>
  <c r="DY16" i="64" s="1"/>
  <c r="BQ16" i="64"/>
  <c r="CT16" i="64" s="1"/>
  <c r="DX16" i="64" s="1"/>
  <c r="BP16" i="64"/>
  <c r="CS16" i="64" s="1"/>
  <c r="DW16" i="64" s="1"/>
  <c r="BO16" i="64"/>
  <c r="CR16" i="64" s="1"/>
  <c r="DV16" i="64" s="1"/>
  <c r="BN16" i="64"/>
  <c r="CQ16" i="64" s="1"/>
  <c r="DU16" i="64" s="1"/>
  <c r="BM16" i="64"/>
  <c r="CP16" i="64" s="1"/>
  <c r="DT16" i="64" s="1"/>
  <c r="BL16" i="64"/>
  <c r="CO16" i="64" s="1"/>
  <c r="DS16" i="64" s="1"/>
  <c r="BK16" i="64"/>
  <c r="CN16" i="64" s="1"/>
  <c r="DR16" i="64" s="1"/>
  <c r="BJ16" i="64"/>
  <c r="CM16" i="64" s="1"/>
  <c r="DQ16" i="64" s="1"/>
  <c r="BI16" i="64"/>
  <c r="CL16" i="64" s="1"/>
  <c r="DP16" i="64" s="1"/>
  <c r="BH16" i="64"/>
  <c r="CK16" i="64" s="1"/>
  <c r="DO16" i="64" s="1"/>
  <c r="BG16" i="64"/>
  <c r="CJ16" i="64" s="1"/>
  <c r="DN16" i="64" s="1"/>
  <c r="BF16" i="64"/>
  <c r="CI16" i="64" s="1"/>
  <c r="DM16" i="64" s="1"/>
  <c r="BE16" i="64"/>
  <c r="CH16" i="64" s="1"/>
  <c r="DL16" i="64" s="1"/>
  <c r="BD16" i="64"/>
  <c r="CG16" i="64" s="1"/>
  <c r="DK16" i="64" s="1"/>
  <c r="BC16" i="64"/>
  <c r="CF16" i="64" s="1"/>
  <c r="DJ16" i="64" s="1"/>
  <c r="BB16" i="64"/>
  <c r="CE16" i="64" s="1"/>
  <c r="DI16" i="64" s="1"/>
  <c r="BA16" i="64"/>
  <c r="CD16" i="64" s="1"/>
  <c r="DH16" i="64" s="1"/>
  <c r="BT15" i="64"/>
  <c r="CW15" i="64" s="1"/>
  <c r="EA15" i="64" s="1"/>
  <c r="BS15" i="64"/>
  <c r="CV15" i="64" s="1"/>
  <c r="DZ15" i="64" s="1"/>
  <c r="BR15" i="64"/>
  <c r="CU15" i="64" s="1"/>
  <c r="DY15" i="64" s="1"/>
  <c r="BQ15" i="64"/>
  <c r="CT15" i="64" s="1"/>
  <c r="DX15" i="64" s="1"/>
  <c r="BP15" i="64"/>
  <c r="CS15" i="64" s="1"/>
  <c r="DW15" i="64" s="1"/>
  <c r="BO15" i="64"/>
  <c r="CR15" i="64" s="1"/>
  <c r="DV15" i="64" s="1"/>
  <c r="BN15" i="64"/>
  <c r="CQ15" i="64" s="1"/>
  <c r="DU15" i="64" s="1"/>
  <c r="BM15" i="64"/>
  <c r="CP15" i="64" s="1"/>
  <c r="DT15" i="64" s="1"/>
  <c r="BL15" i="64"/>
  <c r="CO15" i="64" s="1"/>
  <c r="DS15" i="64" s="1"/>
  <c r="BK15" i="64"/>
  <c r="CN15" i="64" s="1"/>
  <c r="DR15" i="64" s="1"/>
  <c r="BJ15" i="64"/>
  <c r="CM15" i="64" s="1"/>
  <c r="DQ15" i="64" s="1"/>
  <c r="BI15" i="64"/>
  <c r="CL15" i="64" s="1"/>
  <c r="DP15" i="64" s="1"/>
  <c r="BH15" i="64"/>
  <c r="CK15" i="64" s="1"/>
  <c r="DO15" i="64" s="1"/>
  <c r="BG15" i="64"/>
  <c r="CJ15" i="64" s="1"/>
  <c r="DN15" i="64" s="1"/>
  <c r="BF15" i="64"/>
  <c r="CI15" i="64" s="1"/>
  <c r="DM15" i="64" s="1"/>
  <c r="BE15" i="64"/>
  <c r="CH15" i="64" s="1"/>
  <c r="DL15" i="64" s="1"/>
  <c r="BD15" i="64"/>
  <c r="CG15" i="64" s="1"/>
  <c r="DK15" i="64" s="1"/>
  <c r="BC15" i="64"/>
  <c r="CF15" i="64" s="1"/>
  <c r="DJ15" i="64" s="1"/>
  <c r="BB15" i="64"/>
  <c r="CE15" i="64" s="1"/>
  <c r="DI15" i="64" s="1"/>
  <c r="BA15" i="64"/>
  <c r="CD15" i="64" s="1"/>
  <c r="DH15" i="64" s="1"/>
  <c r="BT14" i="64"/>
  <c r="CW14" i="64" s="1"/>
  <c r="EA14" i="64" s="1"/>
  <c r="BS14" i="64"/>
  <c r="CV14" i="64" s="1"/>
  <c r="DZ14" i="64" s="1"/>
  <c r="BR14" i="64"/>
  <c r="CU14" i="64" s="1"/>
  <c r="DY14" i="64" s="1"/>
  <c r="BQ14" i="64"/>
  <c r="CT14" i="64" s="1"/>
  <c r="DX14" i="64" s="1"/>
  <c r="BP14" i="64"/>
  <c r="CS14" i="64" s="1"/>
  <c r="DW14" i="64" s="1"/>
  <c r="BO14" i="64"/>
  <c r="CR14" i="64" s="1"/>
  <c r="DV14" i="64" s="1"/>
  <c r="BN14" i="64"/>
  <c r="CQ14" i="64" s="1"/>
  <c r="DU14" i="64" s="1"/>
  <c r="BM14" i="64"/>
  <c r="CP14" i="64" s="1"/>
  <c r="DT14" i="64" s="1"/>
  <c r="BL14" i="64"/>
  <c r="CO14" i="64" s="1"/>
  <c r="DS14" i="64" s="1"/>
  <c r="BK14" i="64"/>
  <c r="CN14" i="64" s="1"/>
  <c r="DR14" i="64" s="1"/>
  <c r="BJ14" i="64"/>
  <c r="CM14" i="64" s="1"/>
  <c r="DQ14" i="64" s="1"/>
  <c r="BI14" i="64"/>
  <c r="CL14" i="64" s="1"/>
  <c r="DP14" i="64" s="1"/>
  <c r="BH14" i="64"/>
  <c r="CK14" i="64" s="1"/>
  <c r="DO14" i="64" s="1"/>
  <c r="BG14" i="64"/>
  <c r="CJ14" i="64" s="1"/>
  <c r="DN14" i="64" s="1"/>
  <c r="BF14" i="64"/>
  <c r="CI14" i="64" s="1"/>
  <c r="DM14" i="64" s="1"/>
  <c r="BE14" i="64"/>
  <c r="CH14" i="64" s="1"/>
  <c r="DL14" i="64" s="1"/>
  <c r="BD14" i="64"/>
  <c r="CG14" i="64" s="1"/>
  <c r="DK14" i="64" s="1"/>
  <c r="BC14" i="64"/>
  <c r="CF14" i="64" s="1"/>
  <c r="DJ14" i="64" s="1"/>
  <c r="BB14" i="64"/>
  <c r="CE14" i="64" s="1"/>
  <c r="DI14" i="64" s="1"/>
  <c r="BA14" i="64"/>
  <c r="CD14" i="64" s="1"/>
  <c r="DH14" i="64" s="1"/>
  <c r="BT13" i="64"/>
  <c r="CW13" i="64" s="1"/>
  <c r="EA13" i="64" s="1"/>
  <c r="BS13" i="64"/>
  <c r="CV13" i="64" s="1"/>
  <c r="DZ13" i="64" s="1"/>
  <c r="BR13" i="64"/>
  <c r="CU13" i="64" s="1"/>
  <c r="DY13" i="64" s="1"/>
  <c r="BQ13" i="64"/>
  <c r="CT13" i="64" s="1"/>
  <c r="DX13" i="64" s="1"/>
  <c r="BP13" i="64"/>
  <c r="CS13" i="64" s="1"/>
  <c r="DW13" i="64" s="1"/>
  <c r="BO13" i="64"/>
  <c r="CR13" i="64" s="1"/>
  <c r="DV13" i="64" s="1"/>
  <c r="BN13" i="64"/>
  <c r="CQ13" i="64" s="1"/>
  <c r="DU13" i="64" s="1"/>
  <c r="BM13" i="64"/>
  <c r="CP13" i="64" s="1"/>
  <c r="DT13" i="64" s="1"/>
  <c r="BL13" i="64"/>
  <c r="CO13" i="64" s="1"/>
  <c r="DS13" i="64" s="1"/>
  <c r="BK13" i="64"/>
  <c r="CN13" i="64" s="1"/>
  <c r="DR13" i="64" s="1"/>
  <c r="BJ13" i="64"/>
  <c r="CM13" i="64" s="1"/>
  <c r="DQ13" i="64" s="1"/>
  <c r="BI13" i="64"/>
  <c r="CL13" i="64" s="1"/>
  <c r="DP13" i="64" s="1"/>
  <c r="BH13" i="64"/>
  <c r="CK13" i="64" s="1"/>
  <c r="DO13" i="64" s="1"/>
  <c r="BG13" i="64"/>
  <c r="CJ13" i="64" s="1"/>
  <c r="DN13" i="64" s="1"/>
  <c r="BF13" i="64"/>
  <c r="CI13" i="64" s="1"/>
  <c r="DM13" i="64" s="1"/>
  <c r="BE13" i="64"/>
  <c r="CH13" i="64" s="1"/>
  <c r="DL13" i="64" s="1"/>
  <c r="BD13" i="64"/>
  <c r="CG13" i="64" s="1"/>
  <c r="DK13" i="64" s="1"/>
  <c r="BC13" i="64"/>
  <c r="CF13" i="64" s="1"/>
  <c r="DJ13" i="64" s="1"/>
  <c r="BB13" i="64"/>
  <c r="CE13" i="64" s="1"/>
  <c r="DI13" i="64" s="1"/>
  <c r="BA13" i="64"/>
  <c r="CD13" i="64" s="1"/>
  <c r="DH13" i="64" s="1"/>
  <c r="CV12" i="64"/>
  <c r="DZ12" i="64" s="1"/>
  <c r="CF12" i="64"/>
  <c r="DJ12" i="64" s="1"/>
  <c r="BT12" i="64"/>
  <c r="CW12" i="64" s="1"/>
  <c r="EA12" i="64" s="1"/>
  <c r="BS12" i="64"/>
  <c r="BR12" i="64"/>
  <c r="CU12" i="64" s="1"/>
  <c r="DY12" i="64" s="1"/>
  <c r="BQ12" i="64"/>
  <c r="CT12" i="64" s="1"/>
  <c r="DX12" i="64" s="1"/>
  <c r="BP12" i="64"/>
  <c r="CS12" i="64" s="1"/>
  <c r="DW12" i="64" s="1"/>
  <c r="BO12" i="64"/>
  <c r="CR12" i="64" s="1"/>
  <c r="DV12" i="64" s="1"/>
  <c r="BN12" i="64"/>
  <c r="CQ12" i="64" s="1"/>
  <c r="DU12" i="64" s="1"/>
  <c r="BM12" i="64"/>
  <c r="CP12" i="64" s="1"/>
  <c r="DT12" i="64" s="1"/>
  <c r="BL12" i="64"/>
  <c r="CO12" i="64" s="1"/>
  <c r="DS12" i="64" s="1"/>
  <c r="BK12" i="64"/>
  <c r="CN12" i="64" s="1"/>
  <c r="DR12" i="64" s="1"/>
  <c r="BJ12" i="64"/>
  <c r="CM12" i="64" s="1"/>
  <c r="DQ12" i="64" s="1"/>
  <c r="BI12" i="64"/>
  <c r="CL12" i="64" s="1"/>
  <c r="DP12" i="64" s="1"/>
  <c r="BH12" i="64"/>
  <c r="CK12" i="64" s="1"/>
  <c r="DO12" i="64" s="1"/>
  <c r="BG12" i="64"/>
  <c r="CJ12" i="64" s="1"/>
  <c r="DN12" i="64" s="1"/>
  <c r="BF12" i="64"/>
  <c r="CI12" i="64" s="1"/>
  <c r="DM12" i="64" s="1"/>
  <c r="BE12" i="64"/>
  <c r="CH12" i="64" s="1"/>
  <c r="DL12" i="64" s="1"/>
  <c r="BD12" i="64"/>
  <c r="CG12" i="64" s="1"/>
  <c r="DK12" i="64" s="1"/>
  <c r="BC12" i="64"/>
  <c r="BB12" i="64"/>
  <c r="CE12" i="64" s="1"/>
  <c r="DI12" i="64" s="1"/>
  <c r="BA12" i="64"/>
  <c r="CD12" i="64" s="1"/>
  <c r="DH12" i="64" s="1"/>
  <c r="CD11" i="64"/>
  <c r="DH11" i="64" s="1"/>
  <c r="BU11" i="64"/>
  <c r="CX11" i="64" s="1"/>
  <c r="BT11" i="64"/>
  <c r="CW11" i="64" s="1"/>
  <c r="BS11" i="64"/>
  <c r="CV11" i="64" s="1"/>
  <c r="BR11" i="64"/>
  <c r="CU11" i="64" s="1"/>
  <c r="BQ11" i="64"/>
  <c r="CT11" i="64" s="1"/>
  <c r="BP11" i="64"/>
  <c r="CS11" i="64" s="1"/>
  <c r="BO11" i="64"/>
  <c r="CR11" i="64" s="1"/>
  <c r="BN11" i="64"/>
  <c r="CQ11" i="64" s="1"/>
  <c r="DU11" i="64" s="1"/>
  <c r="BM11" i="64"/>
  <c r="CP11" i="64" s="1"/>
  <c r="DT11" i="64" s="1"/>
  <c r="BL11" i="64"/>
  <c r="CO11" i="64" s="1"/>
  <c r="DS11" i="64" s="1"/>
  <c r="BK11" i="64"/>
  <c r="CN11" i="64" s="1"/>
  <c r="DR11" i="64" s="1"/>
  <c r="BJ11" i="64"/>
  <c r="CM11" i="64" s="1"/>
  <c r="DQ11" i="64" s="1"/>
  <c r="BI11" i="64"/>
  <c r="CL11" i="64" s="1"/>
  <c r="DP11" i="64" s="1"/>
  <c r="BH11" i="64"/>
  <c r="CK11" i="64" s="1"/>
  <c r="DO11" i="64" s="1"/>
  <c r="BG11" i="64"/>
  <c r="CJ11" i="64" s="1"/>
  <c r="DN11" i="64" s="1"/>
  <c r="BF11" i="64"/>
  <c r="CI11" i="64" s="1"/>
  <c r="DM11" i="64" s="1"/>
  <c r="BE11" i="64"/>
  <c r="CH11" i="64" s="1"/>
  <c r="DL11" i="64" s="1"/>
  <c r="BD11" i="64"/>
  <c r="CG11" i="64" s="1"/>
  <c r="DK11" i="64" s="1"/>
  <c r="BC11" i="64"/>
  <c r="CF11" i="64" s="1"/>
  <c r="DJ11" i="64" s="1"/>
  <c r="BB11" i="64"/>
  <c r="CE11" i="64" s="1"/>
  <c r="DI11" i="64" s="1"/>
  <c r="BA11" i="64"/>
  <c r="CU10" i="64"/>
  <c r="DY10" i="64" s="1"/>
  <c r="CQ10" i="64"/>
  <c r="DU10" i="64" s="1"/>
  <c r="BT10" i="64"/>
  <c r="CW10" i="64" s="1"/>
  <c r="EA10" i="64" s="1"/>
  <c r="BS10" i="64"/>
  <c r="CV10" i="64" s="1"/>
  <c r="DZ10" i="64" s="1"/>
  <c r="BR10" i="64"/>
  <c r="BQ10" i="64"/>
  <c r="CT10" i="64" s="1"/>
  <c r="DX10" i="64" s="1"/>
  <c r="BP10" i="64"/>
  <c r="CS10" i="64" s="1"/>
  <c r="DW10" i="64" s="1"/>
  <c r="BO10" i="64"/>
  <c r="CR10" i="64" s="1"/>
  <c r="DV10" i="64" s="1"/>
  <c r="BN10" i="64"/>
  <c r="BM10" i="64"/>
  <c r="CP10" i="64" s="1"/>
  <c r="DT10" i="64" s="1"/>
  <c r="BL10" i="64"/>
  <c r="CO10" i="64" s="1"/>
  <c r="DS10" i="64" s="1"/>
  <c r="BK10" i="64"/>
  <c r="CN10" i="64" s="1"/>
  <c r="DR10" i="64" s="1"/>
  <c r="BJ10" i="64"/>
  <c r="CM10" i="64" s="1"/>
  <c r="DQ10" i="64" s="1"/>
  <c r="BI10" i="64"/>
  <c r="CL10" i="64" s="1"/>
  <c r="DP10" i="64" s="1"/>
  <c r="BH10" i="64"/>
  <c r="CK10" i="64" s="1"/>
  <c r="DO10" i="64" s="1"/>
  <c r="BG10" i="64"/>
  <c r="CJ10" i="64" s="1"/>
  <c r="DN10" i="64" s="1"/>
  <c r="BF10" i="64"/>
  <c r="CI10" i="64" s="1"/>
  <c r="DM10" i="64" s="1"/>
  <c r="BE10" i="64"/>
  <c r="CH10" i="64" s="1"/>
  <c r="DL10" i="64" s="1"/>
  <c r="BD10" i="64"/>
  <c r="CG10" i="64" s="1"/>
  <c r="DK10" i="64" s="1"/>
  <c r="BC10" i="64"/>
  <c r="CF10" i="64" s="1"/>
  <c r="DJ10" i="64" s="1"/>
  <c r="BB10" i="64"/>
  <c r="CE10" i="64" s="1"/>
  <c r="DI10" i="64" s="1"/>
  <c r="BA10" i="64"/>
  <c r="CD10" i="64" s="1"/>
  <c r="DH10" i="64" s="1"/>
  <c r="BT9" i="64"/>
  <c r="CW9" i="64" s="1"/>
  <c r="EA9" i="64" s="1"/>
  <c r="BS9" i="64"/>
  <c r="CV9" i="64" s="1"/>
  <c r="DZ9" i="64" s="1"/>
  <c r="BR9" i="64"/>
  <c r="CU9" i="64" s="1"/>
  <c r="DY9" i="64" s="1"/>
  <c r="BQ9" i="64"/>
  <c r="CT9" i="64" s="1"/>
  <c r="DX9" i="64" s="1"/>
  <c r="BP9" i="64"/>
  <c r="CS9" i="64" s="1"/>
  <c r="DW9" i="64" s="1"/>
  <c r="BO9" i="64"/>
  <c r="CR9" i="64" s="1"/>
  <c r="DV9" i="64" s="1"/>
  <c r="BN9" i="64"/>
  <c r="CQ9" i="64" s="1"/>
  <c r="DU9" i="64" s="1"/>
  <c r="BM9" i="64"/>
  <c r="CP9" i="64" s="1"/>
  <c r="DT9" i="64" s="1"/>
  <c r="BL9" i="64"/>
  <c r="CO9" i="64" s="1"/>
  <c r="DS9" i="64" s="1"/>
  <c r="BK9" i="64"/>
  <c r="CN9" i="64" s="1"/>
  <c r="DR9" i="64" s="1"/>
  <c r="BJ9" i="64"/>
  <c r="CM9" i="64" s="1"/>
  <c r="DQ9" i="64" s="1"/>
  <c r="BI9" i="64"/>
  <c r="CL9" i="64" s="1"/>
  <c r="DP9" i="64" s="1"/>
  <c r="BH9" i="64"/>
  <c r="CK9" i="64" s="1"/>
  <c r="DO9" i="64" s="1"/>
  <c r="BG9" i="64"/>
  <c r="CJ9" i="64" s="1"/>
  <c r="DN9" i="64" s="1"/>
  <c r="BF9" i="64"/>
  <c r="CI9" i="64" s="1"/>
  <c r="DM9" i="64" s="1"/>
  <c r="BE9" i="64"/>
  <c r="CH9" i="64" s="1"/>
  <c r="DL9" i="64" s="1"/>
  <c r="BD9" i="64"/>
  <c r="CG9" i="64" s="1"/>
  <c r="DK9" i="64" s="1"/>
  <c r="BC9" i="64"/>
  <c r="CF9" i="64" s="1"/>
  <c r="DJ9" i="64" s="1"/>
  <c r="BB9" i="64"/>
  <c r="CE9" i="64" s="1"/>
  <c r="DI9" i="64" s="1"/>
  <c r="BA9" i="64"/>
  <c r="CD9" i="64" s="1"/>
  <c r="DH9" i="64" s="1"/>
  <c r="CK8" i="64"/>
  <c r="DO8" i="64" s="1"/>
  <c r="CG8" i="64"/>
  <c r="DK8" i="64" s="1"/>
  <c r="EM8" i="64" s="1"/>
  <c r="BT8" i="64"/>
  <c r="CW8" i="64" s="1"/>
  <c r="EA8" i="64" s="1"/>
  <c r="FP8" i="64" s="1"/>
  <c r="BS8" i="64"/>
  <c r="CV8" i="64" s="1"/>
  <c r="DZ8" i="64" s="1"/>
  <c r="BR8" i="64"/>
  <c r="CU8" i="64" s="1"/>
  <c r="DY8" i="64" s="1"/>
  <c r="BQ8" i="64"/>
  <c r="CT8" i="64" s="1"/>
  <c r="DX8" i="64" s="1"/>
  <c r="BP8" i="64"/>
  <c r="CS8" i="64" s="1"/>
  <c r="DW8" i="64" s="1"/>
  <c r="BO8" i="64"/>
  <c r="CR8" i="64" s="1"/>
  <c r="DV8" i="64" s="1"/>
  <c r="BN8" i="64"/>
  <c r="CQ8" i="64" s="1"/>
  <c r="DU8" i="64" s="1"/>
  <c r="BM8" i="64"/>
  <c r="CP8" i="64" s="1"/>
  <c r="DT8" i="64" s="1"/>
  <c r="BL8" i="64"/>
  <c r="CO8" i="64" s="1"/>
  <c r="DS8" i="64" s="1"/>
  <c r="EU8" i="64" s="1"/>
  <c r="BK8" i="64"/>
  <c r="CN8" i="64" s="1"/>
  <c r="DR8" i="64" s="1"/>
  <c r="BJ8" i="64"/>
  <c r="CM8" i="64" s="1"/>
  <c r="DQ8" i="64" s="1"/>
  <c r="BI8" i="64"/>
  <c r="CL8" i="64" s="1"/>
  <c r="DP8" i="64" s="1"/>
  <c r="BH8" i="64"/>
  <c r="BG8" i="64"/>
  <c r="CJ8" i="64" s="1"/>
  <c r="DN8" i="64" s="1"/>
  <c r="BF8" i="64"/>
  <c r="CI8" i="64" s="1"/>
  <c r="DM8" i="64" s="1"/>
  <c r="EO8" i="64" s="1"/>
  <c r="BE8" i="64"/>
  <c r="CH8" i="64" s="1"/>
  <c r="DL8" i="64" s="1"/>
  <c r="BD8" i="64"/>
  <c r="BC8" i="64"/>
  <c r="CF8" i="64" s="1"/>
  <c r="DJ8" i="64" s="1"/>
  <c r="BB8" i="64"/>
  <c r="CE8" i="64" s="1"/>
  <c r="DI8" i="64" s="1"/>
  <c r="BA8" i="64"/>
  <c r="CD8" i="64" s="1"/>
  <c r="DH8" i="64" s="1"/>
  <c r="BT7" i="64"/>
  <c r="CW7" i="64" s="1"/>
  <c r="EA7" i="64" s="1"/>
  <c r="BS7" i="64"/>
  <c r="CV7" i="64" s="1"/>
  <c r="DZ7" i="64" s="1"/>
  <c r="BR7" i="64"/>
  <c r="CU7" i="64" s="1"/>
  <c r="DY7" i="64" s="1"/>
  <c r="BQ7" i="64"/>
  <c r="CT7" i="64" s="1"/>
  <c r="DX7" i="64" s="1"/>
  <c r="BP7" i="64"/>
  <c r="CS7" i="64" s="1"/>
  <c r="DW7" i="64" s="1"/>
  <c r="BO7" i="64"/>
  <c r="CR7" i="64" s="1"/>
  <c r="DV7" i="64" s="1"/>
  <c r="BN7" i="64"/>
  <c r="CQ7" i="64" s="1"/>
  <c r="DU7" i="64" s="1"/>
  <c r="EW7" i="64" s="1"/>
  <c r="BM7" i="64"/>
  <c r="CP7" i="64" s="1"/>
  <c r="DT7" i="64" s="1"/>
  <c r="BL7" i="64"/>
  <c r="CO7" i="64" s="1"/>
  <c r="DS7" i="64" s="1"/>
  <c r="BK7" i="64"/>
  <c r="CN7" i="64" s="1"/>
  <c r="DR7" i="64" s="1"/>
  <c r="BJ7" i="64"/>
  <c r="CM7" i="64" s="1"/>
  <c r="DQ7" i="64" s="1"/>
  <c r="ES7" i="64" s="1"/>
  <c r="BI7" i="64"/>
  <c r="CL7" i="64" s="1"/>
  <c r="DP7" i="64" s="1"/>
  <c r="BH7" i="64"/>
  <c r="CK7" i="64" s="1"/>
  <c r="DO7" i="64" s="1"/>
  <c r="BG7" i="64"/>
  <c r="CJ7" i="64" s="1"/>
  <c r="DN7" i="64" s="1"/>
  <c r="BF7" i="64"/>
  <c r="CI7" i="64" s="1"/>
  <c r="DM7" i="64" s="1"/>
  <c r="EO7" i="64" s="1"/>
  <c r="BE7" i="64"/>
  <c r="CH7" i="64" s="1"/>
  <c r="DL7" i="64" s="1"/>
  <c r="BD7" i="64"/>
  <c r="CG7" i="64" s="1"/>
  <c r="DK7" i="64" s="1"/>
  <c r="BC7" i="64"/>
  <c r="CF7" i="64" s="1"/>
  <c r="DJ7" i="64" s="1"/>
  <c r="BB7" i="64"/>
  <c r="CE7" i="64" s="1"/>
  <c r="DI7" i="64" s="1"/>
  <c r="EK7" i="64" s="1"/>
  <c r="BA7" i="64"/>
  <c r="CD7" i="64" s="1"/>
  <c r="DH7" i="64" s="1"/>
  <c r="CF6" i="64"/>
  <c r="DJ6" i="64" s="1"/>
  <c r="EL6" i="64" s="1"/>
  <c r="BT6" i="64"/>
  <c r="CW6" i="64" s="1"/>
  <c r="EA6" i="64" s="1"/>
  <c r="BS6" i="64"/>
  <c r="CV6" i="64" s="1"/>
  <c r="DZ6" i="64" s="1"/>
  <c r="BR6" i="64"/>
  <c r="CU6" i="64" s="1"/>
  <c r="DY6" i="64" s="1"/>
  <c r="BQ6" i="64"/>
  <c r="CT6" i="64" s="1"/>
  <c r="DX6" i="64" s="1"/>
  <c r="BP6" i="64"/>
  <c r="CS6" i="64" s="1"/>
  <c r="DW6" i="64" s="1"/>
  <c r="BO6" i="64"/>
  <c r="CR6" i="64" s="1"/>
  <c r="DV6" i="64" s="1"/>
  <c r="BN6" i="64"/>
  <c r="CQ6" i="64" s="1"/>
  <c r="DU6" i="64" s="1"/>
  <c r="BM6" i="64"/>
  <c r="CP6" i="64" s="1"/>
  <c r="DT6" i="64" s="1"/>
  <c r="BL6" i="64"/>
  <c r="CO6" i="64" s="1"/>
  <c r="DS6" i="64" s="1"/>
  <c r="EU6" i="64" s="1"/>
  <c r="BK6" i="64"/>
  <c r="CN6" i="64" s="1"/>
  <c r="DR6" i="64" s="1"/>
  <c r="ET6" i="64" s="1"/>
  <c r="BJ6" i="64"/>
  <c r="CM6" i="64" s="1"/>
  <c r="DQ6" i="64" s="1"/>
  <c r="BI6" i="64"/>
  <c r="CL6" i="64" s="1"/>
  <c r="DP6" i="64" s="1"/>
  <c r="BH6" i="64"/>
  <c r="CK6" i="64" s="1"/>
  <c r="DO6" i="64" s="1"/>
  <c r="EQ6" i="64" s="1"/>
  <c r="BG6" i="64"/>
  <c r="CJ6" i="64" s="1"/>
  <c r="DN6" i="64" s="1"/>
  <c r="EP6" i="64" s="1"/>
  <c r="BF6" i="64"/>
  <c r="CI6" i="64" s="1"/>
  <c r="DM6" i="64" s="1"/>
  <c r="BE6" i="64"/>
  <c r="CH6" i="64" s="1"/>
  <c r="DL6" i="64" s="1"/>
  <c r="BD6" i="64"/>
  <c r="CG6" i="64" s="1"/>
  <c r="DK6" i="64" s="1"/>
  <c r="EM6" i="64" s="1"/>
  <c r="BC6" i="64"/>
  <c r="BB6" i="64"/>
  <c r="CE6" i="64" s="1"/>
  <c r="DI6" i="64" s="1"/>
  <c r="BA6" i="64"/>
  <c r="CD6" i="64" s="1"/>
  <c r="DH6" i="64" s="1"/>
  <c r="BT5" i="64"/>
  <c r="CW5" i="64" s="1"/>
  <c r="EA5" i="64" s="1"/>
  <c r="BS5" i="64"/>
  <c r="CV5" i="64" s="1"/>
  <c r="DZ5" i="64" s="1"/>
  <c r="BR5" i="64"/>
  <c r="CU5" i="64" s="1"/>
  <c r="DY5" i="64" s="1"/>
  <c r="BQ5" i="64"/>
  <c r="CT5" i="64" s="1"/>
  <c r="DX5" i="64" s="1"/>
  <c r="BP5" i="64"/>
  <c r="CS5" i="64" s="1"/>
  <c r="DW5" i="64" s="1"/>
  <c r="BO5" i="64"/>
  <c r="CR5" i="64" s="1"/>
  <c r="DV5" i="64" s="1"/>
  <c r="BN5" i="64"/>
  <c r="CQ5" i="64" s="1"/>
  <c r="DU5" i="64" s="1"/>
  <c r="BM5" i="64"/>
  <c r="CP5" i="64" s="1"/>
  <c r="DT5" i="64" s="1"/>
  <c r="BL5" i="64"/>
  <c r="CO5" i="64" s="1"/>
  <c r="DS5" i="64" s="1"/>
  <c r="EU5" i="64" s="1"/>
  <c r="BK5" i="64"/>
  <c r="CN5" i="64" s="1"/>
  <c r="DR5" i="64" s="1"/>
  <c r="BJ5" i="64"/>
  <c r="CM5" i="64" s="1"/>
  <c r="DQ5" i="64" s="1"/>
  <c r="BI5" i="64"/>
  <c r="CL5" i="64" s="1"/>
  <c r="DP5" i="64" s="1"/>
  <c r="BH5" i="64"/>
  <c r="CK5" i="64" s="1"/>
  <c r="DO5" i="64" s="1"/>
  <c r="EQ5" i="64" s="1"/>
  <c r="BG5" i="64"/>
  <c r="CJ5" i="64" s="1"/>
  <c r="DN5" i="64" s="1"/>
  <c r="BF5" i="64"/>
  <c r="CI5" i="64" s="1"/>
  <c r="DM5" i="64" s="1"/>
  <c r="BE5" i="64"/>
  <c r="CH5" i="64" s="1"/>
  <c r="DL5" i="64" s="1"/>
  <c r="BD5" i="64"/>
  <c r="CG5" i="64" s="1"/>
  <c r="DK5" i="64" s="1"/>
  <c r="BC5" i="64"/>
  <c r="CF5" i="64" s="1"/>
  <c r="DJ5" i="64" s="1"/>
  <c r="BB5" i="64"/>
  <c r="CE5" i="64" s="1"/>
  <c r="DI5" i="64" s="1"/>
  <c r="BA5" i="64"/>
  <c r="CD5" i="64" s="1"/>
  <c r="DH5" i="64" s="1"/>
  <c r="BT4" i="64"/>
  <c r="CW4" i="64" s="1"/>
  <c r="EA4" i="64" s="1"/>
  <c r="BS4" i="64"/>
  <c r="CV4" i="64" s="1"/>
  <c r="DZ4" i="64" s="1"/>
  <c r="BR4" i="64"/>
  <c r="CU4" i="64" s="1"/>
  <c r="DY4" i="64" s="1"/>
  <c r="BQ4" i="64"/>
  <c r="CT4" i="64" s="1"/>
  <c r="DX4" i="64" s="1"/>
  <c r="BP4" i="64"/>
  <c r="CS4" i="64" s="1"/>
  <c r="DW4" i="64" s="1"/>
  <c r="BO4" i="64"/>
  <c r="CR4" i="64" s="1"/>
  <c r="DV4" i="64" s="1"/>
  <c r="BN4" i="64"/>
  <c r="CQ4" i="64" s="1"/>
  <c r="DU4" i="64" s="1"/>
  <c r="BM4" i="64"/>
  <c r="CP4" i="64" s="1"/>
  <c r="DT4" i="64" s="1"/>
  <c r="EV4" i="64" s="1"/>
  <c r="BL4" i="64"/>
  <c r="CO4" i="64" s="1"/>
  <c r="DS4" i="64" s="1"/>
  <c r="BK4" i="64"/>
  <c r="CN4" i="64" s="1"/>
  <c r="DR4" i="64" s="1"/>
  <c r="BJ4" i="64"/>
  <c r="CM4" i="64" s="1"/>
  <c r="DQ4" i="64" s="1"/>
  <c r="BI4" i="64"/>
  <c r="CL4" i="64" s="1"/>
  <c r="DP4" i="64" s="1"/>
  <c r="BH4" i="64"/>
  <c r="CK4" i="64" s="1"/>
  <c r="DO4" i="64" s="1"/>
  <c r="BG4" i="64"/>
  <c r="CJ4" i="64" s="1"/>
  <c r="DN4" i="64" s="1"/>
  <c r="BF4" i="64"/>
  <c r="CI4" i="64" s="1"/>
  <c r="DM4" i="64" s="1"/>
  <c r="BE4" i="64"/>
  <c r="CH4" i="64" s="1"/>
  <c r="DL4" i="64" s="1"/>
  <c r="BD4" i="64"/>
  <c r="CG4" i="64" s="1"/>
  <c r="DK4" i="64" s="1"/>
  <c r="BC4" i="64"/>
  <c r="CF4" i="64" s="1"/>
  <c r="DJ4" i="64" s="1"/>
  <c r="BB4" i="64"/>
  <c r="CE4" i="64" s="1"/>
  <c r="DI4" i="64" s="1"/>
  <c r="BA4" i="64"/>
  <c r="CD4" i="64" s="1"/>
  <c r="DH4" i="64" s="1"/>
  <c r="CR3" i="64"/>
  <c r="F25" i="63" s="1"/>
  <c r="CN3" i="64"/>
  <c r="DR3" i="64" s="1"/>
  <c r="BU3" i="64"/>
  <c r="BT3" i="64"/>
  <c r="CW3" i="64" s="1"/>
  <c r="BS3" i="64"/>
  <c r="CV3" i="64" s="1"/>
  <c r="BR3" i="64"/>
  <c r="CU3" i="64" s="1"/>
  <c r="BQ3" i="64"/>
  <c r="CT3" i="64" s="1"/>
  <c r="BP3" i="64"/>
  <c r="CS3" i="64" s="1"/>
  <c r="BO3" i="64"/>
  <c r="BN3" i="64"/>
  <c r="CQ3" i="64" s="1"/>
  <c r="DU3" i="64" s="1"/>
  <c r="BM3" i="64"/>
  <c r="CP3" i="64" s="1"/>
  <c r="DT3" i="64" s="1"/>
  <c r="BL3" i="64"/>
  <c r="CO3" i="64" s="1"/>
  <c r="DS3" i="64" s="1"/>
  <c r="BK3" i="64"/>
  <c r="BJ3" i="64"/>
  <c r="CM3" i="64" s="1"/>
  <c r="DQ3" i="64" s="1"/>
  <c r="BI3" i="64"/>
  <c r="CL3" i="64" s="1"/>
  <c r="DP3" i="64" s="1"/>
  <c r="BH3" i="64"/>
  <c r="CK3" i="64" s="1"/>
  <c r="DO3" i="64" s="1"/>
  <c r="BG3" i="64"/>
  <c r="CJ3" i="64" s="1"/>
  <c r="DN3" i="64" s="1"/>
  <c r="BF3" i="64"/>
  <c r="CI3" i="64" s="1"/>
  <c r="DM3" i="64" s="1"/>
  <c r="BE3" i="64"/>
  <c r="CH3" i="64" s="1"/>
  <c r="DL3" i="64" s="1"/>
  <c r="BD3" i="64"/>
  <c r="CG3" i="64" s="1"/>
  <c r="DK3" i="64" s="1"/>
  <c r="BC3" i="64"/>
  <c r="CF3" i="64" s="1"/>
  <c r="DJ3" i="64" s="1"/>
  <c r="BB3" i="64"/>
  <c r="CE3" i="64" s="1"/>
  <c r="DI3" i="64" s="1"/>
  <c r="BA3" i="64"/>
  <c r="CD3" i="64" s="1"/>
  <c r="DH3" i="64" s="1"/>
  <c r="DZ27" i="64" l="1"/>
  <c r="J30" i="63" s="1"/>
  <c r="J31" i="63"/>
  <c r="DW3" i="64"/>
  <c r="G24" i="63" s="1"/>
  <c r="G25" i="63"/>
  <c r="EA3" i="64"/>
  <c r="K24" i="63" s="1"/>
  <c r="K35" i="63" s="1"/>
  <c r="K25" i="63"/>
  <c r="J25" i="63"/>
  <c r="DZ3" i="64"/>
  <c r="J24" i="63" s="1"/>
  <c r="DV35" i="64"/>
  <c r="F32" i="63" s="1"/>
  <c r="F33" i="63"/>
  <c r="DZ35" i="64"/>
  <c r="J32" i="63" s="1"/>
  <c r="J33" i="63"/>
  <c r="EM4" i="64"/>
  <c r="EN8" i="64"/>
  <c r="K28" i="63"/>
  <c r="DY27" i="64"/>
  <c r="I30" i="63" s="1"/>
  <c r="I31" i="63"/>
  <c r="FM18" i="64"/>
  <c r="FL20" i="64"/>
  <c r="FP20" i="64"/>
  <c r="FM22" i="64"/>
  <c r="FL23" i="64"/>
  <c r="FP23" i="64"/>
  <c r="FM24" i="64"/>
  <c r="DV27" i="64"/>
  <c r="F30" i="63" s="1"/>
  <c r="F35" i="63" s="1"/>
  <c r="F31" i="63"/>
  <c r="M27" i="63"/>
  <c r="EC11" i="64"/>
  <c r="M26" i="63" s="1"/>
  <c r="EQ4" i="64"/>
  <c r="EJ8" i="64"/>
  <c r="EV8" i="64"/>
  <c r="DY11" i="64"/>
  <c r="I26" i="63" s="1"/>
  <c r="I27" i="63"/>
  <c r="DY35" i="64"/>
  <c r="I32" i="63" s="1"/>
  <c r="I33" i="63"/>
  <c r="EJ3" i="64"/>
  <c r="DX3" i="64"/>
  <c r="H24" i="63" s="1"/>
  <c r="H25" i="63"/>
  <c r="CX3" i="64"/>
  <c r="L25" i="63" s="1"/>
  <c r="EJ4" i="64"/>
  <c r="EJ5" i="64"/>
  <c r="ER5" i="64"/>
  <c r="EN6" i="64"/>
  <c r="EV6" i="64"/>
  <c r="EP7" i="64"/>
  <c r="EK8" i="64"/>
  <c r="ES8" i="64"/>
  <c r="FA8" i="64"/>
  <c r="DZ11" i="64"/>
  <c r="J26" i="63" s="1"/>
  <c r="J27" i="63"/>
  <c r="EK3" i="64"/>
  <c r="DY3" i="64"/>
  <c r="I24" i="63" s="1"/>
  <c r="I35" i="63" s="1"/>
  <c r="I25" i="63"/>
  <c r="EK4" i="64"/>
  <c r="EO4" i="64"/>
  <c r="ES4" i="64"/>
  <c r="EW4" i="64"/>
  <c r="EK5" i="64"/>
  <c r="EO5" i="64"/>
  <c r="ES5" i="64"/>
  <c r="EW5" i="64"/>
  <c r="EK6" i="64"/>
  <c r="EO6" i="64"/>
  <c r="ES6" i="64"/>
  <c r="EW6" i="64"/>
  <c r="EM7" i="64"/>
  <c r="EQ7" i="64"/>
  <c r="EU7" i="64"/>
  <c r="EY7" i="64"/>
  <c r="FC7" i="64"/>
  <c r="EL8" i="64"/>
  <c r="EP8" i="64"/>
  <c r="ET8" i="64"/>
  <c r="DW11" i="64"/>
  <c r="G26" i="63" s="1"/>
  <c r="G27" i="63"/>
  <c r="EA11" i="64"/>
  <c r="K26" i="63" s="1"/>
  <c r="K27" i="63"/>
  <c r="FN18" i="64"/>
  <c r="FM21" i="64"/>
  <c r="FN22" i="64"/>
  <c r="FN24" i="64"/>
  <c r="DW27" i="64"/>
  <c r="G30" i="63" s="1"/>
  <c r="G31" i="63"/>
  <c r="EA27" i="64"/>
  <c r="K30" i="63" s="1"/>
  <c r="K31" i="63"/>
  <c r="EA35" i="64"/>
  <c r="K32" i="63" s="1"/>
  <c r="K33" i="63"/>
  <c r="M33" i="63"/>
  <c r="EC35" i="64"/>
  <c r="EU4" i="64"/>
  <c r="ER8" i="64"/>
  <c r="EN4" i="64"/>
  <c r="ER4" i="64"/>
  <c r="EN5" i="64"/>
  <c r="EV5" i="64"/>
  <c r="EJ6" i="64"/>
  <c r="ER6" i="64"/>
  <c r="EL7" i="64"/>
  <c r="ET7" i="64"/>
  <c r="EW8" i="64"/>
  <c r="EQ8" i="64"/>
  <c r="DV11" i="64"/>
  <c r="F26" i="63" s="1"/>
  <c r="F27" i="63"/>
  <c r="FM17" i="64"/>
  <c r="EO3" i="64"/>
  <c r="DV3" i="64"/>
  <c r="F24" i="63" s="1"/>
  <c r="EL4" i="64"/>
  <c r="EP4" i="64"/>
  <c r="ET4" i="64"/>
  <c r="EL5" i="64"/>
  <c r="EP5" i="64"/>
  <c r="ET5" i="64"/>
  <c r="EJ7" i="64"/>
  <c r="EN7" i="64"/>
  <c r="ER7" i="64"/>
  <c r="EV7" i="64"/>
  <c r="DX11" i="64"/>
  <c r="H26" i="63" s="1"/>
  <c r="H27" i="63"/>
  <c r="EB11" i="64"/>
  <c r="L26" i="63" s="1"/>
  <c r="L27" i="63"/>
  <c r="FK17" i="64"/>
  <c r="FO17" i="64"/>
  <c r="FL19" i="64"/>
  <c r="G28" i="63"/>
  <c r="FN20" i="64"/>
  <c r="FN21" i="64"/>
  <c r="DX27" i="64"/>
  <c r="H30" i="63" s="1"/>
  <c r="H31" i="63"/>
  <c r="EB27" i="64"/>
  <c r="L30" i="63" s="1"/>
  <c r="L31" i="63"/>
  <c r="DX35" i="64"/>
  <c r="H32" i="63" s="1"/>
  <c r="H33" i="63"/>
  <c r="EB35" i="64"/>
  <c r="L32" i="63" s="1"/>
  <c r="L33" i="63"/>
  <c r="EC3" i="64"/>
  <c r="M24" i="63" s="1"/>
  <c r="EM5" i="64"/>
  <c r="FN19" i="64"/>
  <c r="ES3" i="64"/>
  <c r="EW3" i="64"/>
  <c r="EN3" i="64"/>
  <c r="ER3" i="64"/>
  <c r="EV3" i="64"/>
  <c r="EP3" i="64"/>
  <c r="ET3" i="64"/>
  <c r="EL3" i="64"/>
  <c r="EX3" i="64"/>
  <c r="EM3" i="64"/>
  <c r="EQ3" i="64"/>
  <c r="EU3" i="64"/>
  <c r="FB3" i="64"/>
  <c r="M106" i="60"/>
  <c r="EX4" i="64"/>
  <c r="FK4" i="64"/>
  <c r="FO4" i="64"/>
  <c r="FB4" i="64"/>
  <c r="EX5" i="64"/>
  <c r="FK5" i="64"/>
  <c r="FB5" i="64"/>
  <c r="FO5" i="64"/>
  <c r="EX6" i="64"/>
  <c r="FK6" i="64"/>
  <c r="FL8" i="64"/>
  <c r="EY8" i="64"/>
  <c r="FL4" i="64"/>
  <c r="EY4" i="64"/>
  <c r="FP4" i="64"/>
  <c r="FC4" i="64"/>
  <c r="FL5" i="64"/>
  <c r="EY5" i="64"/>
  <c r="FC5" i="64"/>
  <c r="FP5" i="64"/>
  <c r="FL6" i="64"/>
  <c r="EY6" i="64"/>
  <c r="FN7" i="64"/>
  <c r="FA7" i="64"/>
  <c r="EZ3" i="64"/>
  <c r="FM4" i="64"/>
  <c r="EZ4" i="64"/>
  <c r="FM5" i="64"/>
  <c r="EZ5" i="64"/>
  <c r="FP6" i="64"/>
  <c r="FC6" i="64"/>
  <c r="FL3" i="64"/>
  <c r="FA4" i="64"/>
  <c r="FN4" i="64"/>
  <c r="FN5" i="64"/>
  <c r="FA5" i="64"/>
  <c r="FA6" i="64"/>
  <c r="FN6" i="64"/>
  <c r="EZ7" i="64"/>
  <c r="FM7" i="64"/>
  <c r="FP7" i="64"/>
  <c r="FN8" i="64"/>
  <c r="FM6" i="64"/>
  <c r="EZ6" i="64"/>
  <c r="FM8" i="64"/>
  <c r="EZ8" i="64"/>
  <c r="FK7" i="64"/>
  <c r="EX7" i="64"/>
  <c r="FO7" i="64"/>
  <c r="FB7" i="64"/>
  <c r="FK3" i="64"/>
  <c r="FB6" i="64"/>
  <c r="FO6" i="64"/>
  <c r="FL7" i="64"/>
  <c r="EX8" i="64"/>
  <c r="FK8" i="64"/>
  <c r="FB8" i="64"/>
  <c r="FO8" i="64"/>
  <c r="FC8" i="64"/>
  <c r="H35" i="63"/>
  <c r="G35" i="63"/>
  <c r="M18" i="60"/>
  <c r="M15" i="60"/>
  <c r="FO3" i="64" l="1"/>
  <c r="EY3" i="64"/>
  <c r="FE3" i="64"/>
  <c r="J35" i="63"/>
  <c r="FN3" i="64"/>
  <c r="FP3" i="64"/>
  <c r="FM19" i="64"/>
  <c r="FA3" i="64"/>
  <c r="FC3" i="64"/>
  <c r="FQ19" i="64"/>
  <c r="EB3" i="64"/>
  <c r="FM3" i="64"/>
  <c r="FO19" i="64"/>
  <c r="FK19" i="64"/>
  <c r="FR3" i="64"/>
  <c r="M32" i="63"/>
  <c r="M35" i="63" s="1"/>
  <c r="FR19" i="64"/>
  <c r="FP19" i="64"/>
  <c r="F37" i="62"/>
  <c r="BV37" i="42"/>
  <c r="CY37" i="42" s="1"/>
  <c r="BV29" i="42"/>
  <c r="BV21" i="42"/>
  <c r="BV13" i="42"/>
  <c r="CY13" i="42" s="1"/>
  <c r="BV5" i="42"/>
  <c r="M9" i="60"/>
  <c r="M6" i="60"/>
  <c r="EB61" i="42"/>
  <c r="CX61" i="42"/>
  <c r="CY61" i="42"/>
  <c r="EC61" i="42" s="1"/>
  <c r="CY29" i="42"/>
  <c r="EC29" i="42" s="1"/>
  <c r="M29" i="60" s="1"/>
  <c r="Q106" i="60" s="1"/>
  <c r="CY21" i="42"/>
  <c r="EC21" i="42" s="1"/>
  <c r="CY5" i="42"/>
  <c r="EC5" i="42" s="1"/>
  <c r="F100" i="60"/>
  <c r="O101" i="60"/>
  <c r="M108" i="60"/>
  <c r="O108" i="60" s="1"/>
  <c r="O104" i="60"/>
  <c r="O96" i="60"/>
  <c r="S114" i="60"/>
  <c r="M109" i="60"/>
  <c r="O107" i="60"/>
  <c r="O106" i="60"/>
  <c r="O105" i="60"/>
  <c r="I100" i="60"/>
  <c r="H100" i="60"/>
  <c r="G100" i="60"/>
  <c r="I97" i="60"/>
  <c r="H97" i="60"/>
  <c r="F97" i="60"/>
  <c r="O95" i="60"/>
  <c r="M15" i="63"/>
  <c r="R53" i="62"/>
  <c r="S53" i="62" s="1"/>
  <c r="R52" i="62"/>
  <c r="S52" i="62" s="1"/>
  <c r="T52" i="62" s="1"/>
  <c r="U52" i="62" s="1"/>
  <c r="V52" i="62" s="1"/>
  <c r="W52" i="62" s="1"/>
  <c r="X52" i="62" s="1"/>
  <c r="Y52" i="62" s="1"/>
  <c r="Z52" i="62" s="1"/>
  <c r="AA52" i="62" s="1"/>
  <c r="F53" i="62"/>
  <c r="G53" i="62" s="1"/>
  <c r="F52" i="62"/>
  <c r="G52" i="62" s="1"/>
  <c r="H52" i="62" s="1"/>
  <c r="I52" i="62" s="1"/>
  <c r="J52" i="62" s="1"/>
  <c r="K52" i="62" s="1"/>
  <c r="L52" i="62" s="1"/>
  <c r="M52" i="62" s="1"/>
  <c r="N52" i="62" s="1"/>
  <c r="O52" i="62" s="1"/>
  <c r="P52" i="62" s="1"/>
  <c r="Q52" i="62" s="1"/>
  <c r="R49" i="62"/>
  <c r="S49" i="62"/>
  <c r="T49" i="62"/>
  <c r="U49" i="62"/>
  <c r="V49" i="62"/>
  <c r="W49" i="62"/>
  <c r="X49" i="62"/>
  <c r="F45" i="62"/>
  <c r="G45" i="62"/>
  <c r="H45" i="62"/>
  <c r="I45" i="62"/>
  <c r="J45" i="62"/>
  <c r="K45" i="62"/>
  <c r="L45" i="62"/>
  <c r="M45" i="62"/>
  <c r="N45" i="62"/>
  <c r="O45" i="62"/>
  <c r="P45" i="62"/>
  <c r="Q45" i="62"/>
  <c r="R45" i="62"/>
  <c r="S45" i="62"/>
  <c r="T45" i="62"/>
  <c r="U45" i="62"/>
  <c r="V45" i="62"/>
  <c r="W45" i="62"/>
  <c r="G44" i="62"/>
  <c r="H44" i="62"/>
  <c r="I44" i="62"/>
  <c r="J44" i="62"/>
  <c r="K44" i="62"/>
  <c r="L44" i="62"/>
  <c r="M44" i="62"/>
  <c r="N44" i="62"/>
  <c r="O44" i="62"/>
  <c r="P44" i="62"/>
  <c r="Q44" i="62"/>
  <c r="R44" i="62"/>
  <c r="S44" i="62"/>
  <c r="T44" i="62"/>
  <c r="U44" i="62"/>
  <c r="V44" i="62"/>
  <c r="W44" i="62"/>
  <c r="F44" i="62"/>
  <c r="G49" i="62"/>
  <c r="H49" i="62"/>
  <c r="I49" i="62"/>
  <c r="J49" i="62"/>
  <c r="K49" i="62"/>
  <c r="L49" i="62"/>
  <c r="M49" i="62"/>
  <c r="N49" i="62"/>
  <c r="O49" i="62"/>
  <c r="P49" i="62"/>
  <c r="Q49" i="62"/>
  <c r="F49" i="62"/>
  <c r="G12" i="63"/>
  <c r="H12" i="63"/>
  <c r="I12" i="63"/>
  <c r="J12" i="63"/>
  <c r="K12" i="63"/>
  <c r="L12" i="63"/>
  <c r="F15" i="63"/>
  <c r="G15" i="63"/>
  <c r="H15" i="63"/>
  <c r="I15" i="63"/>
  <c r="J15" i="63"/>
  <c r="K15" i="63"/>
  <c r="L15" i="63"/>
  <c r="R25" i="62"/>
  <c r="S25" i="62" s="1"/>
  <c r="T25" i="62" s="1"/>
  <c r="F25" i="62"/>
  <c r="R24" i="62"/>
  <c r="S24" i="62" s="1"/>
  <c r="T24" i="62" s="1"/>
  <c r="U24" i="62" s="1"/>
  <c r="F24" i="62"/>
  <c r="G24" i="62" s="1"/>
  <c r="H24" i="62" s="1"/>
  <c r="I24" i="62" s="1"/>
  <c r="J24" i="62" s="1"/>
  <c r="K24" i="62" s="1"/>
  <c r="L24" i="62" s="1"/>
  <c r="M24" i="62" s="1"/>
  <c r="N24" i="62" s="1"/>
  <c r="O24" i="62" s="1"/>
  <c r="P24" i="62" s="1"/>
  <c r="Q24" i="62" s="1"/>
  <c r="M27" i="60" l="1"/>
  <c r="Q103" i="60" s="1"/>
  <c r="EC13" i="42"/>
  <c r="FR5" i="42" s="1"/>
  <c r="L24" i="63"/>
  <c r="L35" i="63" s="1"/>
  <c r="FD3" i="64"/>
  <c r="FQ3" i="64"/>
  <c r="G54" i="62"/>
  <c r="S54" i="62"/>
  <c r="F26" i="62"/>
  <c r="R54" i="62"/>
  <c r="H53" i="62"/>
  <c r="F54" i="62"/>
  <c r="T53" i="62"/>
  <c r="M26" i="60"/>
  <c r="O99" i="60"/>
  <c r="M100" i="60"/>
  <c r="O100" i="60" s="1"/>
  <c r="M28" i="60"/>
  <c r="O102" i="60"/>
  <c r="O103" i="60"/>
  <c r="EC37" i="42"/>
  <c r="M31" i="60" s="1"/>
  <c r="Q109" i="60" s="1"/>
  <c r="M32" i="60"/>
  <c r="M30" i="60"/>
  <c r="M23" i="60"/>
  <c r="FE5" i="42"/>
  <c r="M24" i="60"/>
  <c r="O98" i="60"/>
  <c r="O97" i="60"/>
  <c r="O109" i="60"/>
  <c r="S26" i="62"/>
  <c r="G25" i="62"/>
  <c r="G26" i="62" s="1"/>
  <c r="U25" i="62"/>
  <c r="V25" i="62" s="1"/>
  <c r="W25" i="62" s="1"/>
  <c r="X25" i="62" s="1"/>
  <c r="Y25" i="62" s="1"/>
  <c r="T26" i="62"/>
  <c r="H25" i="62"/>
  <c r="R26" i="62"/>
  <c r="U26" i="62"/>
  <c r="V24" i="62"/>
  <c r="M90" i="63"/>
  <c r="K90" i="63"/>
  <c r="F90" i="63"/>
  <c r="E90" i="63"/>
  <c r="J88" i="63"/>
  <c r="J89" i="63" s="1"/>
  <c r="I88" i="63"/>
  <c r="I89" i="63" s="1"/>
  <c r="H88" i="63"/>
  <c r="H89" i="63" s="1"/>
  <c r="G88" i="63"/>
  <c r="G89" i="63" s="1"/>
  <c r="M87" i="63"/>
  <c r="K87" i="63"/>
  <c r="E87" i="63"/>
  <c r="F87" i="63" s="1"/>
  <c r="M86" i="63"/>
  <c r="K86" i="63"/>
  <c r="E86" i="63"/>
  <c r="F86" i="63" s="1"/>
  <c r="M85" i="63"/>
  <c r="K85" i="63"/>
  <c r="E85" i="63"/>
  <c r="F85" i="63" s="1"/>
  <c r="M84" i="63"/>
  <c r="K84" i="63"/>
  <c r="E84" i="63"/>
  <c r="F84" i="63" s="1"/>
  <c r="M83" i="63"/>
  <c r="K83" i="63"/>
  <c r="K88" i="63" s="1"/>
  <c r="K89" i="63" s="1"/>
  <c r="E83" i="63"/>
  <c r="F83" i="63" s="1"/>
  <c r="F88" i="63" s="1"/>
  <c r="F89" i="63" s="1"/>
  <c r="K77" i="63"/>
  <c r="K76" i="63"/>
  <c r="Q75" i="63"/>
  <c r="K75" i="63"/>
  <c r="M74" i="63"/>
  <c r="K74" i="63"/>
  <c r="J74" i="63"/>
  <c r="I74" i="63"/>
  <c r="H74" i="63"/>
  <c r="G74" i="63"/>
  <c r="F74" i="63"/>
  <c r="E74" i="63"/>
  <c r="M73" i="63"/>
  <c r="K73" i="63"/>
  <c r="K72" i="63"/>
  <c r="M72" i="63" s="1"/>
  <c r="Q66" i="63"/>
  <c r="P66" i="63" s="1"/>
  <c r="O66" i="63"/>
  <c r="P61" i="63"/>
  <c r="N61" i="63"/>
  <c r="L61" i="63"/>
  <c r="K61" i="63"/>
  <c r="J61" i="63"/>
  <c r="I61" i="63"/>
  <c r="H61" i="63"/>
  <c r="F61" i="63"/>
  <c r="N60" i="63"/>
  <c r="N59" i="63"/>
  <c r="P58" i="63"/>
  <c r="N58" i="63"/>
  <c r="N57" i="63"/>
  <c r="N56" i="63"/>
  <c r="P55" i="63"/>
  <c r="N55" i="63"/>
  <c r="N54" i="63"/>
  <c r="N53" i="63"/>
  <c r="P52" i="63"/>
  <c r="K52" i="63"/>
  <c r="J52" i="63"/>
  <c r="I52" i="63"/>
  <c r="H52" i="63"/>
  <c r="G52" i="63"/>
  <c r="F52" i="63"/>
  <c r="L51" i="63"/>
  <c r="N51" i="63" s="1"/>
  <c r="N50" i="63"/>
  <c r="L50" i="63"/>
  <c r="L52" i="63" s="1"/>
  <c r="P49" i="63"/>
  <c r="L49" i="63"/>
  <c r="K49" i="63"/>
  <c r="J49" i="63"/>
  <c r="I49" i="63"/>
  <c r="H49" i="63"/>
  <c r="G49" i="63"/>
  <c r="F49" i="63"/>
  <c r="N49" i="63" s="1"/>
  <c r="L48" i="63"/>
  <c r="N48" i="63" s="1"/>
  <c r="N47" i="63"/>
  <c r="L47" i="63"/>
  <c r="L18" i="63"/>
  <c r="K18" i="63"/>
  <c r="J18" i="63"/>
  <c r="I18" i="63"/>
  <c r="H18" i="63"/>
  <c r="G18" i="63"/>
  <c r="F18" i="63"/>
  <c r="K9" i="63"/>
  <c r="J9" i="63"/>
  <c r="I9" i="63"/>
  <c r="H9" i="63"/>
  <c r="G9" i="63"/>
  <c r="F9" i="63"/>
  <c r="L6" i="63"/>
  <c r="K6" i="63"/>
  <c r="J6" i="63"/>
  <c r="I6" i="63"/>
  <c r="H6" i="63"/>
  <c r="G6" i="63"/>
  <c r="F6" i="63"/>
  <c r="M25" i="60" l="1"/>
  <c r="FR21" i="42"/>
  <c r="T54" i="62"/>
  <c r="U53" i="62"/>
  <c r="Z25" i="62"/>
  <c r="AA25" i="62" s="1"/>
  <c r="I53" i="62"/>
  <c r="H54" i="62"/>
  <c r="R114" i="60"/>
  <c r="Q97" i="60"/>
  <c r="M34" i="60"/>
  <c r="I25" i="62"/>
  <c r="H26" i="62"/>
  <c r="V26" i="62"/>
  <c r="W24" i="62"/>
  <c r="N52" i="63"/>
  <c r="E88" i="63"/>
  <c r="V53" i="62" l="1"/>
  <c r="U54" i="62"/>
  <c r="J53" i="62"/>
  <c r="I54" i="62"/>
  <c r="J25" i="62"/>
  <c r="I26" i="62"/>
  <c r="X24" i="62"/>
  <c r="W26" i="62"/>
  <c r="M88" i="63"/>
  <c r="E89" i="63"/>
  <c r="M89" i="63" s="1"/>
  <c r="G37" i="62"/>
  <c r="H37" i="62"/>
  <c r="I37" i="62"/>
  <c r="J37" i="62"/>
  <c r="K37" i="62"/>
  <c r="L37" i="62"/>
  <c r="M37" i="62"/>
  <c r="N37" i="62"/>
  <c r="O37" i="62"/>
  <c r="P37" i="62"/>
  <c r="Q37" i="62"/>
  <c r="R37" i="62"/>
  <c r="S37" i="62"/>
  <c r="T37" i="62"/>
  <c r="U37" i="62"/>
  <c r="V37" i="62"/>
  <c r="W37" i="62"/>
  <c r="X37" i="62"/>
  <c r="G52" i="51"/>
  <c r="G49" i="51"/>
  <c r="I22" i="62"/>
  <c r="J22" i="62"/>
  <c r="K22" i="62"/>
  <c r="L22" i="62"/>
  <c r="M22" i="62"/>
  <c r="N22" i="62"/>
  <c r="O22" i="62"/>
  <c r="P22" i="62"/>
  <c r="Q22" i="62"/>
  <c r="R22" i="62"/>
  <c r="S22" i="62"/>
  <c r="T22" i="62"/>
  <c r="U22" i="62"/>
  <c r="V22" i="62"/>
  <c r="W22" i="62"/>
  <c r="X22" i="62"/>
  <c r="H22" i="62"/>
  <c r="G22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F5" i="62"/>
  <c r="F10" i="62"/>
  <c r="F12" i="62" s="1"/>
  <c r="AC6" i="62"/>
  <c r="X26" i="62" l="1"/>
  <c r="Y24" i="62"/>
  <c r="K53" i="62"/>
  <c r="J54" i="62"/>
  <c r="W53" i="62"/>
  <c r="V54" i="62"/>
  <c r="K25" i="62"/>
  <c r="J26" i="62"/>
  <c r="G6" i="62"/>
  <c r="G7" i="62" s="1"/>
  <c r="H6" i="62"/>
  <c r="H7" i="62" s="1"/>
  <c r="I6" i="62"/>
  <c r="I7" i="62" s="1"/>
  <c r="J6" i="62"/>
  <c r="J7" i="62" s="1"/>
  <c r="K6" i="62"/>
  <c r="K7" i="62" s="1"/>
  <c r="L6" i="62"/>
  <c r="L7" i="62" s="1"/>
  <c r="M6" i="62"/>
  <c r="M7" i="62" s="1"/>
  <c r="N6" i="62"/>
  <c r="N7" i="62" s="1"/>
  <c r="O6" i="62"/>
  <c r="O7" i="62" s="1"/>
  <c r="P6" i="62"/>
  <c r="P7" i="62" s="1"/>
  <c r="Q6" i="62"/>
  <c r="Q7" i="62" s="1"/>
  <c r="R6" i="62"/>
  <c r="R7" i="62" s="1"/>
  <c r="S6" i="62"/>
  <c r="S7" i="62" s="1"/>
  <c r="T6" i="62"/>
  <c r="T7" i="62" s="1"/>
  <c r="U6" i="62"/>
  <c r="U7" i="62" s="1"/>
  <c r="V6" i="62"/>
  <c r="V7" i="62" s="1"/>
  <c r="W6" i="62"/>
  <c r="W7" i="62" s="1"/>
  <c r="X6" i="62"/>
  <c r="X7" i="62" s="1"/>
  <c r="F6" i="62"/>
  <c r="F7" i="62" s="1"/>
  <c r="K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G12" i="62"/>
  <c r="H12" i="62"/>
  <c r="I12" i="62"/>
  <c r="J12" i="62"/>
  <c r="L53" i="62" l="1"/>
  <c r="K54" i="62"/>
  <c r="Z24" i="62"/>
  <c r="Y26" i="62"/>
  <c r="X53" i="62"/>
  <c r="W54" i="62"/>
  <c r="L25" i="62"/>
  <c r="K26" i="62"/>
  <c r="BO4" i="61"/>
  <c r="CR4" i="61" s="1"/>
  <c r="DU4" i="61" s="1"/>
  <c r="BP4" i="61"/>
  <c r="CS4" i="61" s="1"/>
  <c r="DV4" i="61" s="1"/>
  <c r="BS4" i="61"/>
  <c r="CV4" i="61" s="1"/>
  <c r="DY4" i="61" s="1"/>
  <c r="BH4" i="61"/>
  <c r="CK4" i="61" s="1"/>
  <c r="DN4" i="61" s="1"/>
  <c r="BK4" i="61"/>
  <c r="CN4" i="61" s="1"/>
  <c r="DQ4" i="61" s="1"/>
  <c r="BL4" i="61"/>
  <c r="CO4" i="61" s="1"/>
  <c r="DR4" i="61" s="1"/>
  <c r="CV64" i="61"/>
  <c r="DY64" i="61" s="1"/>
  <c r="CU64" i="61"/>
  <c r="DX64" i="61" s="1"/>
  <c r="CT64" i="61"/>
  <c r="DW64" i="61" s="1"/>
  <c r="CS64" i="61"/>
  <c r="DV64" i="61" s="1"/>
  <c r="CR64" i="61"/>
  <c r="DU64" i="61" s="1"/>
  <c r="CQ64" i="61"/>
  <c r="DT64" i="61" s="1"/>
  <c r="CP64" i="61"/>
  <c r="DS64" i="61" s="1"/>
  <c r="CO64" i="61"/>
  <c r="DR64" i="61" s="1"/>
  <c r="CN64" i="61"/>
  <c r="DQ64" i="61" s="1"/>
  <c r="CM64" i="61"/>
  <c r="DP64" i="61" s="1"/>
  <c r="CL64" i="61"/>
  <c r="DO64" i="61" s="1"/>
  <c r="CK64" i="61"/>
  <c r="DN64" i="61" s="1"/>
  <c r="CJ64" i="61"/>
  <c r="DM64" i="61" s="1"/>
  <c r="CI64" i="61"/>
  <c r="DL64" i="61" s="1"/>
  <c r="CH64" i="61"/>
  <c r="DK64" i="61" s="1"/>
  <c r="CG64" i="61"/>
  <c r="DJ64" i="61" s="1"/>
  <c r="CF64" i="61"/>
  <c r="DI64" i="61" s="1"/>
  <c r="CE64" i="61"/>
  <c r="DH64" i="61" s="1"/>
  <c r="CD64" i="61"/>
  <c r="DG64" i="61" s="1"/>
  <c r="CC64" i="61"/>
  <c r="DF64" i="61" s="1"/>
  <c r="CV63" i="61"/>
  <c r="DY63" i="61" s="1"/>
  <c r="CU63" i="61"/>
  <c r="DX63" i="61" s="1"/>
  <c r="CT63" i="61"/>
  <c r="DW63" i="61" s="1"/>
  <c r="CS63" i="61"/>
  <c r="DV63" i="61" s="1"/>
  <c r="CR63" i="61"/>
  <c r="DU63" i="61" s="1"/>
  <c r="CQ63" i="61"/>
  <c r="DT63" i="61" s="1"/>
  <c r="CP63" i="61"/>
  <c r="DS63" i="61" s="1"/>
  <c r="CO63" i="61"/>
  <c r="DR63" i="61" s="1"/>
  <c r="CN63" i="61"/>
  <c r="DQ63" i="61" s="1"/>
  <c r="CM63" i="61"/>
  <c r="DP63" i="61" s="1"/>
  <c r="CL63" i="61"/>
  <c r="DO63" i="61" s="1"/>
  <c r="CK63" i="61"/>
  <c r="DN63" i="61" s="1"/>
  <c r="CJ63" i="61"/>
  <c r="DM63" i="61" s="1"/>
  <c r="CI63" i="61"/>
  <c r="DL63" i="61" s="1"/>
  <c r="CH63" i="61"/>
  <c r="DK63" i="61" s="1"/>
  <c r="CG63" i="61"/>
  <c r="DJ63" i="61" s="1"/>
  <c r="CF63" i="61"/>
  <c r="DI63" i="61" s="1"/>
  <c r="CE63" i="61"/>
  <c r="DH63" i="61" s="1"/>
  <c r="CD63" i="61"/>
  <c r="DG63" i="61" s="1"/>
  <c r="CC63" i="61"/>
  <c r="DF63" i="61" s="1"/>
  <c r="CV62" i="61"/>
  <c r="DY62" i="61" s="1"/>
  <c r="CU62" i="61"/>
  <c r="DX62" i="61" s="1"/>
  <c r="CT62" i="61"/>
  <c r="DW62" i="61" s="1"/>
  <c r="CS62" i="61"/>
  <c r="DV62" i="61" s="1"/>
  <c r="CR62" i="61"/>
  <c r="DU62" i="61" s="1"/>
  <c r="CQ62" i="61"/>
  <c r="DT62" i="61" s="1"/>
  <c r="CP62" i="61"/>
  <c r="DS62" i="61" s="1"/>
  <c r="CO62" i="61"/>
  <c r="DR62" i="61" s="1"/>
  <c r="CN62" i="61"/>
  <c r="DQ62" i="61" s="1"/>
  <c r="CM62" i="61"/>
  <c r="DP62" i="61" s="1"/>
  <c r="CL62" i="61"/>
  <c r="DO62" i="61" s="1"/>
  <c r="CK62" i="61"/>
  <c r="DN62" i="61" s="1"/>
  <c r="CJ62" i="61"/>
  <c r="DM62" i="61" s="1"/>
  <c r="CI62" i="61"/>
  <c r="DL62" i="61" s="1"/>
  <c r="CH62" i="61"/>
  <c r="DK62" i="61" s="1"/>
  <c r="CG62" i="61"/>
  <c r="DJ62" i="61" s="1"/>
  <c r="CF62" i="61"/>
  <c r="DI62" i="61" s="1"/>
  <c r="CE62" i="61"/>
  <c r="DH62" i="61" s="1"/>
  <c r="CD62" i="61"/>
  <c r="DG62" i="61" s="1"/>
  <c r="CC62" i="61"/>
  <c r="DF62" i="61" s="1"/>
  <c r="CV61" i="61"/>
  <c r="DY61" i="61" s="1"/>
  <c r="CU61" i="61"/>
  <c r="DX61" i="61" s="1"/>
  <c r="CT61" i="61"/>
  <c r="DW61" i="61" s="1"/>
  <c r="CS61" i="61"/>
  <c r="DV61" i="61" s="1"/>
  <c r="CR61" i="61"/>
  <c r="DU61" i="61" s="1"/>
  <c r="CQ61" i="61"/>
  <c r="DT61" i="61" s="1"/>
  <c r="CP61" i="61"/>
  <c r="DS61" i="61" s="1"/>
  <c r="CO61" i="61"/>
  <c r="DR61" i="61" s="1"/>
  <c r="CN61" i="61"/>
  <c r="DQ61" i="61" s="1"/>
  <c r="CM61" i="61"/>
  <c r="DP61" i="61" s="1"/>
  <c r="CL61" i="61"/>
  <c r="DO61" i="61" s="1"/>
  <c r="CK61" i="61"/>
  <c r="DN61" i="61" s="1"/>
  <c r="CJ61" i="61"/>
  <c r="DM61" i="61" s="1"/>
  <c r="CI61" i="61"/>
  <c r="DL61" i="61" s="1"/>
  <c r="CH61" i="61"/>
  <c r="DK61" i="61" s="1"/>
  <c r="CG61" i="61"/>
  <c r="DJ61" i="61" s="1"/>
  <c r="CF61" i="61"/>
  <c r="DI61" i="61" s="1"/>
  <c r="CE61" i="61"/>
  <c r="DH61" i="61" s="1"/>
  <c r="CD61" i="61"/>
  <c r="DG61" i="61" s="1"/>
  <c r="CC61" i="61"/>
  <c r="DF61" i="61" s="1"/>
  <c r="CV60" i="61"/>
  <c r="DY60" i="61" s="1"/>
  <c r="CU60" i="61"/>
  <c r="DX60" i="61" s="1"/>
  <c r="CT60" i="61"/>
  <c r="DW60" i="61" s="1"/>
  <c r="CS60" i="61"/>
  <c r="DV60" i="61" s="1"/>
  <c r="CR60" i="61"/>
  <c r="DU60" i="61" s="1"/>
  <c r="CQ60" i="61"/>
  <c r="DT60" i="61" s="1"/>
  <c r="CP60" i="61"/>
  <c r="DS60" i="61" s="1"/>
  <c r="CO60" i="61"/>
  <c r="DR60" i="61" s="1"/>
  <c r="CN60" i="61"/>
  <c r="DQ60" i="61" s="1"/>
  <c r="CM60" i="61"/>
  <c r="DP60" i="61" s="1"/>
  <c r="CL60" i="61"/>
  <c r="DO60" i="61" s="1"/>
  <c r="CK60" i="61"/>
  <c r="DN60" i="61" s="1"/>
  <c r="CJ60" i="61"/>
  <c r="DM60" i="61" s="1"/>
  <c r="CI60" i="61"/>
  <c r="DL60" i="61" s="1"/>
  <c r="CH60" i="61"/>
  <c r="DK60" i="61" s="1"/>
  <c r="CG60" i="61"/>
  <c r="DJ60" i="61" s="1"/>
  <c r="CF60" i="61"/>
  <c r="DI60" i="61" s="1"/>
  <c r="CE60" i="61"/>
  <c r="DH60" i="61" s="1"/>
  <c r="CD60" i="61"/>
  <c r="DG60" i="61" s="1"/>
  <c r="CC60" i="61"/>
  <c r="DF60" i="61" s="1"/>
  <c r="CV59" i="61"/>
  <c r="DY59" i="61" s="1"/>
  <c r="CU59" i="61"/>
  <c r="DX59" i="61" s="1"/>
  <c r="CT59" i="61"/>
  <c r="DW59" i="61" s="1"/>
  <c r="CS59" i="61"/>
  <c r="DV59" i="61" s="1"/>
  <c r="CR59" i="61"/>
  <c r="DU59" i="61" s="1"/>
  <c r="CQ59" i="61"/>
  <c r="DT59" i="61" s="1"/>
  <c r="CP59" i="61"/>
  <c r="DS59" i="61" s="1"/>
  <c r="CO59" i="61"/>
  <c r="DR59" i="61" s="1"/>
  <c r="CN59" i="61"/>
  <c r="DQ59" i="61" s="1"/>
  <c r="CM59" i="61"/>
  <c r="DP59" i="61" s="1"/>
  <c r="CL59" i="61"/>
  <c r="DO59" i="61" s="1"/>
  <c r="CK59" i="61"/>
  <c r="DN59" i="61" s="1"/>
  <c r="CJ59" i="61"/>
  <c r="DM59" i="61" s="1"/>
  <c r="CI59" i="61"/>
  <c r="DL59" i="61" s="1"/>
  <c r="CH59" i="61"/>
  <c r="DK59" i="61" s="1"/>
  <c r="CG59" i="61"/>
  <c r="DJ59" i="61" s="1"/>
  <c r="CF59" i="61"/>
  <c r="DI59" i="61" s="1"/>
  <c r="CE59" i="61"/>
  <c r="DH59" i="61" s="1"/>
  <c r="CD59" i="61"/>
  <c r="DG59" i="61" s="1"/>
  <c r="CC59" i="61"/>
  <c r="DF59" i="61" s="1"/>
  <c r="CV58" i="61"/>
  <c r="DY58" i="61" s="1"/>
  <c r="CU58" i="61"/>
  <c r="DX58" i="61" s="1"/>
  <c r="CT58" i="61"/>
  <c r="DW58" i="61" s="1"/>
  <c r="CS58" i="61"/>
  <c r="DV58" i="61" s="1"/>
  <c r="CR58" i="61"/>
  <c r="DU58" i="61" s="1"/>
  <c r="CQ58" i="61"/>
  <c r="DT58" i="61" s="1"/>
  <c r="CP58" i="61"/>
  <c r="DS58" i="61" s="1"/>
  <c r="CO58" i="61"/>
  <c r="DR58" i="61" s="1"/>
  <c r="CN58" i="61"/>
  <c r="DQ58" i="61" s="1"/>
  <c r="CM58" i="61"/>
  <c r="DP58" i="61" s="1"/>
  <c r="CL58" i="61"/>
  <c r="DO58" i="61" s="1"/>
  <c r="CK58" i="61"/>
  <c r="DN58" i="61" s="1"/>
  <c r="CJ58" i="61"/>
  <c r="DM58" i="61" s="1"/>
  <c r="CI58" i="61"/>
  <c r="DL58" i="61" s="1"/>
  <c r="CH58" i="61"/>
  <c r="DK58" i="61" s="1"/>
  <c r="CG58" i="61"/>
  <c r="DJ58" i="61" s="1"/>
  <c r="CF58" i="61"/>
  <c r="DI58" i="61" s="1"/>
  <c r="CE58" i="61"/>
  <c r="DH58" i="61" s="1"/>
  <c r="CD58" i="61"/>
  <c r="DG58" i="61" s="1"/>
  <c r="CC58" i="61"/>
  <c r="DF58" i="61" s="1"/>
  <c r="CV57" i="61"/>
  <c r="DY57" i="61" s="1"/>
  <c r="CU57" i="61"/>
  <c r="DX57" i="61" s="1"/>
  <c r="CT57" i="61"/>
  <c r="DW57" i="61" s="1"/>
  <c r="CS57" i="61"/>
  <c r="DV57" i="61" s="1"/>
  <c r="CR57" i="61"/>
  <c r="DU57" i="61" s="1"/>
  <c r="CQ57" i="61"/>
  <c r="DT57" i="61" s="1"/>
  <c r="CP57" i="61"/>
  <c r="DS57" i="61" s="1"/>
  <c r="CO57" i="61"/>
  <c r="DR57" i="61" s="1"/>
  <c r="CN57" i="61"/>
  <c r="DQ57" i="61" s="1"/>
  <c r="CM57" i="61"/>
  <c r="DP57" i="61" s="1"/>
  <c r="CL57" i="61"/>
  <c r="DO57" i="61" s="1"/>
  <c r="CK57" i="61"/>
  <c r="DN57" i="61" s="1"/>
  <c r="CJ57" i="61"/>
  <c r="DM57" i="61" s="1"/>
  <c r="CI57" i="61"/>
  <c r="DL57" i="61" s="1"/>
  <c r="CH57" i="61"/>
  <c r="DK57" i="61" s="1"/>
  <c r="CG57" i="61"/>
  <c r="DJ57" i="61" s="1"/>
  <c r="CF57" i="61"/>
  <c r="DI57" i="61" s="1"/>
  <c r="CE57" i="61"/>
  <c r="DH57" i="61" s="1"/>
  <c r="CD57" i="61"/>
  <c r="DG57" i="61" s="1"/>
  <c r="CC57" i="61"/>
  <c r="DF57" i="61" s="1"/>
  <c r="CV56" i="61"/>
  <c r="DY56" i="61" s="1"/>
  <c r="CU56" i="61"/>
  <c r="DX56" i="61" s="1"/>
  <c r="CT56" i="61"/>
  <c r="DW56" i="61" s="1"/>
  <c r="CS56" i="61"/>
  <c r="DV56" i="61" s="1"/>
  <c r="CR56" i="61"/>
  <c r="DU56" i="61" s="1"/>
  <c r="CQ56" i="61"/>
  <c r="DT56" i="61" s="1"/>
  <c r="CP56" i="61"/>
  <c r="DS56" i="61" s="1"/>
  <c r="CO56" i="61"/>
  <c r="DR56" i="61" s="1"/>
  <c r="CN56" i="61"/>
  <c r="DQ56" i="61" s="1"/>
  <c r="CM56" i="61"/>
  <c r="DP56" i="61" s="1"/>
  <c r="CL56" i="61"/>
  <c r="DO56" i="61" s="1"/>
  <c r="CK56" i="61"/>
  <c r="DN56" i="61" s="1"/>
  <c r="CJ56" i="61"/>
  <c r="DM56" i="61" s="1"/>
  <c r="CI56" i="61"/>
  <c r="DL56" i="61" s="1"/>
  <c r="CH56" i="61"/>
  <c r="DK56" i="61" s="1"/>
  <c r="CG56" i="61"/>
  <c r="DJ56" i="61" s="1"/>
  <c r="CF56" i="61"/>
  <c r="DI56" i="61" s="1"/>
  <c r="CE56" i="61"/>
  <c r="DH56" i="61" s="1"/>
  <c r="CD56" i="61"/>
  <c r="DG56" i="61" s="1"/>
  <c r="CC56" i="61"/>
  <c r="DF56" i="61" s="1"/>
  <c r="CV55" i="61"/>
  <c r="DY55" i="61" s="1"/>
  <c r="CU55" i="61"/>
  <c r="DX55" i="61" s="1"/>
  <c r="CT55" i="61"/>
  <c r="DW55" i="61" s="1"/>
  <c r="CS55" i="61"/>
  <c r="DV55" i="61" s="1"/>
  <c r="CR55" i="61"/>
  <c r="DU55" i="61" s="1"/>
  <c r="CQ55" i="61"/>
  <c r="DT55" i="61" s="1"/>
  <c r="CP55" i="61"/>
  <c r="DS55" i="61" s="1"/>
  <c r="CO55" i="61"/>
  <c r="DR55" i="61" s="1"/>
  <c r="CN55" i="61"/>
  <c r="DQ55" i="61" s="1"/>
  <c r="CM55" i="61"/>
  <c r="DP55" i="61" s="1"/>
  <c r="CL55" i="61"/>
  <c r="DO55" i="61" s="1"/>
  <c r="CK55" i="61"/>
  <c r="DN55" i="61" s="1"/>
  <c r="CJ55" i="61"/>
  <c r="DM55" i="61" s="1"/>
  <c r="CI55" i="61"/>
  <c r="DL55" i="61" s="1"/>
  <c r="CH55" i="61"/>
  <c r="DK55" i="61" s="1"/>
  <c r="CG55" i="61"/>
  <c r="DJ55" i="61" s="1"/>
  <c r="CF55" i="61"/>
  <c r="DI55" i="61" s="1"/>
  <c r="CE55" i="61"/>
  <c r="DH55" i="61" s="1"/>
  <c r="CD55" i="61"/>
  <c r="DG55" i="61" s="1"/>
  <c r="CC55" i="61"/>
  <c r="DF55" i="61" s="1"/>
  <c r="CV54" i="61"/>
  <c r="DY54" i="61" s="1"/>
  <c r="CU54" i="61"/>
  <c r="DX54" i="61" s="1"/>
  <c r="CT54" i="61"/>
  <c r="DW54" i="61" s="1"/>
  <c r="CS54" i="61"/>
  <c r="DV54" i="61" s="1"/>
  <c r="CR54" i="61"/>
  <c r="DU54" i="61" s="1"/>
  <c r="CQ54" i="61"/>
  <c r="DT54" i="61" s="1"/>
  <c r="CP54" i="61"/>
  <c r="DS54" i="61" s="1"/>
  <c r="CO54" i="61"/>
  <c r="DR54" i="61" s="1"/>
  <c r="CN54" i="61"/>
  <c r="DQ54" i="61" s="1"/>
  <c r="CM54" i="61"/>
  <c r="DP54" i="61" s="1"/>
  <c r="CL54" i="61"/>
  <c r="DO54" i="61" s="1"/>
  <c r="CK54" i="61"/>
  <c r="DN54" i="61" s="1"/>
  <c r="CJ54" i="61"/>
  <c r="DM54" i="61" s="1"/>
  <c r="CI54" i="61"/>
  <c r="DL54" i="61" s="1"/>
  <c r="CH54" i="61"/>
  <c r="DK54" i="61" s="1"/>
  <c r="CG54" i="61"/>
  <c r="DJ54" i="61" s="1"/>
  <c r="CF54" i="61"/>
  <c r="DI54" i="61" s="1"/>
  <c r="CE54" i="61"/>
  <c r="DH54" i="61" s="1"/>
  <c r="CD54" i="61"/>
  <c r="DG54" i="61" s="1"/>
  <c r="CC54" i="61"/>
  <c r="DF54" i="61" s="1"/>
  <c r="CV53" i="61"/>
  <c r="DY53" i="61" s="1"/>
  <c r="CU53" i="61"/>
  <c r="DX53" i="61" s="1"/>
  <c r="CT53" i="61"/>
  <c r="DW53" i="61" s="1"/>
  <c r="CS53" i="61"/>
  <c r="DV53" i="61" s="1"/>
  <c r="CR53" i="61"/>
  <c r="DU53" i="61" s="1"/>
  <c r="CQ53" i="61"/>
  <c r="DT53" i="61" s="1"/>
  <c r="CP53" i="61"/>
  <c r="DS53" i="61" s="1"/>
  <c r="CO53" i="61"/>
  <c r="DR53" i="61" s="1"/>
  <c r="CN53" i="61"/>
  <c r="DQ53" i="61" s="1"/>
  <c r="CM53" i="61"/>
  <c r="DP53" i="61" s="1"/>
  <c r="CL53" i="61"/>
  <c r="DO53" i="61" s="1"/>
  <c r="CK53" i="61"/>
  <c r="DN53" i="61" s="1"/>
  <c r="CJ53" i="61"/>
  <c r="DM53" i="61" s="1"/>
  <c r="CI53" i="61"/>
  <c r="DL53" i="61" s="1"/>
  <c r="CH53" i="61"/>
  <c r="DK53" i="61" s="1"/>
  <c r="CG53" i="61"/>
  <c r="DJ53" i="61" s="1"/>
  <c r="CF53" i="61"/>
  <c r="DI53" i="61" s="1"/>
  <c r="CE53" i="61"/>
  <c r="DH53" i="61" s="1"/>
  <c r="CD53" i="61"/>
  <c r="DG53" i="61" s="1"/>
  <c r="CC53" i="61"/>
  <c r="DF53" i="61" s="1"/>
  <c r="CV52" i="61"/>
  <c r="DY52" i="61" s="1"/>
  <c r="CU52" i="61"/>
  <c r="DX52" i="61" s="1"/>
  <c r="CT52" i="61"/>
  <c r="DW52" i="61" s="1"/>
  <c r="CS52" i="61"/>
  <c r="DV52" i="61" s="1"/>
  <c r="CR52" i="61"/>
  <c r="DU52" i="61" s="1"/>
  <c r="CQ52" i="61"/>
  <c r="DT52" i="61" s="1"/>
  <c r="CP52" i="61"/>
  <c r="DS52" i="61" s="1"/>
  <c r="CO52" i="61"/>
  <c r="DR52" i="61" s="1"/>
  <c r="CN52" i="61"/>
  <c r="DQ52" i="61" s="1"/>
  <c r="CM52" i="61"/>
  <c r="DP52" i="61" s="1"/>
  <c r="CL52" i="61"/>
  <c r="DO52" i="61" s="1"/>
  <c r="CK52" i="61"/>
  <c r="DN52" i="61" s="1"/>
  <c r="CJ52" i="61"/>
  <c r="DM52" i="61" s="1"/>
  <c r="CI52" i="61"/>
  <c r="DL52" i="61" s="1"/>
  <c r="CH52" i="61"/>
  <c r="DK52" i="61" s="1"/>
  <c r="CG52" i="61"/>
  <c r="DJ52" i="61" s="1"/>
  <c r="CF52" i="61"/>
  <c r="DI52" i="61" s="1"/>
  <c r="CE52" i="61"/>
  <c r="DH52" i="61" s="1"/>
  <c r="CD52" i="61"/>
  <c r="DG52" i="61" s="1"/>
  <c r="CC52" i="61"/>
  <c r="DF52" i="61" s="1"/>
  <c r="CV51" i="61"/>
  <c r="DY51" i="61" s="1"/>
  <c r="CU51" i="61"/>
  <c r="DX51" i="61" s="1"/>
  <c r="CT51" i="61"/>
  <c r="DW51" i="61" s="1"/>
  <c r="CS51" i="61"/>
  <c r="DV51" i="61" s="1"/>
  <c r="CR51" i="61"/>
  <c r="DU51" i="61" s="1"/>
  <c r="CQ51" i="61"/>
  <c r="DT51" i="61" s="1"/>
  <c r="CP51" i="61"/>
  <c r="DS51" i="61" s="1"/>
  <c r="CO51" i="61"/>
  <c r="DR51" i="61" s="1"/>
  <c r="CN51" i="61"/>
  <c r="DQ51" i="61" s="1"/>
  <c r="CM51" i="61"/>
  <c r="DP51" i="61" s="1"/>
  <c r="CL51" i="61"/>
  <c r="DO51" i="61" s="1"/>
  <c r="CK51" i="61"/>
  <c r="DN51" i="61" s="1"/>
  <c r="CJ51" i="61"/>
  <c r="DM51" i="61" s="1"/>
  <c r="CI51" i="61"/>
  <c r="DL51" i="61" s="1"/>
  <c r="CH51" i="61"/>
  <c r="DK51" i="61" s="1"/>
  <c r="CG51" i="61"/>
  <c r="DJ51" i="61" s="1"/>
  <c r="CF51" i="61"/>
  <c r="DI51" i="61" s="1"/>
  <c r="CE51" i="61"/>
  <c r="DH51" i="61" s="1"/>
  <c r="CD51" i="61"/>
  <c r="DG51" i="61" s="1"/>
  <c r="CC51" i="61"/>
  <c r="DF51" i="61" s="1"/>
  <c r="CV50" i="61"/>
  <c r="DY50" i="61" s="1"/>
  <c r="CU50" i="61"/>
  <c r="DX50" i="61" s="1"/>
  <c r="CT50" i="61"/>
  <c r="DW50" i="61" s="1"/>
  <c r="CS50" i="61"/>
  <c r="DV50" i="61" s="1"/>
  <c r="CR50" i="61"/>
  <c r="DU50" i="61" s="1"/>
  <c r="CQ50" i="61"/>
  <c r="DT50" i="61" s="1"/>
  <c r="CP50" i="61"/>
  <c r="DS50" i="61" s="1"/>
  <c r="CO50" i="61"/>
  <c r="DR50" i="61" s="1"/>
  <c r="CN50" i="61"/>
  <c r="DQ50" i="61" s="1"/>
  <c r="CM50" i="61"/>
  <c r="DP50" i="61" s="1"/>
  <c r="CL50" i="61"/>
  <c r="DO50" i="61" s="1"/>
  <c r="CK50" i="61"/>
  <c r="DN50" i="61" s="1"/>
  <c r="CJ50" i="61"/>
  <c r="DM50" i="61" s="1"/>
  <c r="CI50" i="61"/>
  <c r="DL50" i="61" s="1"/>
  <c r="CH50" i="61"/>
  <c r="DK50" i="61" s="1"/>
  <c r="CG50" i="61"/>
  <c r="DJ50" i="61" s="1"/>
  <c r="CF50" i="61"/>
  <c r="DI50" i="61" s="1"/>
  <c r="CE50" i="61"/>
  <c r="DH50" i="61" s="1"/>
  <c r="CD50" i="61"/>
  <c r="DG50" i="61" s="1"/>
  <c r="CC50" i="61"/>
  <c r="DF50" i="61" s="1"/>
  <c r="CV49" i="61"/>
  <c r="DY49" i="61" s="1"/>
  <c r="CU49" i="61"/>
  <c r="DX49" i="61" s="1"/>
  <c r="CT49" i="61"/>
  <c r="DW49" i="61" s="1"/>
  <c r="CS49" i="61"/>
  <c r="DV49" i="61" s="1"/>
  <c r="CR49" i="61"/>
  <c r="DU49" i="61" s="1"/>
  <c r="CQ49" i="61"/>
  <c r="DT49" i="61" s="1"/>
  <c r="CP49" i="61"/>
  <c r="DS49" i="61" s="1"/>
  <c r="CO49" i="61"/>
  <c r="DR49" i="61" s="1"/>
  <c r="CN49" i="61"/>
  <c r="DQ49" i="61" s="1"/>
  <c r="CM49" i="61"/>
  <c r="DP49" i="61" s="1"/>
  <c r="CL49" i="61"/>
  <c r="DO49" i="61" s="1"/>
  <c r="CK49" i="61"/>
  <c r="DN49" i="61" s="1"/>
  <c r="CJ49" i="61"/>
  <c r="DM49" i="61" s="1"/>
  <c r="CI49" i="61"/>
  <c r="DL49" i="61" s="1"/>
  <c r="CH49" i="61"/>
  <c r="DK49" i="61" s="1"/>
  <c r="CG49" i="61"/>
  <c r="DJ49" i="61" s="1"/>
  <c r="CF49" i="61"/>
  <c r="DI49" i="61" s="1"/>
  <c r="CE49" i="61"/>
  <c r="DH49" i="61" s="1"/>
  <c r="CD49" i="61"/>
  <c r="DG49" i="61" s="1"/>
  <c r="CC49" i="61"/>
  <c r="DF49" i="61" s="1"/>
  <c r="CV48" i="61"/>
  <c r="DY48" i="61" s="1"/>
  <c r="CU48" i="61"/>
  <c r="DX48" i="61" s="1"/>
  <c r="CT48" i="61"/>
  <c r="DW48" i="61" s="1"/>
  <c r="CS48" i="61"/>
  <c r="DV48" i="61" s="1"/>
  <c r="CR48" i="61"/>
  <c r="DU48" i="61" s="1"/>
  <c r="CQ48" i="61"/>
  <c r="DT48" i="61" s="1"/>
  <c r="CP48" i="61"/>
  <c r="DS48" i="61" s="1"/>
  <c r="CO48" i="61"/>
  <c r="DR48" i="61" s="1"/>
  <c r="CN48" i="61"/>
  <c r="DQ48" i="61" s="1"/>
  <c r="CM48" i="61"/>
  <c r="DP48" i="61" s="1"/>
  <c r="CL48" i="61"/>
  <c r="DO48" i="61" s="1"/>
  <c r="CK48" i="61"/>
  <c r="DN48" i="61" s="1"/>
  <c r="CJ48" i="61"/>
  <c r="DM48" i="61" s="1"/>
  <c r="CI48" i="61"/>
  <c r="DL48" i="61" s="1"/>
  <c r="CH48" i="61"/>
  <c r="DK48" i="61" s="1"/>
  <c r="CG48" i="61"/>
  <c r="DJ48" i="61" s="1"/>
  <c r="CF48" i="61"/>
  <c r="DI48" i="61" s="1"/>
  <c r="CE48" i="61"/>
  <c r="DH48" i="61" s="1"/>
  <c r="CD48" i="61"/>
  <c r="DG48" i="61" s="1"/>
  <c r="CC48" i="61"/>
  <c r="DF48" i="61" s="1"/>
  <c r="CV47" i="61"/>
  <c r="DY47" i="61" s="1"/>
  <c r="CU47" i="61"/>
  <c r="DX47" i="61" s="1"/>
  <c r="CT47" i="61"/>
  <c r="DW47" i="61" s="1"/>
  <c r="CS47" i="61"/>
  <c r="DV47" i="61" s="1"/>
  <c r="CR47" i="61"/>
  <c r="DU47" i="61" s="1"/>
  <c r="CQ47" i="61"/>
  <c r="DT47" i="61" s="1"/>
  <c r="CP47" i="61"/>
  <c r="DS47" i="61" s="1"/>
  <c r="CO47" i="61"/>
  <c r="DR47" i="61" s="1"/>
  <c r="CN47" i="61"/>
  <c r="DQ47" i="61" s="1"/>
  <c r="CM47" i="61"/>
  <c r="DP47" i="61" s="1"/>
  <c r="CL47" i="61"/>
  <c r="DO47" i="61" s="1"/>
  <c r="CK47" i="61"/>
  <c r="DN47" i="61" s="1"/>
  <c r="CJ47" i="61"/>
  <c r="DM47" i="61" s="1"/>
  <c r="CI47" i="61"/>
  <c r="DL47" i="61" s="1"/>
  <c r="CH47" i="61"/>
  <c r="DK47" i="61" s="1"/>
  <c r="CG47" i="61"/>
  <c r="DJ47" i="61" s="1"/>
  <c r="CF47" i="61"/>
  <c r="DI47" i="61" s="1"/>
  <c r="CE47" i="61"/>
  <c r="DH47" i="61" s="1"/>
  <c r="CD47" i="61"/>
  <c r="DG47" i="61" s="1"/>
  <c r="CC47" i="61"/>
  <c r="DF47" i="61" s="1"/>
  <c r="CV46" i="61"/>
  <c r="DY46" i="61" s="1"/>
  <c r="CU46" i="61"/>
  <c r="DX46" i="61" s="1"/>
  <c r="CT46" i="61"/>
  <c r="DW46" i="61" s="1"/>
  <c r="CS46" i="61"/>
  <c r="DV46" i="61" s="1"/>
  <c r="CR46" i="61"/>
  <c r="DU46" i="61" s="1"/>
  <c r="CQ46" i="61"/>
  <c r="DT46" i="61" s="1"/>
  <c r="CP46" i="61"/>
  <c r="DS46" i="61" s="1"/>
  <c r="CO46" i="61"/>
  <c r="DR46" i="61" s="1"/>
  <c r="CN46" i="61"/>
  <c r="DQ46" i="61" s="1"/>
  <c r="CM46" i="61"/>
  <c r="DP46" i="61" s="1"/>
  <c r="CL46" i="61"/>
  <c r="DO46" i="61" s="1"/>
  <c r="CK46" i="61"/>
  <c r="DN46" i="61" s="1"/>
  <c r="CJ46" i="61"/>
  <c r="DM46" i="61" s="1"/>
  <c r="CI46" i="61"/>
  <c r="DL46" i="61" s="1"/>
  <c r="CH46" i="61"/>
  <c r="DK46" i="61" s="1"/>
  <c r="CG46" i="61"/>
  <c r="DJ46" i="61" s="1"/>
  <c r="CF46" i="61"/>
  <c r="DI46" i="61" s="1"/>
  <c r="CE46" i="61"/>
  <c r="DH46" i="61" s="1"/>
  <c r="CD46" i="61"/>
  <c r="DG46" i="61" s="1"/>
  <c r="CC46" i="61"/>
  <c r="DF46" i="61" s="1"/>
  <c r="CV45" i="61"/>
  <c r="DY45" i="61" s="1"/>
  <c r="CU45" i="61"/>
  <c r="DX45" i="61" s="1"/>
  <c r="CT45" i="61"/>
  <c r="DW45" i="61" s="1"/>
  <c r="CS45" i="61"/>
  <c r="DV45" i="61" s="1"/>
  <c r="CR45" i="61"/>
  <c r="DU45" i="61" s="1"/>
  <c r="CQ45" i="61"/>
  <c r="DT45" i="61" s="1"/>
  <c r="CP45" i="61"/>
  <c r="DS45" i="61" s="1"/>
  <c r="CO45" i="61"/>
  <c r="DR45" i="61" s="1"/>
  <c r="CN45" i="61"/>
  <c r="DQ45" i="61" s="1"/>
  <c r="CM45" i="61"/>
  <c r="DP45" i="61" s="1"/>
  <c r="CL45" i="61"/>
  <c r="DO45" i="61" s="1"/>
  <c r="CK45" i="61"/>
  <c r="DN45" i="61" s="1"/>
  <c r="CJ45" i="61"/>
  <c r="DM45" i="61" s="1"/>
  <c r="CI45" i="61"/>
  <c r="DL45" i="61" s="1"/>
  <c r="CH45" i="61"/>
  <c r="DK45" i="61" s="1"/>
  <c r="CG45" i="61"/>
  <c r="DJ45" i="61" s="1"/>
  <c r="CF45" i="61"/>
  <c r="DI45" i="61" s="1"/>
  <c r="CE45" i="61"/>
  <c r="DH45" i="61" s="1"/>
  <c r="CD45" i="61"/>
  <c r="DG45" i="61" s="1"/>
  <c r="CC45" i="61"/>
  <c r="DF45" i="61" s="1"/>
  <c r="CV44" i="61"/>
  <c r="DY44" i="61" s="1"/>
  <c r="CU44" i="61"/>
  <c r="DX44" i="61" s="1"/>
  <c r="CT44" i="61"/>
  <c r="DW44" i="61" s="1"/>
  <c r="CS44" i="61"/>
  <c r="DV44" i="61" s="1"/>
  <c r="CR44" i="61"/>
  <c r="DU44" i="61" s="1"/>
  <c r="CQ44" i="61"/>
  <c r="DT44" i="61" s="1"/>
  <c r="CP44" i="61"/>
  <c r="DS44" i="61" s="1"/>
  <c r="CO44" i="61"/>
  <c r="DR44" i="61" s="1"/>
  <c r="CN44" i="61"/>
  <c r="DQ44" i="61" s="1"/>
  <c r="CM44" i="61"/>
  <c r="DP44" i="61" s="1"/>
  <c r="CL44" i="61"/>
  <c r="DO44" i="61" s="1"/>
  <c r="CK44" i="61"/>
  <c r="DN44" i="61" s="1"/>
  <c r="CJ44" i="61"/>
  <c r="DM44" i="61" s="1"/>
  <c r="CI44" i="61"/>
  <c r="DL44" i="61" s="1"/>
  <c r="CH44" i="61"/>
  <c r="DK44" i="61" s="1"/>
  <c r="CG44" i="61"/>
  <c r="DJ44" i="61" s="1"/>
  <c r="CF44" i="61"/>
  <c r="DI44" i="61" s="1"/>
  <c r="CE44" i="61"/>
  <c r="DH44" i="61" s="1"/>
  <c r="CD44" i="61"/>
  <c r="DG44" i="61" s="1"/>
  <c r="CC44" i="61"/>
  <c r="DF44" i="61" s="1"/>
  <c r="CV43" i="61"/>
  <c r="DY43" i="61" s="1"/>
  <c r="CU43" i="61"/>
  <c r="DX43" i="61" s="1"/>
  <c r="CT43" i="61"/>
  <c r="DW43" i="61" s="1"/>
  <c r="CS43" i="61"/>
  <c r="DV43" i="61" s="1"/>
  <c r="CR43" i="61"/>
  <c r="DU43" i="61" s="1"/>
  <c r="CQ43" i="61"/>
  <c r="DT43" i="61" s="1"/>
  <c r="CP43" i="61"/>
  <c r="DS43" i="61" s="1"/>
  <c r="CO43" i="61"/>
  <c r="DR43" i="61" s="1"/>
  <c r="CN43" i="61"/>
  <c r="DQ43" i="61" s="1"/>
  <c r="CM43" i="61"/>
  <c r="DP43" i="61" s="1"/>
  <c r="CL43" i="61"/>
  <c r="DO43" i="61" s="1"/>
  <c r="CK43" i="61"/>
  <c r="DN43" i="61" s="1"/>
  <c r="CJ43" i="61"/>
  <c r="DM43" i="61" s="1"/>
  <c r="CI43" i="61"/>
  <c r="DL43" i="61" s="1"/>
  <c r="CH43" i="61"/>
  <c r="DK43" i="61" s="1"/>
  <c r="CG43" i="61"/>
  <c r="DJ43" i="61" s="1"/>
  <c r="CF43" i="61"/>
  <c r="DI43" i="61" s="1"/>
  <c r="CE43" i="61"/>
  <c r="DH43" i="61" s="1"/>
  <c r="CD43" i="61"/>
  <c r="DG43" i="61" s="1"/>
  <c r="CC43" i="61"/>
  <c r="DF43" i="61" s="1"/>
  <c r="CV42" i="61"/>
  <c r="DY42" i="61" s="1"/>
  <c r="CU42" i="61"/>
  <c r="DX42" i="61" s="1"/>
  <c r="CT42" i="61"/>
  <c r="DW42" i="61" s="1"/>
  <c r="CS42" i="61"/>
  <c r="DV42" i="61" s="1"/>
  <c r="CR42" i="61"/>
  <c r="DU42" i="61" s="1"/>
  <c r="CQ42" i="61"/>
  <c r="DT42" i="61" s="1"/>
  <c r="CP42" i="61"/>
  <c r="DS42" i="61" s="1"/>
  <c r="CO42" i="61"/>
  <c r="DR42" i="61" s="1"/>
  <c r="CN42" i="61"/>
  <c r="DQ42" i="61" s="1"/>
  <c r="CM42" i="61"/>
  <c r="DP42" i="61" s="1"/>
  <c r="CL42" i="61"/>
  <c r="DO42" i="61" s="1"/>
  <c r="CK42" i="61"/>
  <c r="DN42" i="61" s="1"/>
  <c r="CJ42" i="61"/>
  <c r="DM42" i="61" s="1"/>
  <c r="CI42" i="61"/>
  <c r="DL42" i="61" s="1"/>
  <c r="CH42" i="61"/>
  <c r="DK42" i="61" s="1"/>
  <c r="CG42" i="61"/>
  <c r="DJ42" i="61" s="1"/>
  <c r="CF42" i="61"/>
  <c r="DI42" i="61" s="1"/>
  <c r="CE42" i="61"/>
  <c r="DH42" i="61" s="1"/>
  <c r="CD42" i="61"/>
  <c r="DG42" i="61" s="1"/>
  <c r="CC42" i="61"/>
  <c r="DF42" i="61" s="1"/>
  <c r="CV41" i="61"/>
  <c r="DY41" i="61" s="1"/>
  <c r="CU41" i="61"/>
  <c r="DX41" i="61" s="1"/>
  <c r="CT41" i="61"/>
  <c r="DW41" i="61" s="1"/>
  <c r="CS41" i="61"/>
  <c r="DV41" i="61" s="1"/>
  <c r="CR41" i="61"/>
  <c r="DU41" i="61" s="1"/>
  <c r="CQ41" i="61"/>
  <c r="DT41" i="61" s="1"/>
  <c r="CP41" i="61"/>
  <c r="DS41" i="61" s="1"/>
  <c r="CO41" i="61"/>
  <c r="DR41" i="61" s="1"/>
  <c r="CN41" i="61"/>
  <c r="DQ41" i="61" s="1"/>
  <c r="CM41" i="61"/>
  <c r="DP41" i="61" s="1"/>
  <c r="CL41" i="61"/>
  <c r="DO41" i="61" s="1"/>
  <c r="CK41" i="61"/>
  <c r="DN41" i="61" s="1"/>
  <c r="CJ41" i="61"/>
  <c r="DM41" i="61" s="1"/>
  <c r="CI41" i="61"/>
  <c r="DL41" i="61" s="1"/>
  <c r="CH41" i="61"/>
  <c r="DK41" i="61" s="1"/>
  <c r="CG41" i="61"/>
  <c r="DJ41" i="61" s="1"/>
  <c r="CF41" i="61"/>
  <c r="DI41" i="61" s="1"/>
  <c r="CE41" i="61"/>
  <c r="DH41" i="61" s="1"/>
  <c r="CD41" i="61"/>
  <c r="DG41" i="61" s="1"/>
  <c r="CC41" i="61"/>
  <c r="DF41" i="61" s="1"/>
  <c r="CV40" i="61"/>
  <c r="DY40" i="61" s="1"/>
  <c r="CU40" i="61"/>
  <c r="DX40" i="61" s="1"/>
  <c r="CT40" i="61"/>
  <c r="DW40" i="61" s="1"/>
  <c r="CS40" i="61"/>
  <c r="DV40" i="61" s="1"/>
  <c r="CR40" i="61"/>
  <c r="DU40" i="61" s="1"/>
  <c r="CQ40" i="61"/>
  <c r="DT40" i="61" s="1"/>
  <c r="CP40" i="61"/>
  <c r="DS40" i="61" s="1"/>
  <c r="CO40" i="61"/>
  <c r="DR40" i="61" s="1"/>
  <c r="CN40" i="61"/>
  <c r="DQ40" i="61" s="1"/>
  <c r="CM40" i="61"/>
  <c r="DP40" i="61" s="1"/>
  <c r="CL40" i="61"/>
  <c r="DO40" i="61" s="1"/>
  <c r="CK40" i="61"/>
  <c r="DN40" i="61" s="1"/>
  <c r="CJ40" i="61"/>
  <c r="DM40" i="61" s="1"/>
  <c r="CI40" i="61"/>
  <c r="DL40" i="61" s="1"/>
  <c r="CH40" i="61"/>
  <c r="DK40" i="61" s="1"/>
  <c r="CG40" i="61"/>
  <c r="DJ40" i="61" s="1"/>
  <c r="CF40" i="61"/>
  <c r="DI40" i="61" s="1"/>
  <c r="CE40" i="61"/>
  <c r="DH40" i="61" s="1"/>
  <c r="CD40" i="61"/>
  <c r="DG40" i="61" s="1"/>
  <c r="CC40" i="61"/>
  <c r="DF40" i="61" s="1"/>
  <c r="CV39" i="61"/>
  <c r="DY39" i="61" s="1"/>
  <c r="CU39" i="61"/>
  <c r="DX39" i="61" s="1"/>
  <c r="CT39" i="61"/>
  <c r="DW39" i="61" s="1"/>
  <c r="CS39" i="61"/>
  <c r="DV39" i="61" s="1"/>
  <c r="CR39" i="61"/>
  <c r="DU39" i="61" s="1"/>
  <c r="CQ39" i="61"/>
  <c r="DT39" i="61" s="1"/>
  <c r="CP39" i="61"/>
  <c r="DS39" i="61" s="1"/>
  <c r="CO39" i="61"/>
  <c r="DR39" i="61" s="1"/>
  <c r="CN39" i="61"/>
  <c r="DQ39" i="61" s="1"/>
  <c r="CM39" i="61"/>
  <c r="DP39" i="61" s="1"/>
  <c r="CL39" i="61"/>
  <c r="DO39" i="61" s="1"/>
  <c r="CK39" i="61"/>
  <c r="DN39" i="61" s="1"/>
  <c r="CJ39" i="61"/>
  <c r="DM39" i="61" s="1"/>
  <c r="CI39" i="61"/>
  <c r="DL39" i="61" s="1"/>
  <c r="CH39" i="61"/>
  <c r="DK39" i="61" s="1"/>
  <c r="CG39" i="61"/>
  <c r="DJ39" i="61" s="1"/>
  <c r="CF39" i="61"/>
  <c r="DI39" i="61" s="1"/>
  <c r="CE39" i="61"/>
  <c r="DH39" i="61" s="1"/>
  <c r="CD39" i="61"/>
  <c r="DG39" i="61" s="1"/>
  <c r="CC39" i="61"/>
  <c r="DF39" i="61" s="1"/>
  <c r="CV38" i="61"/>
  <c r="DY38" i="61" s="1"/>
  <c r="CG38" i="61"/>
  <c r="DJ38" i="61" s="1"/>
  <c r="CF38" i="61"/>
  <c r="DI38" i="61" s="1"/>
  <c r="CE38" i="61"/>
  <c r="DH38" i="61" s="1"/>
  <c r="CD38" i="61"/>
  <c r="DG38" i="61" s="1"/>
  <c r="BR38" i="61"/>
  <c r="CU38" i="61" s="1"/>
  <c r="DX38" i="61" s="1"/>
  <c r="BQ38" i="61"/>
  <c r="CT38" i="61" s="1"/>
  <c r="DW38" i="61" s="1"/>
  <c r="BP38" i="61"/>
  <c r="CS38" i="61" s="1"/>
  <c r="DV38" i="61" s="1"/>
  <c r="BO38" i="61"/>
  <c r="CR38" i="61" s="1"/>
  <c r="DU38" i="61" s="1"/>
  <c r="BN38" i="61"/>
  <c r="CQ38" i="61" s="1"/>
  <c r="DT38" i="61" s="1"/>
  <c r="BM38" i="61"/>
  <c r="CP38" i="61" s="1"/>
  <c r="DS38" i="61" s="1"/>
  <c r="BL38" i="61"/>
  <c r="CO38" i="61" s="1"/>
  <c r="DR38" i="61" s="1"/>
  <c r="BK38" i="61"/>
  <c r="CN38" i="61" s="1"/>
  <c r="DQ38" i="61" s="1"/>
  <c r="BJ38" i="61"/>
  <c r="CM38" i="61" s="1"/>
  <c r="DP38" i="61" s="1"/>
  <c r="BI38" i="61"/>
  <c r="CL38" i="61" s="1"/>
  <c r="DO38" i="61" s="1"/>
  <c r="BH38" i="61"/>
  <c r="CK38" i="61" s="1"/>
  <c r="DN38" i="61" s="1"/>
  <c r="BG38" i="61"/>
  <c r="CJ38" i="61" s="1"/>
  <c r="DM38" i="61" s="1"/>
  <c r="BF38" i="61"/>
  <c r="CI38" i="61" s="1"/>
  <c r="DL38" i="61" s="1"/>
  <c r="BE38" i="61"/>
  <c r="CH38" i="61" s="1"/>
  <c r="DK38" i="61" s="1"/>
  <c r="AZ38" i="61"/>
  <c r="CC38" i="61" s="1"/>
  <c r="DF38" i="61" s="1"/>
  <c r="CO37" i="61"/>
  <c r="DR37" i="61" s="1"/>
  <c r="CN37" i="61"/>
  <c r="DQ37" i="61" s="1"/>
  <c r="CM37" i="61"/>
  <c r="DP37" i="61" s="1"/>
  <c r="CL37" i="61"/>
  <c r="DO37" i="61" s="1"/>
  <c r="CK37" i="61"/>
  <c r="DN37" i="61" s="1"/>
  <c r="CJ37" i="61"/>
  <c r="DM37" i="61" s="1"/>
  <c r="CI37" i="61"/>
  <c r="DL37" i="61" s="1"/>
  <c r="CH37" i="61"/>
  <c r="DK37" i="61" s="1"/>
  <c r="CG37" i="61"/>
  <c r="DJ37" i="61" s="1"/>
  <c r="CF37" i="61"/>
  <c r="DI37" i="61" s="1"/>
  <c r="CE37" i="61"/>
  <c r="DH37" i="61" s="1"/>
  <c r="CD37" i="61"/>
  <c r="DG37" i="61" s="1"/>
  <c r="CC37" i="61"/>
  <c r="DF37" i="61" s="1"/>
  <c r="BS37" i="61"/>
  <c r="CV37" i="61" s="1"/>
  <c r="DY37" i="61" s="1"/>
  <c r="BR37" i="61"/>
  <c r="CU37" i="61" s="1"/>
  <c r="DX37" i="61" s="1"/>
  <c r="BQ37" i="61"/>
  <c r="CT37" i="61" s="1"/>
  <c r="DW37" i="61" s="1"/>
  <c r="BP37" i="61"/>
  <c r="CS37" i="61" s="1"/>
  <c r="DV37" i="61" s="1"/>
  <c r="BO37" i="61"/>
  <c r="CR37" i="61" s="1"/>
  <c r="DU37" i="61" s="1"/>
  <c r="BN37" i="61"/>
  <c r="CQ37" i="61" s="1"/>
  <c r="DT37" i="61" s="1"/>
  <c r="BM37" i="61"/>
  <c r="CP37" i="61" s="1"/>
  <c r="DS37" i="61" s="1"/>
  <c r="CV36" i="61"/>
  <c r="DY36" i="61" s="1"/>
  <c r="CU36" i="61"/>
  <c r="DX36" i="61" s="1"/>
  <c r="CT36" i="61"/>
  <c r="DW36" i="61" s="1"/>
  <c r="CS36" i="61"/>
  <c r="DV36" i="61" s="1"/>
  <c r="CR36" i="61"/>
  <c r="DU36" i="61" s="1"/>
  <c r="CQ36" i="61"/>
  <c r="DT36" i="61" s="1"/>
  <c r="CP36" i="61"/>
  <c r="DS36" i="61" s="1"/>
  <c r="CO36" i="61"/>
  <c r="DR36" i="61" s="1"/>
  <c r="CN36" i="61"/>
  <c r="DQ36" i="61" s="1"/>
  <c r="CL36" i="61"/>
  <c r="DO36" i="61" s="1"/>
  <c r="CK36" i="61"/>
  <c r="DN36" i="61" s="1"/>
  <c r="CJ36" i="61"/>
  <c r="DM36" i="61" s="1"/>
  <c r="CI36" i="61"/>
  <c r="DL36" i="61" s="1"/>
  <c r="CH36" i="61"/>
  <c r="DK36" i="61" s="1"/>
  <c r="CG36" i="61"/>
  <c r="DJ36" i="61" s="1"/>
  <c r="CF36" i="61"/>
  <c r="DI36" i="61" s="1"/>
  <c r="CE36" i="61"/>
  <c r="DH36" i="61" s="1"/>
  <c r="CD36" i="61"/>
  <c r="DG36" i="61" s="1"/>
  <c r="CC36" i="61"/>
  <c r="DF36" i="61" s="1"/>
  <c r="BJ36" i="61"/>
  <c r="CM36" i="61" s="1"/>
  <c r="DP36" i="61" s="1"/>
  <c r="CI35" i="61"/>
  <c r="DL35" i="61" s="1"/>
  <c r="CH35" i="61"/>
  <c r="DK35" i="61" s="1"/>
  <c r="CE35" i="61"/>
  <c r="DH35" i="61" s="1"/>
  <c r="CD35" i="61"/>
  <c r="DG35" i="61" s="1"/>
  <c r="CC35" i="61"/>
  <c r="DF35" i="61" s="1"/>
  <c r="BT35" i="61"/>
  <c r="CW35" i="61" s="1"/>
  <c r="DZ35" i="61" s="1"/>
  <c r="BS35" i="61"/>
  <c r="CV35" i="61" s="1"/>
  <c r="DY35" i="61" s="1"/>
  <c r="BR35" i="61"/>
  <c r="CU35" i="61" s="1"/>
  <c r="DX35" i="61" s="1"/>
  <c r="BQ35" i="61"/>
  <c r="CT35" i="61" s="1"/>
  <c r="DW35" i="61" s="1"/>
  <c r="BP35" i="61"/>
  <c r="CS35" i="61" s="1"/>
  <c r="DV35" i="61" s="1"/>
  <c r="BO35" i="61"/>
  <c r="CR35" i="61" s="1"/>
  <c r="DU35" i="61" s="1"/>
  <c r="BN35" i="61"/>
  <c r="CQ35" i="61" s="1"/>
  <c r="DT35" i="61" s="1"/>
  <c r="BM35" i="61"/>
  <c r="CP35" i="61" s="1"/>
  <c r="DS35" i="61" s="1"/>
  <c r="BL35" i="61"/>
  <c r="CO35" i="61" s="1"/>
  <c r="DR35" i="61" s="1"/>
  <c r="BK35" i="61"/>
  <c r="CN35" i="61" s="1"/>
  <c r="DQ35" i="61" s="1"/>
  <c r="BJ35" i="61"/>
  <c r="CM35" i="61" s="1"/>
  <c r="DP35" i="61" s="1"/>
  <c r="BI35" i="61"/>
  <c r="CL35" i="61" s="1"/>
  <c r="DO35" i="61" s="1"/>
  <c r="BH35" i="61"/>
  <c r="CK35" i="61" s="1"/>
  <c r="DN35" i="61" s="1"/>
  <c r="BG35" i="61"/>
  <c r="CJ35" i="61" s="1"/>
  <c r="DM35" i="61" s="1"/>
  <c r="BD35" i="61"/>
  <c r="CG35" i="61" s="1"/>
  <c r="DJ35" i="61" s="1"/>
  <c r="BC35" i="61"/>
  <c r="CF35" i="61" s="1"/>
  <c r="DI35" i="61" s="1"/>
  <c r="CC34" i="61"/>
  <c r="DF34" i="61" s="1"/>
  <c r="BS34" i="61"/>
  <c r="CV34" i="61" s="1"/>
  <c r="DY34" i="61" s="1"/>
  <c r="BR34" i="61"/>
  <c r="CU34" i="61" s="1"/>
  <c r="DX34" i="61" s="1"/>
  <c r="BQ34" i="61"/>
  <c r="CT34" i="61" s="1"/>
  <c r="DW34" i="61" s="1"/>
  <c r="BP34" i="61"/>
  <c r="CS34" i="61" s="1"/>
  <c r="DV34" i="61" s="1"/>
  <c r="BO34" i="61"/>
  <c r="CR34" i="61" s="1"/>
  <c r="DU34" i="61" s="1"/>
  <c r="BN34" i="61"/>
  <c r="CQ34" i="61" s="1"/>
  <c r="DT34" i="61" s="1"/>
  <c r="BM34" i="61"/>
  <c r="CP34" i="61" s="1"/>
  <c r="DS34" i="61" s="1"/>
  <c r="BL34" i="61"/>
  <c r="CO34" i="61" s="1"/>
  <c r="DR34" i="61" s="1"/>
  <c r="BK34" i="61"/>
  <c r="CN34" i="61" s="1"/>
  <c r="DQ34" i="61" s="1"/>
  <c r="BJ34" i="61"/>
  <c r="CM34" i="61" s="1"/>
  <c r="DP34" i="61" s="1"/>
  <c r="BI34" i="61"/>
  <c r="CL34" i="61" s="1"/>
  <c r="DO34" i="61" s="1"/>
  <c r="BH34" i="61"/>
  <c r="CK34" i="61" s="1"/>
  <c r="DN34" i="61" s="1"/>
  <c r="BG34" i="61"/>
  <c r="CJ34" i="61" s="1"/>
  <c r="DM34" i="61" s="1"/>
  <c r="BF34" i="61"/>
  <c r="CI34" i="61" s="1"/>
  <c r="DL34" i="61" s="1"/>
  <c r="BE34" i="61"/>
  <c r="CH34" i="61" s="1"/>
  <c r="DK34" i="61" s="1"/>
  <c r="BD34" i="61"/>
  <c r="CG34" i="61" s="1"/>
  <c r="DJ34" i="61" s="1"/>
  <c r="BC34" i="61"/>
  <c r="CF34" i="61" s="1"/>
  <c r="DI34" i="61" s="1"/>
  <c r="BB34" i="61"/>
  <c r="CE34" i="61" s="1"/>
  <c r="DH34" i="61" s="1"/>
  <c r="BA34" i="61"/>
  <c r="CD34" i="61" s="1"/>
  <c r="DG34" i="61" s="1"/>
  <c r="CV33" i="61"/>
  <c r="DY33" i="61" s="1"/>
  <c r="CU33" i="61"/>
  <c r="DX33" i="61" s="1"/>
  <c r="CT33" i="61"/>
  <c r="DW33" i="61" s="1"/>
  <c r="CS33" i="61"/>
  <c r="DV33" i="61" s="1"/>
  <c r="CR33" i="61"/>
  <c r="DU33" i="61" s="1"/>
  <c r="CQ33" i="61"/>
  <c r="DT33" i="61" s="1"/>
  <c r="CP33" i="61"/>
  <c r="DS33" i="61" s="1"/>
  <c r="CO33" i="61"/>
  <c r="DR33" i="61" s="1"/>
  <c r="CN33" i="61"/>
  <c r="DQ33" i="61" s="1"/>
  <c r="CM33" i="61"/>
  <c r="DP33" i="61" s="1"/>
  <c r="CL33" i="61"/>
  <c r="DO33" i="61" s="1"/>
  <c r="CK33" i="61"/>
  <c r="DN33" i="61" s="1"/>
  <c r="CJ33" i="61"/>
  <c r="DM33" i="61" s="1"/>
  <c r="CI33" i="61"/>
  <c r="DL33" i="61" s="1"/>
  <c r="CH33" i="61"/>
  <c r="DK33" i="61" s="1"/>
  <c r="CG33" i="61"/>
  <c r="DJ33" i="61" s="1"/>
  <c r="CF33" i="61"/>
  <c r="DI33" i="61" s="1"/>
  <c r="CE33" i="61"/>
  <c r="DH33" i="61" s="1"/>
  <c r="CD33" i="61"/>
  <c r="DG33" i="61" s="1"/>
  <c r="CC33" i="61"/>
  <c r="DF33" i="61" s="1"/>
  <c r="CM32" i="61"/>
  <c r="DP32" i="61" s="1"/>
  <c r="BS32" i="61"/>
  <c r="CV32" i="61" s="1"/>
  <c r="DY32" i="61" s="1"/>
  <c r="BR32" i="61"/>
  <c r="CU32" i="61" s="1"/>
  <c r="DX32" i="61" s="1"/>
  <c r="BQ32" i="61"/>
  <c r="CT32" i="61" s="1"/>
  <c r="DW32" i="61" s="1"/>
  <c r="BP32" i="61"/>
  <c r="CS32" i="61" s="1"/>
  <c r="DV32" i="61" s="1"/>
  <c r="BO32" i="61"/>
  <c r="CR32" i="61" s="1"/>
  <c r="DU32" i="61" s="1"/>
  <c r="BN32" i="61"/>
  <c r="CQ32" i="61" s="1"/>
  <c r="DT32" i="61" s="1"/>
  <c r="BM32" i="61"/>
  <c r="CP32" i="61" s="1"/>
  <c r="DS32" i="61" s="1"/>
  <c r="BL32" i="61"/>
  <c r="CO32" i="61" s="1"/>
  <c r="DR32" i="61" s="1"/>
  <c r="BK32" i="61"/>
  <c r="CN32" i="61" s="1"/>
  <c r="DQ32" i="61" s="1"/>
  <c r="BI32" i="61"/>
  <c r="CL32" i="61" s="1"/>
  <c r="DO32" i="61" s="1"/>
  <c r="BH32" i="61"/>
  <c r="CK32" i="61" s="1"/>
  <c r="DN32" i="61" s="1"/>
  <c r="BG32" i="61"/>
  <c r="CJ32" i="61" s="1"/>
  <c r="DM32" i="61" s="1"/>
  <c r="BF32" i="61"/>
  <c r="CI32" i="61" s="1"/>
  <c r="DL32" i="61" s="1"/>
  <c r="BE32" i="61"/>
  <c r="CH32" i="61" s="1"/>
  <c r="DK32" i="61" s="1"/>
  <c r="BD32" i="61"/>
  <c r="CG32" i="61" s="1"/>
  <c r="DJ32" i="61" s="1"/>
  <c r="BC32" i="61"/>
  <c r="CF32" i="61" s="1"/>
  <c r="DI32" i="61" s="1"/>
  <c r="BB32" i="61"/>
  <c r="CE32" i="61" s="1"/>
  <c r="DH32" i="61" s="1"/>
  <c r="BA32" i="61"/>
  <c r="CD32" i="61" s="1"/>
  <c r="DG32" i="61" s="1"/>
  <c r="AZ32" i="61"/>
  <c r="CC32" i="61" s="1"/>
  <c r="DF32" i="61" s="1"/>
  <c r="BS31" i="61"/>
  <c r="CV31" i="61" s="1"/>
  <c r="DY31" i="61" s="1"/>
  <c r="BR31" i="61"/>
  <c r="CU31" i="61" s="1"/>
  <c r="DX31" i="61" s="1"/>
  <c r="BQ31" i="61"/>
  <c r="CT31" i="61" s="1"/>
  <c r="DW31" i="61" s="1"/>
  <c r="BP31" i="61"/>
  <c r="CS31" i="61" s="1"/>
  <c r="DV31" i="61" s="1"/>
  <c r="BO31" i="61"/>
  <c r="CR31" i="61" s="1"/>
  <c r="DU31" i="61" s="1"/>
  <c r="BN31" i="61"/>
  <c r="CQ31" i="61" s="1"/>
  <c r="DT31" i="61" s="1"/>
  <c r="BM31" i="61"/>
  <c r="CP31" i="61" s="1"/>
  <c r="DS31" i="61" s="1"/>
  <c r="BL31" i="61"/>
  <c r="CO31" i="61" s="1"/>
  <c r="DR31" i="61" s="1"/>
  <c r="BK31" i="61"/>
  <c r="CN31" i="61" s="1"/>
  <c r="DQ31" i="61" s="1"/>
  <c r="BJ31" i="61"/>
  <c r="CM31" i="61" s="1"/>
  <c r="DP31" i="61" s="1"/>
  <c r="BI31" i="61"/>
  <c r="CL31" i="61" s="1"/>
  <c r="DO31" i="61" s="1"/>
  <c r="BH31" i="61"/>
  <c r="CK31" i="61" s="1"/>
  <c r="DN31" i="61" s="1"/>
  <c r="BG31" i="61"/>
  <c r="CJ31" i="61" s="1"/>
  <c r="DM31" i="61" s="1"/>
  <c r="BF31" i="61"/>
  <c r="CI31" i="61" s="1"/>
  <c r="DL31" i="61" s="1"/>
  <c r="BE31" i="61"/>
  <c r="CH31" i="61" s="1"/>
  <c r="DK31" i="61" s="1"/>
  <c r="BD31" i="61"/>
  <c r="CG31" i="61" s="1"/>
  <c r="DJ31" i="61" s="1"/>
  <c r="BC31" i="61"/>
  <c r="CF31" i="61" s="1"/>
  <c r="DI31" i="61" s="1"/>
  <c r="BB31" i="61"/>
  <c r="CE31" i="61" s="1"/>
  <c r="DH31" i="61" s="1"/>
  <c r="BA31" i="61"/>
  <c r="CD31" i="61" s="1"/>
  <c r="DG31" i="61" s="1"/>
  <c r="AZ31" i="61"/>
  <c r="CC31" i="61" s="1"/>
  <c r="DF31" i="61" s="1"/>
  <c r="BS30" i="61"/>
  <c r="CV30" i="61" s="1"/>
  <c r="DY30" i="61" s="1"/>
  <c r="BR30" i="61"/>
  <c r="CU30" i="61" s="1"/>
  <c r="DX30" i="61" s="1"/>
  <c r="BQ30" i="61"/>
  <c r="CT30" i="61" s="1"/>
  <c r="DW30" i="61" s="1"/>
  <c r="BP30" i="61"/>
  <c r="CS30" i="61" s="1"/>
  <c r="DV30" i="61" s="1"/>
  <c r="BO30" i="61"/>
  <c r="CR30" i="61" s="1"/>
  <c r="DU30" i="61" s="1"/>
  <c r="BN30" i="61"/>
  <c r="CQ30" i="61" s="1"/>
  <c r="DT30" i="61" s="1"/>
  <c r="BM30" i="61"/>
  <c r="CP30" i="61" s="1"/>
  <c r="DS30" i="61" s="1"/>
  <c r="BL30" i="61"/>
  <c r="CO30" i="61" s="1"/>
  <c r="DR30" i="61" s="1"/>
  <c r="BK30" i="61"/>
  <c r="CN30" i="61" s="1"/>
  <c r="DQ30" i="61" s="1"/>
  <c r="BJ30" i="61"/>
  <c r="CM30" i="61" s="1"/>
  <c r="DP30" i="61" s="1"/>
  <c r="BI30" i="61"/>
  <c r="CL30" i="61" s="1"/>
  <c r="DO30" i="61" s="1"/>
  <c r="BH30" i="61"/>
  <c r="CK30" i="61" s="1"/>
  <c r="DN30" i="61" s="1"/>
  <c r="BG30" i="61"/>
  <c r="CJ30" i="61" s="1"/>
  <c r="DM30" i="61" s="1"/>
  <c r="BF30" i="61"/>
  <c r="CI30" i="61" s="1"/>
  <c r="DL30" i="61" s="1"/>
  <c r="BE30" i="61"/>
  <c r="CH30" i="61" s="1"/>
  <c r="DK30" i="61" s="1"/>
  <c r="BD30" i="61"/>
  <c r="CG30" i="61" s="1"/>
  <c r="DJ30" i="61" s="1"/>
  <c r="BC30" i="61"/>
  <c r="CF30" i="61" s="1"/>
  <c r="DI30" i="61" s="1"/>
  <c r="BB30" i="61"/>
  <c r="CE30" i="61" s="1"/>
  <c r="DH30" i="61" s="1"/>
  <c r="BA30" i="61"/>
  <c r="CD30" i="61" s="1"/>
  <c r="DG30" i="61" s="1"/>
  <c r="AZ30" i="61"/>
  <c r="CC30" i="61" s="1"/>
  <c r="DF30" i="61" s="1"/>
  <c r="BS29" i="61"/>
  <c r="CV29" i="61" s="1"/>
  <c r="DY29" i="61" s="1"/>
  <c r="BR29" i="61"/>
  <c r="CU29" i="61" s="1"/>
  <c r="DX29" i="61" s="1"/>
  <c r="BQ29" i="61"/>
  <c r="CT29" i="61" s="1"/>
  <c r="DW29" i="61" s="1"/>
  <c r="BP29" i="61"/>
  <c r="CS29" i="61" s="1"/>
  <c r="DV29" i="61" s="1"/>
  <c r="BO29" i="61"/>
  <c r="CR29" i="61" s="1"/>
  <c r="DU29" i="61" s="1"/>
  <c r="BN29" i="61"/>
  <c r="CQ29" i="61" s="1"/>
  <c r="DT29" i="61" s="1"/>
  <c r="BM29" i="61"/>
  <c r="CP29" i="61" s="1"/>
  <c r="DS29" i="61" s="1"/>
  <c r="BL29" i="61"/>
  <c r="CO29" i="61" s="1"/>
  <c r="DR29" i="61" s="1"/>
  <c r="BK29" i="61"/>
  <c r="CN29" i="61" s="1"/>
  <c r="DQ29" i="61" s="1"/>
  <c r="BJ29" i="61"/>
  <c r="CM29" i="61" s="1"/>
  <c r="DP29" i="61" s="1"/>
  <c r="BI29" i="61"/>
  <c r="CL29" i="61" s="1"/>
  <c r="DO29" i="61" s="1"/>
  <c r="BH29" i="61"/>
  <c r="CK29" i="61" s="1"/>
  <c r="DN29" i="61" s="1"/>
  <c r="BG29" i="61"/>
  <c r="CJ29" i="61" s="1"/>
  <c r="DM29" i="61" s="1"/>
  <c r="BF29" i="61"/>
  <c r="CI29" i="61" s="1"/>
  <c r="DL29" i="61" s="1"/>
  <c r="BE29" i="61"/>
  <c r="CH29" i="61" s="1"/>
  <c r="DK29" i="61" s="1"/>
  <c r="BD29" i="61"/>
  <c r="CG29" i="61" s="1"/>
  <c r="DJ29" i="61" s="1"/>
  <c r="BC29" i="61"/>
  <c r="CF29" i="61" s="1"/>
  <c r="DI29" i="61" s="1"/>
  <c r="BB29" i="61"/>
  <c r="CE29" i="61" s="1"/>
  <c r="DH29" i="61" s="1"/>
  <c r="BA29" i="61"/>
  <c r="CD29" i="61" s="1"/>
  <c r="DG29" i="61" s="1"/>
  <c r="AZ29" i="61"/>
  <c r="CC29" i="61" s="1"/>
  <c r="DF29" i="61" s="1"/>
  <c r="CV28" i="61"/>
  <c r="DY28" i="61" s="1"/>
  <c r="CM28" i="61"/>
  <c r="DP28" i="61" s="1"/>
  <c r="BR28" i="61"/>
  <c r="CU28" i="61" s="1"/>
  <c r="DX28" i="61" s="1"/>
  <c r="BQ28" i="61"/>
  <c r="CT28" i="61" s="1"/>
  <c r="DW28" i="61" s="1"/>
  <c r="BP28" i="61"/>
  <c r="CS28" i="61" s="1"/>
  <c r="DV28" i="61" s="1"/>
  <c r="BO28" i="61"/>
  <c r="CR28" i="61" s="1"/>
  <c r="DU28" i="61" s="1"/>
  <c r="BN28" i="61"/>
  <c r="CQ28" i="61" s="1"/>
  <c r="DT28" i="61" s="1"/>
  <c r="BM28" i="61"/>
  <c r="CP28" i="61" s="1"/>
  <c r="DS28" i="61" s="1"/>
  <c r="BL28" i="61"/>
  <c r="CO28" i="61" s="1"/>
  <c r="DR28" i="61" s="1"/>
  <c r="BK28" i="61"/>
  <c r="CN28" i="61" s="1"/>
  <c r="DQ28" i="61" s="1"/>
  <c r="BJ28" i="61"/>
  <c r="BI28" i="61"/>
  <c r="CL28" i="61" s="1"/>
  <c r="DO28" i="61" s="1"/>
  <c r="BH28" i="61"/>
  <c r="CK28" i="61" s="1"/>
  <c r="DN28" i="61" s="1"/>
  <c r="BG28" i="61"/>
  <c r="CJ28" i="61" s="1"/>
  <c r="DM28" i="61" s="1"/>
  <c r="BF28" i="61"/>
  <c r="CI28" i="61" s="1"/>
  <c r="DL28" i="61" s="1"/>
  <c r="BE28" i="61"/>
  <c r="CH28" i="61" s="1"/>
  <c r="DK28" i="61" s="1"/>
  <c r="BD28" i="61"/>
  <c r="CG28" i="61" s="1"/>
  <c r="DJ28" i="61" s="1"/>
  <c r="BC28" i="61"/>
  <c r="CF28" i="61" s="1"/>
  <c r="DI28" i="61" s="1"/>
  <c r="BB28" i="61"/>
  <c r="CE28" i="61" s="1"/>
  <c r="DH28" i="61" s="1"/>
  <c r="BA28" i="61"/>
  <c r="CD28" i="61" s="1"/>
  <c r="DG28" i="61" s="1"/>
  <c r="AZ28" i="61"/>
  <c r="CC28" i="61" s="1"/>
  <c r="DF28" i="61" s="1"/>
  <c r="CI27" i="61"/>
  <c r="DL27" i="61" s="1"/>
  <c r="BT27" i="61"/>
  <c r="CW27" i="61" s="1"/>
  <c r="DZ27" i="61" s="1"/>
  <c r="BS27" i="61"/>
  <c r="CV27" i="61" s="1"/>
  <c r="DY27" i="61" s="1"/>
  <c r="BR27" i="61"/>
  <c r="CU27" i="61" s="1"/>
  <c r="DX27" i="61" s="1"/>
  <c r="BQ27" i="61"/>
  <c r="CT27" i="61" s="1"/>
  <c r="DW27" i="61" s="1"/>
  <c r="BP27" i="61"/>
  <c r="CS27" i="61" s="1"/>
  <c r="DV27" i="61" s="1"/>
  <c r="BO27" i="61"/>
  <c r="CR27" i="61" s="1"/>
  <c r="DU27" i="61" s="1"/>
  <c r="BN27" i="61"/>
  <c r="CQ27" i="61" s="1"/>
  <c r="DT27" i="61" s="1"/>
  <c r="BM27" i="61"/>
  <c r="CP27" i="61" s="1"/>
  <c r="DS27" i="61" s="1"/>
  <c r="BL27" i="61"/>
  <c r="CO27" i="61" s="1"/>
  <c r="DR27" i="61" s="1"/>
  <c r="BK27" i="61"/>
  <c r="CN27" i="61" s="1"/>
  <c r="DQ27" i="61" s="1"/>
  <c r="BJ27" i="61"/>
  <c r="CM27" i="61" s="1"/>
  <c r="DP27" i="61" s="1"/>
  <c r="BI27" i="61"/>
  <c r="CL27" i="61" s="1"/>
  <c r="DO27" i="61" s="1"/>
  <c r="BH27" i="61"/>
  <c r="CK27" i="61" s="1"/>
  <c r="DN27" i="61" s="1"/>
  <c r="BG27" i="61"/>
  <c r="CJ27" i="61" s="1"/>
  <c r="DM27" i="61" s="1"/>
  <c r="BE27" i="61"/>
  <c r="CH27" i="61" s="1"/>
  <c r="DK27" i="61" s="1"/>
  <c r="BD27" i="61"/>
  <c r="CG27" i="61" s="1"/>
  <c r="DJ27" i="61" s="1"/>
  <c r="BC27" i="61"/>
  <c r="CF27" i="61" s="1"/>
  <c r="DI27" i="61" s="1"/>
  <c r="BB27" i="61"/>
  <c r="CE27" i="61" s="1"/>
  <c r="DH27" i="61" s="1"/>
  <c r="BA27" i="61"/>
  <c r="CD27" i="61" s="1"/>
  <c r="DG27" i="61" s="1"/>
  <c r="AZ27" i="61"/>
  <c r="CC27" i="61" s="1"/>
  <c r="DF27" i="61" s="1"/>
  <c r="BS26" i="61"/>
  <c r="CV26" i="61" s="1"/>
  <c r="DY26" i="61" s="1"/>
  <c r="BR26" i="61"/>
  <c r="CU26" i="61" s="1"/>
  <c r="DX26" i="61" s="1"/>
  <c r="BQ26" i="61"/>
  <c r="CT26" i="61" s="1"/>
  <c r="DW26" i="61" s="1"/>
  <c r="BP26" i="61"/>
  <c r="CS26" i="61" s="1"/>
  <c r="DV26" i="61" s="1"/>
  <c r="BO26" i="61"/>
  <c r="CR26" i="61" s="1"/>
  <c r="DU26" i="61" s="1"/>
  <c r="BN26" i="61"/>
  <c r="CQ26" i="61" s="1"/>
  <c r="DT26" i="61" s="1"/>
  <c r="BM26" i="61"/>
  <c r="CP26" i="61" s="1"/>
  <c r="DS26" i="61" s="1"/>
  <c r="BL26" i="61"/>
  <c r="CO26" i="61" s="1"/>
  <c r="DR26" i="61" s="1"/>
  <c r="BK26" i="61"/>
  <c r="CN26" i="61" s="1"/>
  <c r="DQ26" i="61" s="1"/>
  <c r="BJ26" i="61"/>
  <c r="CM26" i="61" s="1"/>
  <c r="DP26" i="61" s="1"/>
  <c r="BI26" i="61"/>
  <c r="CL26" i="61" s="1"/>
  <c r="DO26" i="61" s="1"/>
  <c r="BH26" i="61"/>
  <c r="CK26" i="61" s="1"/>
  <c r="DN26" i="61" s="1"/>
  <c r="BG26" i="61"/>
  <c r="CJ26" i="61" s="1"/>
  <c r="DM26" i="61" s="1"/>
  <c r="BF26" i="61"/>
  <c r="CI26" i="61" s="1"/>
  <c r="DL26" i="61" s="1"/>
  <c r="BE26" i="61"/>
  <c r="CH26" i="61" s="1"/>
  <c r="DK26" i="61" s="1"/>
  <c r="BD26" i="61"/>
  <c r="CG26" i="61" s="1"/>
  <c r="DJ26" i="61" s="1"/>
  <c r="BC26" i="61"/>
  <c r="CF26" i="61" s="1"/>
  <c r="DI26" i="61" s="1"/>
  <c r="BB26" i="61"/>
  <c r="CE26" i="61" s="1"/>
  <c r="DH26" i="61" s="1"/>
  <c r="BA26" i="61"/>
  <c r="CD26" i="61" s="1"/>
  <c r="DG26" i="61" s="1"/>
  <c r="AZ26" i="61"/>
  <c r="CC26" i="61" s="1"/>
  <c r="DF26" i="61" s="1"/>
  <c r="CV25" i="61"/>
  <c r="DY25" i="61" s="1"/>
  <c r="CU25" i="61"/>
  <c r="DX25" i="61" s="1"/>
  <c r="CT25" i="61"/>
  <c r="DW25" i="61" s="1"/>
  <c r="CS25" i="61"/>
  <c r="DV25" i="61" s="1"/>
  <c r="CR25" i="61"/>
  <c r="DU25" i="61" s="1"/>
  <c r="CQ25" i="61"/>
  <c r="DT25" i="61" s="1"/>
  <c r="BM25" i="61"/>
  <c r="CP25" i="61" s="1"/>
  <c r="DS25" i="61" s="1"/>
  <c r="BL25" i="61"/>
  <c r="CO25" i="61" s="1"/>
  <c r="DR25" i="61" s="1"/>
  <c r="BK25" i="61"/>
  <c r="CN25" i="61" s="1"/>
  <c r="DQ25" i="61" s="1"/>
  <c r="BJ25" i="61"/>
  <c r="CM25" i="61" s="1"/>
  <c r="DP25" i="61" s="1"/>
  <c r="BI25" i="61"/>
  <c r="CL25" i="61" s="1"/>
  <c r="DO25" i="61" s="1"/>
  <c r="BH25" i="61"/>
  <c r="CK25" i="61" s="1"/>
  <c r="DN25" i="61" s="1"/>
  <c r="BG25" i="61"/>
  <c r="CJ25" i="61" s="1"/>
  <c r="DM25" i="61" s="1"/>
  <c r="BF25" i="61"/>
  <c r="CI25" i="61" s="1"/>
  <c r="DL25" i="61" s="1"/>
  <c r="BE25" i="61"/>
  <c r="CH25" i="61" s="1"/>
  <c r="DK25" i="61" s="1"/>
  <c r="BD25" i="61"/>
  <c r="CG25" i="61" s="1"/>
  <c r="DJ25" i="61" s="1"/>
  <c r="BC25" i="61"/>
  <c r="CF25" i="61" s="1"/>
  <c r="DI25" i="61" s="1"/>
  <c r="BB25" i="61"/>
  <c r="CE25" i="61" s="1"/>
  <c r="DH25" i="61" s="1"/>
  <c r="BA25" i="61"/>
  <c r="CD25" i="61" s="1"/>
  <c r="DG25" i="61" s="1"/>
  <c r="AZ25" i="61"/>
  <c r="CC25" i="61" s="1"/>
  <c r="DF25" i="61" s="1"/>
  <c r="CN24" i="61"/>
  <c r="DQ24" i="61" s="1"/>
  <c r="BS24" i="61"/>
  <c r="CV24" i="61" s="1"/>
  <c r="DY24" i="61" s="1"/>
  <c r="FN24" i="61" s="1"/>
  <c r="BR24" i="61"/>
  <c r="CU24" i="61" s="1"/>
  <c r="DX24" i="61" s="1"/>
  <c r="FM24" i="61" s="1"/>
  <c r="BQ24" i="61"/>
  <c r="CT24" i="61" s="1"/>
  <c r="DW24" i="61" s="1"/>
  <c r="FL24" i="61" s="1"/>
  <c r="BP24" i="61"/>
  <c r="CS24" i="61" s="1"/>
  <c r="DV24" i="61" s="1"/>
  <c r="FK24" i="61" s="1"/>
  <c r="BO24" i="61"/>
  <c r="CR24" i="61" s="1"/>
  <c r="DU24" i="61" s="1"/>
  <c r="FJ24" i="61" s="1"/>
  <c r="BN24" i="61"/>
  <c r="CQ24" i="61" s="1"/>
  <c r="DT24" i="61" s="1"/>
  <c r="FI24" i="61" s="1"/>
  <c r="BM24" i="61"/>
  <c r="CP24" i="61" s="1"/>
  <c r="DS24" i="61" s="1"/>
  <c r="BL24" i="61"/>
  <c r="CO24" i="61" s="1"/>
  <c r="DR24" i="61" s="1"/>
  <c r="BJ24" i="61"/>
  <c r="CM24" i="61" s="1"/>
  <c r="DP24" i="61" s="1"/>
  <c r="BI24" i="61"/>
  <c r="CL24" i="61" s="1"/>
  <c r="DO24" i="61" s="1"/>
  <c r="BH24" i="61"/>
  <c r="CK24" i="61" s="1"/>
  <c r="DN24" i="61" s="1"/>
  <c r="BG24" i="61"/>
  <c r="CJ24" i="61" s="1"/>
  <c r="DM24" i="61" s="1"/>
  <c r="BF24" i="61"/>
  <c r="CI24" i="61" s="1"/>
  <c r="DL24" i="61" s="1"/>
  <c r="BE24" i="61"/>
  <c r="CH24" i="61" s="1"/>
  <c r="DK24" i="61" s="1"/>
  <c r="BD24" i="61"/>
  <c r="CG24" i="61" s="1"/>
  <c r="DJ24" i="61" s="1"/>
  <c r="BC24" i="61"/>
  <c r="CF24" i="61" s="1"/>
  <c r="DI24" i="61" s="1"/>
  <c r="BB24" i="61"/>
  <c r="CE24" i="61" s="1"/>
  <c r="DH24" i="61" s="1"/>
  <c r="BA24" i="61"/>
  <c r="CD24" i="61" s="1"/>
  <c r="DG24" i="61" s="1"/>
  <c r="AZ24" i="61"/>
  <c r="CC24" i="61" s="1"/>
  <c r="DF24" i="61" s="1"/>
  <c r="BS23" i="61"/>
  <c r="CV23" i="61" s="1"/>
  <c r="DY23" i="61" s="1"/>
  <c r="FN23" i="61" s="1"/>
  <c r="BR23" i="61"/>
  <c r="CU23" i="61" s="1"/>
  <c r="DX23" i="61" s="1"/>
  <c r="FM23" i="61" s="1"/>
  <c r="BQ23" i="61"/>
  <c r="CT23" i="61" s="1"/>
  <c r="DW23" i="61" s="1"/>
  <c r="FL23" i="61" s="1"/>
  <c r="BP23" i="61"/>
  <c r="CS23" i="61" s="1"/>
  <c r="DV23" i="61" s="1"/>
  <c r="FK23" i="61" s="1"/>
  <c r="BO23" i="61"/>
  <c r="CR23" i="61" s="1"/>
  <c r="DU23" i="61" s="1"/>
  <c r="FJ23" i="61" s="1"/>
  <c r="BN23" i="61"/>
  <c r="CQ23" i="61" s="1"/>
  <c r="DT23" i="61" s="1"/>
  <c r="FI23" i="61" s="1"/>
  <c r="BM23" i="61"/>
  <c r="CP23" i="61" s="1"/>
  <c r="DS23" i="61" s="1"/>
  <c r="BL23" i="61"/>
  <c r="CO23" i="61" s="1"/>
  <c r="DR23" i="61" s="1"/>
  <c r="BK23" i="61"/>
  <c r="CN23" i="61" s="1"/>
  <c r="DQ23" i="61" s="1"/>
  <c r="BJ23" i="61"/>
  <c r="CM23" i="61" s="1"/>
  <c r="DP23" i="61" s="1"/>
  <c r="BI23" i="61"/>
  <c r="CL23" i="61" s="1"/>
  <c r="DO23" i="61" s="1"/>
  <c r="BH23" i="61"/>
  <c r="CK23" i="61" s="1"/>
  <c r="DN23" i="61" s="1"/>
  <c r="BG23" i="61"/>
  <c r="CJ23" i="61" s="1"/>
  <c r="DM23" i="61" s="1"/>
  <c r="BF23" i="61"/>
  <c r="CI23" i="61" s="1"/>
  <c r="DL23" i="61" s="1"/>
  <c r="BE23" i="61"/>
  <c r="CH23" i="61" s="1"/>
  <c r="DK23" i="61" s="1"/>
  <c r="BD23" i="61"/>
  <c r="CG23" i="61" s="1"/>
  <c r="DJ23" i="61" s="1"/>
  <c r="BC23" i="61"/>
  <c r="CF23" i="61" s="1"/>
  <c r="DI23" i="61" s="1"/>
  <c r="BB23" i="61"/>
  <c r="CE23" i="61" s="1"/>
  <c r="DH23" i="61" s="1"/>
  <c r="BA23" i="61"/>
  <c r="CD23" i="61" s="1"/>
  <c r="DG23" i="61" s="1"/>
  <c r="AZ23" i="61"/>
  <c r="CC23" i="61" s="1"/>
  <c r="DF23" i="61" s="1"/>
  <c r="CO22" i="61"/>
  <c r="DR22" i="61" s="1"/>
  <c r="CN22" i="61"/>
  <c r="DQ22" i="61" s="1"/>
  <c r="CM22" i="61"/>
  <c r="DP22" i="61" s="1"/>
  <c r="CL22" i="61"/>
  <c r="DO22" i="61" s="1"/>
  <c r="CK22" i="61"/>
  <c r="DN22" i="61" s="1"/>
  <c r="CJ22" i="61"/>
  <c r="DM22" i="61" s="1"/>
  <c r="CI22" i="61"/>
  <c r="DL22" i="61" s="1"/>
  <c r="CH22" i="61"/>
  <c r="DK22" i="61" s="1"/>
  <c r="CG22" i="61"/>
  <c r="DJ22" i="61" s="1"/>
  <c r="CF22" i="61"/>
  <c r="DI22" i="61" s="1"/>
  <c r="CE22" i="61"/>
  <c r="DH22" i="61" s="1"/>
  <c r="CD22" i="61"/>
  <c r="DG22" i="61" s="1"/>
  <c r="CC22" i="61"/>
  <c r="DF22" i="61" s="1"/>
  <c r="BS22" i="61"/>
  <c r="CV22" i="61" s="1"/>
  <c r="DY22" i="61" s="1"/>
  <c r="FN22" i="61" s="1"/>
  <c r="BR22" i="61"/>
  <c r="CU22" i="61" s="1"/>
  <c r="DX22" i="61" s="1"/>
  <c r="FM22" i="61" s="1"/>
  <c r="BQ22" i="61"/>
  <c r="CT22" i="61" s="1"/>
  <c r="DW22" i="61" s="1"/>
  <c r="BP22" i="61"/>
  <c r="CS22" i="61" s="1"/>
  <c r="DV22" i="61" s="1"/>
  <c r="FK22" i="61" s="1"/>
  <c r="BO22" i="61"/>
  <c r="CR22" i="61" s="1"/>
  <c r="DU22" i="61" s="1"/>
  <c r="FJ22" i="61" s="1"/>
  <c r="BN22" i="61"/>
  <c r="CQ22" i="61" s="1"/>
  <c r="DT22" i="61" s="1"/>
  <c r="FI22" i="61" s="1"/>
  <c r="BM22" i="61"/>
  <c r="CP22" i="61" s="1"/>
  <c r="DS22" i="61" s="1"/>
  <c r="BS21" i="61"/>
  <c r="CV21" i="61" s="1"/>
  <c r="DY21" i="61" s="1"/>
  <c r="FN21" i="61" s="1"/>
  <c r="BR21" i="61"/>
  <c r="CU21" i="61" s="1"/>
  <c r="DX21" i="61" s="1"/>
  <c r="FM21" i="61" s="1"/>
  <c r="BQ21" i="61"/>
  <c r="CT21" i="61" s="1"/>
  <c r="DW21" i="61" s="1"/>
  <c r="FL21" i="61" s="1"/>
  <c r="BP21" i="61"/>
  <c r="CS21" i="61" s="1"/>
  <c r="DV21" i="61" s="1"/>
  <c r="BO21" i="61"/>
  <c r="CR21" i="61" s="1"/>
  <c r="DU21" i="61" s="1"/>
  <c r="FJ21" i="61" s="1"/>
  <c r="BN21" i="61"/>
  <c r="CQ21" i="61" s="1"/>
  <c r="DT21" i="61" s="1"/>
  <c r="FI21" i="61" s="1"/>
  <c r="BM21" i="61"/>
  <c r="CP21" i="61" s="1"/>
  <c r="DS21" i="61" s="1"/>
  <c r="BL21" i="61"/>
  <c r="CO21" i="61" s="1"/>
  <c r="DR21" i="61" s="1"/>
  <c r="BK21" i="61"/>
  <c r="CN21" i="61" s="1"/>
  <c r="DQ21" i="61" s="1"/>
  <c r="BJ21" i="61"/>
  <c r="CM21" i="61" s="1"/>
  <c r="DP21" i="61" s="1"/>
  <c r="BI21" i="61"/>
  <c r="CL21" i="61" s="1"/>
  <c r="DO21" i="61" s="1"/>
  <c r="BH21" i="61"/>
  <c r="CK21" i="61" s="1"/>
  <c r="DN21" i="61" s="1"/>
  <c r="BG21" i="61"/>
  <c r="CJ21" i="61" s="1"/>
  <c r="DM21" i="61" s="1"/>
  <c r="BF21" i="61"/>
  <c r="CI21" i="61" s="1"/>
  <c r="DL21" i="61" s="1"/>
  <c r="BE21" i="61"/>
  <c r="CH21" i="61" s="1"/>
  <c r="DK21" i="61" s="1"/>
  <c r="BD21" i="61"/>
  <c r="CG21" i="61" s="1"/>
  <c r="DJ21" i="61" s="1"/>
  <c r="BC21" i="61"/>
  <c r="CF21" i="61" s="1"/>
  <c r="DI21" i="61" s="1"/>
  <c r="BB21" i="61"/>
  <c r="CE21" i="61" s="1"/>
  <c r="DH21" i="61" s="1"/>
  <c r="BA21" i="61"/>
  <c r="CD21" i="61" s="1"/>
  <c r="DG21" i="61" s="1"/>
  <c r="AZ21" i="61"/>
  <c r="CC21" i="61" s="1"/>
  <c r="DF21" i="61" s="1"/>
  <c r="CV20" i="61"/>
  <c r="DY20" i="61" s="1"/>
  <c r="FN20" i="61" s="1"/>
  <c r="CU20" i="61"/>
  <c r="DX20" i="61" s="1"/>
  <c r="CT20" i="61"/>
  <c r="DW20" i="61" s="1"/>
  <c r="CS20" i="61"/>
  <c r="DV20" i="61" s="1"/>
  <c r="CR20" i="61"/>
  <c r="DU20" i="61" s="1"/>
  <c r="FJ20" i="61" s="1"/>
  <c r="CQ20" i="61"/>
  <c r="DT20" i="61" s="1"/>
  <c r="CP20" i="61"/>
  <c r="DS20" i="61" s="1"/>
  <c r="CO20" i="61"/>
  <c r="DR20" i="61" s="1"/>
  <c r="CN20" i="61"/>
  <c r="DQ20" i="61" s="1"/>
  <c r="CM20" i="61"/>
  <c r="DP20" i="61" s="1"/>
  <c r="CL20" i="61"/>
  <c r="DO20" i="61" s="1"/>
  <c r="CK20" i="61"/>
  <c r="DN20" i="61" s="1"/>
  <c r="CJ20" i="61"/>
  <c r="DM20" i="61" s="1"/>
  <c r="CI20" i="61"/>
  <c r="DL20" i="61" s="1"/>
  <c r="CH20" i="61"/>
  <c r="DK20" i="61" s="1"/>
  <c r="CG20" i="61"/>
  <c r="DJ20" i="61" s="1"/>
  <c r="CF20" i="61"/>
  <c r="DI20" i="61" s="1"/>
  <c r="CE20" i="61"/>
  <c r="DH20" i="61" s="1"/>
  <c r="CD20" i="61"/>
  <c r="DG20" i="61" s="1"/>
  <c r="CC20" i="61"/>
  <c r="DF20" i="61" s="1"/>
  <c r="CQ19" i="61"/>
  <c r="DT19" i="61" s="1"/>
  <c r="CN19" i="61"/>
  <c r="DQ19" i="61" s="1"/>
  <c r="CM19" i="61"/>
  <c r="DP19" i="61" s="1"/>
  <c r="CK19" i="61"/>
  <c r="DN19" i="61" s="1"/>
  <c r="CJ19" i="61"/>
  <c r="DM19" i="61" s="1"/>
  <c r="BT19" i="61"/>
  <c r="CW19" i="61" s="1"/>
  <c r="DZ19" i="61" s="1"/>
  <c r="BS19" i="61"/>
  <c r="CV19" i="61" s="1"/>
  <c r="DY19" i="61" s="1"/>
  <c r="BR19" i="61"/>
  <c r="CU19" i="61" s="1"/>
  <c r="DX19" i="61" s="1"/>
  <c r="FM19" i="61" s="1"/>
  <c r="BQ19" i="61"/>
  <c r="CT19" i="61" s="1"/>
  <c r="DW19" i="61" s="1"/>
  <c r="BP19" i="61"/>
  <c r="CS19" i="61" s="1"/>
  <c r="DV19" i="61" s="1"/>
  <c r="FK19" i="61" s="1"/>
  <c r="BO19" i="61"/>
  <c r="CR19" i="61" s="1"/>
  <c r="DU19" i="61" s="1"/>
  <c r="BM19" i="61"/>
  <c r="CP19" i="61" s="1"/>
  <c r="DS19" i="61" s="1"/>
  <c r="BL19" i="61"/>
  <c r="CO19" i="61" s="1"/>
  <c r="DR19" i="61" s="1"/>
  <c r="BI19" i="61"/>
  <c r="CL19" i="61" s="1"/>
  <c r="DO19" i="61" s="1"/>
  <c r="BF19" i="61"/>
  <c r="CI19" i="61" s="1"/>
  <c r="DL19" i="61" s="1"/>
  <c r="BE19" i="61"/>
  <c r="CH19" i="61" s="1"/>
  <c r="DK19" i="61" s="1"/>
  <c r="BD19" i="61"/>
  <c r="CG19" i="61" s="1"/>
  <c r="DJ19" i="61" s="1"/>
  <c r="BC19" i="61"/>
  <c r="CF19" i="61" s="1"/>
  <c r="DI19" i="61" s="1"/>
  <c r="BB19" i="61"/>
  <c r="CE19" i="61" s="1"/>
  <c r="DH19" i="61" s="1"/>
  <c r="BA19" i="61"/>
  <c r="CD19" i="61" s="1"/>
  <c r="DG19" i="61" s="1"/>
  <c r="AZ19" i="61"/>
  <c r="CC19" i="61" s="1"/>
  <c r="DF19" i="61" s="1"/>
  <c r="BS18" i="61"/>
  <c r="CV18" i="61" s="1"/>
  <c r="DY18" i="61" s="1"/>
  <c r="BR18" i="61"/>
  <c r="CU18" i="61" s="1"/>
  <c r="DX18" i="61" s="1"/>
  <c r="FM18" i="61" s="1"/>
  <c r="BQ18" i="61"/>
  <c r="CT18" i="61" s="1"/>
  <c r="DW18" i="61" s="1"/>
  <c r="BP18" i="61"/>
  <c r="CS18" i="61" s="1"/>
  <c r="DV18" i="61" s="1"/>
  <c r="FK18" i="61" s="1"/>
  <c r="BO18" i="61"/>
  <c r="CR18" i="61" s="1"/>
  <c r="DU18" i="61" s="1"/>
  <c r="BN18" i="61"/>
  <c r="CQ18" i="61" s="1"/>
  <c r="DT18" i="61" s="1"/>
  <c r="FI18" i="61" s="1"/>
  <c r="BM18" i="61"/>
  <c r="CP18" i="61" s="1"/>
  <c r="DS18" i="61" s="1"/>
  <c r="BL18" i="61"/>
  <c r="CO18" i="61" s="1"/>
  <c r="DR18" i="61" s="1"/>
  <c r="BK18" i="61"/>
  <c r="CN18" i="61" s="1"/>
  <c r="DQ18" i="61" s="1"/>
  <c r="BJ18" i="61"/>
  <c r="CM18" i="61" s="1"/>
  <c r="DP18" i="61" s="1"/>
  <c r="BI18" i="61"/>
  <c r="CL18" i="61" s="1"/>
  <c r="DO18" i="61" s="1"/>
  <c r="BH18" i="61"/>
  <c r="CK18" i="61" s="1"/>
  <c r="DN18" i="61" s="1"/>
  <c r="BG18" i="61"/>
  <c r="CJ18" i="61" s="1"/>
  <c r="DM18" i="61" s="1"/>
  <c r="BF18" i="61"/>
  <c r="CI18" i="61" s="1"/>
  <c r="DL18" i="61" s="1"/>
  <c r="BE18" i="61"/>
  <c r="CH18" i="61" s="1"/>
  <c r="DK18" i="61" s="1"/>
  <c r="BD18" i="61"/>
  <c r="CG18" i="61" s="1"/>
  <c r="DJ18" i="61" s="1"/>
  <c r="BC18" i="61"/>
  <c r="CF18" i="61" s="1"/>
  <c r="DI18" i="61" s="1"/>
  <c r="BB18" i="61"/>
  <c r="CE18" i="61" s="1"/>
  <c r="DH18" i="61" s="1"/>
  <c r="BA18" i="61"/>
  <c r="CD18" i="61" s="1"/>
  <c r="DG18" i="61" s="1"/>
  <c r="AZ18" i="61"/>
  <c r="CC18" i="61" s="1"/>
  <c r="DF18" i="61" s="1"/>
  <c r="CV17" i="61"/>
  <c r="DY17" i="61" s="1"/>
  <c r="FN17" i="61" s="1"/>
  <c r="CU17" i="61"/>
  <c r="DX17" i="61" s="1"/>
  <c r="FM17" i="61" s="1"/>
  <c r="CT17" i="61"/>
  <c r="DW17" i="61" s="1"/>
  <c r="FL17" i="61" s="1"/>
  <c r="CS17" i="61"/>
  <c r="DV17" i="61" s="1"/>
  <c r="FK17" i="61" s="1"/>
  <c r="CR17" i="61"/>
  <c r="DU17" i="61" s="1"/>
  <c r="FJ17" i="61" s="1"/>
  <c r="CQ17" i="61"/>
  <c r="DT17" i="61" s="1"/>
  <c r="FI17" i="61" s="1"/>
  <c r="CP17" i="61"/>
  <c r="DS17" i="61" s="1"/>
  <c r="CO17" i="61"/>
  <c r="DR17" i="61" s="1"/>
  <c r="CN17" i="61"/>
  <c r="DQ17" i="61" s="1"/>
  <c r="CM17" i="61"/>
  <c r="DP17" i="61" s="1"/>
  <c r="CL17" i="61"/>
  <c r="DO17" i="61" s="1"/>
  <c r="CK17" i="61"/>
  <c r="DN17" i="61" s="1"/>
  <c r="CJ17" i="61"/>
  <c r="DM17" i="61" s="1"/>
  <c r="CI17" i="61"/>
  <c r="DL17" i="61" s="1"/>
  <c r="CH17" i="61"/>
  <c r="DK17" i="61" s="1"/>
  <c r="CG17" i="61"/>
  <c r="DJ17" i="61" s="1"/>
  <c r="CF17" i="61"/>
  <c r="DI17" i="61" s="1"/>
  <c r="CE17" i="61"/>
  <c r="DH17" i="61" s="1"/>
  <c r="CD17" i="61"/>
  <c r="DG17" i="61" s="1"/>
  <c r="CC17" i="61"/>
  <c r="DF17" i="61" s="1"/>
  <c r="BS16" i="61"/>
  <c r="CV16" i="61" s="1"/>
  <c r="DY16" i="61" s="1"/>
  <c r="BR16" i="61"/>
  <c r="CU16" i="61" s="1"/>
  <c r="DX16" i="61" s="1"/>
  <c r="BQ16" i="61"/>
  <c r="CT16" i="61" s="1"/>
  <c r="DW16" i="61" s="1"/>
  <c r="BP16" i="61"/>
  <c r="CS16" i="61" s="1"/>
  <c r="DV16" i="61" s="1"/>
  <c r="BO16" i="61"/>
  <c r="CR16" i="61" s="1"/>
  <c r="DU16" i="61" s="1"/>
  <c r="BN16" i="61"/>
  <c r="CQ16" i="61" s="1"/>
  <c r="DT16" i="61" s="1"/>
  <c r="BM16" i="61"/>
  <c r="CP16" i="61" s="1"/>
  <c r="DS16" i="61" s="1"/>
  <c r="BL16" i="61"/>
  <c r="CO16" i="61" s="1"/>
  <c r="DR16" i="61" s="1"/>
  <c r="BK16" i="61"/>
  <c r="CN16" i="61" s="1"/>
  <c r="DQ16" i="61" s="1"/>
  <c r="BJ16" i="61"/>
  <c r="CM16" i="61" s="1"/>
  <c r="DP16" i="61" s="1"/>
  <c r="BI16" i="61"/>
  <c r="CL16" i="61" s="1"/>
  <c r="DO16" i="61" s="1"/>
  <c r="BH16" i="61"/>
  <c r="CK16" i="61" s="1"/>
  <c r="DN16" i="61" s="1"/>
  <c r="BG16" i="61"/>
  <c r="CJ16" i="61" s="1"/>
  <c r="DM16" i="61" s="1"/>
  <c r="BF16" i="61"/>
  <c r="CI16" i="61" s="1"/>
  <c r="DL16" i="61" s="1"/>
  <c r="BE16" i="61"/>
  <c r="CH16" i="61" s="1"/>
  <c r="DK16" i="61" s="1"/>
  <c r="BD16" i="61"/>
  <c r="CG16" i="61" s="1"/>
  <c r="DJ16" i="61" s="1"/>
  <c r="BC16" i="61"/>
  <c r="CF16" i="61" s="1"/>
  <c r="DI16" i="61" s="1"/>
  <c r="BB16" i="61"/>
  <c r="CE16" i="61" s="1"/>
  <c r="DH16" i="61" s="1"/>
  <c r="BA16" i="61"/>
  <c r="CD16" i="61" s="1"/>
  <c r="DG16" i="61" s="1"/>
  <c r="AZ16" i="61"/>
  <c r="CC16" i="61" s="1"/>
  <c r="DF16" i="61" s="1"/>
  <c r="BS15" i="61"/>
  <c r="CV15" i="61" s="1"/>
  <c r="DY15" i="61" s="1"/>
  <c r="BR15" i="61"/>
  <c r="CU15" i="61" s="1"/>
  <c r="DX15" i="61" s="1"/>
  <c r="BQ15" i="61"/>
  <c r="CT15" i="61" s="1"/>
  <c r="DW15" i="61" s="1"/>
  <c r="BP15" i="61"/>
  <c r="CS15" i="61" s="1"/>
  <c r="DV15" i="61" s="1"/>
  <c r="BO15" i="61"/>
  <c r="CR15" i="61" s="1"/>
  <c r="DU15" i="61" s="1"/>
  <c r="BN15" i="61"/>
  <c r="CQ15" i="61" s="1"/>
  <c r="DT15" i="61" s="1"/>
  <c r="BM15" i="61"/>
  <c r="CP15" i="61" s="1"/>
  <c r="DS15" i="61" s="1"/>
  <c r="BL15" i="61"/>
  <c r="CO15" i="61" s="1"/>
  <c r="DR15" i="61" s="1"/>
  <c r="BK15" i="61"/>
  <c r="CN15" i="61" s="1"/>
  <c r="DQ15" i="61" s="1"/>
  <c r="BJ15" i="61"/>
  <c r="CM15" i="61" s="1"/>
  <c r="DP15" i="61" s="1"/>
  <c r="BI15" i="61"/>
  <c r="CL15" i="61" s="1"/>
  <c r="DO15" i="61" s="1"/>
  <c r="BH15" i="61"/>
  <c r="CK15" i="61" s="1"/>
  <c r="DN15" i="61" s="1"/>
  <c r="BG15" i="61"/>
  <c r="CJ15" i="61" s="1"/>
  <c r="DM15" i="61" s="1"/>
  <c r="BF15" i="61"/>
  <c r="CI15" i="61" s="1"/>
  <c r="DL15" i="61" s="1"/>
  <c r="BE15" i="61"/>
  <c r="CH15" i="61" s="1"/>
  <c r="DK15" i="61" s="1"/>
  <c r="BD15" i="61"/>
  <c r="CG15" i="61" s="1"/>
  <c r="DJ15" i="61" s="1"/>
  <c r="BC15" i="61"/>
  <c r="CF15" i="61" s="1"/>
  <c r="DI15" i="61" s="1"/>
  <c r="BB15" i="61"/>
  <c r="CE15" i="61" s="1"/>
  <c r="DH15" i="61" s="1"/>
  <c r="BA15" i="61"/>
  <c r="CD15" i="61" s="1"/>
  <c r="DG15" i="61" s="1"/>
  <c r="AZ15" i="61"/>
  <c r="CC15" i="61" s="1"/>
  <c r="DF15" i="61" s="1"/>
  <c r="BS14" i="61"/>
  <c r="CV14" i="61" s="1"/>
  <c r="DY14" i="61" s="1"/>
  <c r="BR14" i="61"/>
  <c r="CU14" i="61" s="1"/>
  <c r="DX14" i="61" s="1"/>
  <c r="BQ14" i="61"/>
  <c r="CT14" i="61" s="1"/>
  <c r="DW14" i="61" s="1"/>
  <c r="BP14" i="61"/>
  <c r="CS14" i="61" s="1"/>
  <c r="DV14" i="61" s="1"/>
  <c r="BO14" i="61"/>
  <c r="CR14" i="61" s="1"/>
  <c r="DU14" i="61" s="1"/>
  <c r="BN14" i="61"/>
  <c r="CQ14" i="61" s="1"/>
  <c r="DT14" i="61" s="1"/>
  <c r="BM14" i="61"/>
  <c r="CP14" i="61" s="1"/>
  <c r="DS14" i="61" s="1"/>
  <c r="BL14" i="61"/>
  <c r="CO14" i="61" s="1"/>
  <c r="DR14" i="61" s="1"/>
  <c r="BK14" i="61"/>
  <c r="CN14" i="61" s="1"/>
  <c r="DQ14" i="61" s="1"/>
  <c r="BJ14" i="61"/>
  <c r="CM14" i="61" s="1"/>
  <c r="DP14" i="61" s="1"/>
  <c r="BI14" i="61"/>
  <c r="CL14" i="61" s="1"/>
  <c r="DO14" i="61" s="1"/>
  <c r="BH14" i="61"/>
  <c r="CK14" i="61" s="1"/>
  <c r="DN14" i="61" s="1"/>
  <c r="BG14" i="61"/>
  <c r="CJ14" i="61" s="1"/>
  <c r="DM14" i="61" s="1"/>
  <c r="BF14" i="61"/>
  <c r="CI14" i="61" s="1"/>
  <c r="DL14" i="61" s="1"/>
  <c r="BE14" i="61"/>
  <c r="CH14" i="61" s="1"/>
  <c r="DK14" i="61" s="1"/>
  <c r="BD14" i="61"/>
  <c r="CG14" i="61" s="1"/>
  <c r="DJ14" i="61" s="1"/>
  <c r="BC14" i="61"/>
  <c r="CF14" i="61" s="1"/>
  <c r="DI14" i="61" s="1"/>
  <c r="BB14" i="61"/>
  <c r="CE14" i="61" s="1"/>
  <c r="DH14" i="61" s="1"/>
  <c r="BA14" i="61"/>
  <c r="CD14" i="61" s="1"/>
  <c r="DG14" i="61" s="1"/>
  <c r="AZ14" i="61"/>
  <c r="CC14" i="61" s="1"/>
  <c r="DF14" i="61" s="1"/>
  <c r="BS13" i="61"/>
  <c r="CV13" i="61" s="1"/>
  <c r="DY13" i="61" s="1"/>
  <c r="BR13" i="61"/>
  <c r="CU13" i="61" s="1"/>
  <c r="DX13" i="61" s="1"/>
  <c r="BQ13" i="61"/>
  <c r="CT13" i="61" s="1"/>
  <c r="DW13" i="61" s="1"/>
  <c r="BP13" i="61"/>
  <c r="CS13" i="61" s="1"/>
  <c r="DV13" i="61" s="1"/>
  <c r="BO13" i="61"/>
  <c r="CR13" i="61" s="1"/>
  <c r="DU13" i="61" s="1"/>
  <c r="BN13" i="61"/>
  <c r="CQ13" i="61" s="1"/>
  <c r="DT13" i="61" s="1"/>
  <c r="BM13" i="61"/>
  <c r="CP13" i="61" s="1"/>
  <c r="DS13" i="61" s="1"/>
  <c r="BL13" i="61"/>
  <c r="CO13" i="61" s="1"/>
  <c r="DR13" i="61" s="1"/>
  <c r="BK13" i="61"/>
  <c r="CN13" i="61" s="1"/>
  <c r="DQ13" i="61" s="1"/>
  <c r="BJ13" i="61"/>
  <c r="CM13" i="61" s="1"/>
  <c r="DP13" i="61" s="1"/>
  <c r="BI13" i="61"/>
  <c r="CL13" i="61" s="1"/>
  <c r="DO13" i="61" s="1"/>
  <c r="BH13" i="61"/>
  <c r="CK13" i="61" s="1"/>
  <c r="DN13" i="61" s="1"/>
  <c r="BG13" i="61"/>
  <c r="CJ13" i="61" s="1"/>
  <c r="DM13" i="61" s="1"/>
  <c r="BF13" i="61"/>
  <c r="CI13" i="61" s="1"/>
  <c r="DL13" i="61" s="1"/>
  <c r="BE13" i="61"/>
  <c r="CH13" i="61" s="1"/>
  <c r="DK13" i="61" s="1"/>
  <c r="BD13" i="61"/>
  <c r="CG13" i="61" s="1"/>
  <c r="DJ13" i="61" s="1"/>
  <c r="BC13" i="61"/>
  <c r="CF13" i="61" s="1"/>
  <c r="DI13" i="61" s="1"/>
  <c r="BB13" i="61"/>
  <c r="CE13" i="61" s="1"/>
  <c r="DH13" i="61" s="1"/>
  <c r="BA13" i="61"/>
  <c r="CD13" i="61" s="1"/>
  <c r="DG13" i="61" s="1"/>
  <c r="AZ13" i="61"/>
  <c r="CC13" i="61" s="1"/>
  <c r="DF13" i="61" s="1"/>
  <c r="BS12" i="61"/>
  <c r="CV12" i="61" s="1"/>
  <c r="DY12" i="61" s="1"/>
  <c r="BR12" i="61"/>
  <c r="CU12" i="61" s="1"/>
  <c r="DX12" i="61" s="1"/>
  <c r="BQ12" i="61"/>
  <c r="CT12" i="61" s="1"/>
  <c r="DW12" i="61" s="1"/>
  <c r="BP12" i="61"/>
  <c r="CS12" i="61" s="1"/>
  <c r="DV12" i="61" s="1"/>
  <c r="BO12" i="61"/>
  <c r="CR12" i="61" s="1"/>
  <c r="DU12" i="61" s="1"/>
  <c r="BN12" i="61"/>
  <c r="CQ12" i="61" s="1"/>
  <c r="DT12" i="61" s="1"/>
  <c r="BM12" i="61"/>
  <c r="CP12" i="61" s="1"/>
  <c r="DS12" i="61" s="1"/>
  <c r="BL12" i="61"/>
  <c r="CO12" i="61" s="1"/>
  <c r="DR12" i="61" s="1"/>
  <c r="BK12" i="61"/>
  <c r="CN12" i="61" s="1"/>
  <c r="DQ12" i="61" s="1"/>
  <c r="BJ12" i="61"/>
  <c r="CM12" i="61" s="1"/>
  <c r="DP12" i="61" s="1"/>
  <c r="BI12" i="61"/>
  <c r="CL12" i="61" s="1"/>
  <c r="DO12" i="61" s="1"/>
  <c r="BH12" i="61"/>
  <c r="CK12" i="61" s="1"/>
  <c r="DN12" i="61" s="1"/>
  <c r="BG12" i="61"/>
  <c r="CJ12" i="61" s="1"/>
  <c r="DM12" i="61" s="1"/>
  <c r="BF12" i="61"/>
  <c r="CI12" i="61" s="1"/>
  <c r="DL12" i="61" s="1"/>
  <c r="BE12" i="61"/>
  <c r="CH12" i="61" s="1"/>
  <c r="DK12" i="61" s="1"/>
  <c r="BD12" i="61"/>
  <c r="CG12" i="61" s="1"/>
  <c r="DJ12" i="61" s="1"/>
  <c r="BC12" i="61"/>
  <c r="CF12" i="61" s="1"/>
  <c r="DI12" i="61" s="1"/>
  <c r="BB12" i="61"/>
  <c r="CE12" i="61" s="1"/>
  <c r="DH12" i="61" s="1"/>
  <c r="BA12" i="61"/>
  <c r="CD12" i="61" s="1"/>
  <c r="DG12" i="61" s="1"/>
  <c r="AZ12" i="61"/>
  <c r="CC12" i="61" s="1"/>
  <c r="DF12" i="61" s="1"/>
  <c r="BT11" i="61"/>
  <c r="CW11" i="61" s="1"/>
  <c r="DZ11" i="61" s="1"/>
  <c r="BS11" i="61"/>
  <c r="CV11" i="61" s="1"/>
  <c r="DY11" i="61" s="1"/>
  <c r="BR11" i="61"/>
  <c r="CU11" i="61" s="1"/>
  <c r="DX11" i="61" s="1"/>
  <c r="BQ11" i="61"/>
  <c r="CT11" i="61" s="1"/>
  <c r="DW11" i="61" s="1"/>
  <c r="BP11" i="61"/>
  <c r="CS11" i="61" s="1"/>
  <c r="DV11" i="61" s="1"/>
  <c r="BO11" i="61"/>
  <c r="CR11" i="61" s="1"/>
  <c r="DU11" i="61" s="1"/>
  <c r="BN11" i="61"/>
  <c r="CQ11" i="61" s="1"/>
  <c r="DT11" i="61" s="1"/>
  <c r="BM11" i="61"/>
  <c r="CP11" i="61" s="1"/>
  <c r="DS11" i="61" s="1"/>
  <c r="BL11" i="61"/>
  <c r="CO11" i="61" s="1"/>
  <c r="DR11" i="61" s="1"/>
  <c r="BK11" i="61"/>
  <c r="CN11" i="61" s="1"/>
  <c r="DQ11" i="61" s="1"/>
  <c r="BJ11" i="61"/>
  <c r="CM11" i="61" s="1"/>
  <c r="DP11" i="61" s="1"/>
  <c r="BI11" i="61"/>
  <c r="CL11" i="61" s="1"/>
  <c r="DO11" i="61" s="1"/>
  <c r="BH11" i="61"/>
  <c r="CK11" i="61" s="1"/>
  <c r="DN11" i="61" s="1"/>
  <c r="BG11" i="61"/>
  <c r="CJ11" i="61" s="1"/>
  <c r="DM11" i="61" s="1"/>
  <c r="BF11" i="61"/>
  <c r="CI11" i="61" s="1"/>
  <c r="DL11" i="61" s="1"/>
  <c r="BE11" i="61"/>
  <c r="CH11" i="61" s="1"/>
  <c r="DK11" i="61" s="1"/>
  <c r="BD11" i="61"/>
  <c r="CG11" i="61" s="1"/>
  <c r="DJ11" i="61" s="1"/>
  <c r="BC11" i="61"/>
  <c r="CF11" i="61" s="1"/>
  <c r="DI11" i="61" s="1"/>
  <c r="BB11" i="61"/>
  <c r="CE11" i="61" s="1"/>
  <c r="DH11" i="61" s="1"/>
  <c r="BA11" i="61"/>
  <c r="CD11" i="61" s="1"/>
  <c r="DG11" i="61" s="1"/>
  <c r="AZ11" i="61"/>
  <c r="CC11" i="61" s="1"/>
  <c r="DF11" i="61" s="1"/>
  <c r="BS10" i="61"/>
  <c r="CV10" i="61" s="1"/>
  <c r="DY10" i="61" s="1"/>
  <c r="BR10" i="61"/>
  <c r="CU10" i="61" s="1"/>
  <c r="DX10" i="61" s="1"/>
  <c r="BQ10" i="61"/>
  <c r="CT10" i="61" s="1"/>
  <c r="DW10" i="61" s="1"/>
  <c r="BP10" i="61"/>
  <c r="CS10" i="61" s="1"/>
  <c r="DV10" i="61" s="1"/>
  <c r="BO10" i="61"/>
  <c r="CR10" i="61" s="1"/>
  <c r="DU10" i="61" s="1"/>
  <c r="BN10" i="61"/>
  <c r="CQ10" i="61" s="1"/>
  <c r="DT10" i="61" s="1"/>
  <c r="BM10" i="61"/>
  <c r="CP10" i="61" s="1"/>
  <c r="DS10" i="61" s="1"/>
  <c r="BL10" i="61"/>
  <c r="CO10" i="61" s="1"/>
  <c r="DR10" i="61" s="1"/>
  <c r="BK10" i="61"/>
  <c r="CN10" i="61" s="1"/>
  <c r="DQ10" i="61" s="1"/>
  <c r="BJ10" i="61"/>
  <c r="CM10" i="61" s="1"/>
  <c r="DP10" i="61" s="1"/>
  <c r="BI10" i="61"/>
  <c r="CL10" i="61" s="1"/>
  <c r="DO10" i="61" s="1"/>
  <c r="BH10" i="61"/>
  <c r="CK10" i="61" s="1"/>
  <c r="DN10" i="61" s="1"/>
  <c r="BG10" i="61"/>
  <c r="CJ10" i="61" s="1"/>
  <c r="DM10" i="61" s="1"/>
  <c r="BF10" i="61"/>
  <c r="CI10" i="61" s="1"/>
  <c r="DL10" i="61" s="1"/>
  <c r="BE10" i="61"/>
  <c r="CH10" i="61" s="1"/>
  <c r="DK10" i="61" s="1"/>
  <c r="BD10" i="61"/>
  <c r="CG10" i="61" s="1"/>
  <c r="DJ10" i="61" s="1"/>
  <c r="BC10" i="61"/>
  <c r="CF10" i="61" s="1"/>
  <c r="DI10" i="61" s="1"/>
  <c r="BB10" i="61"/>
  <c r="CE10" i="61" s="1"/>
  <c r="DH10" i="61" s="1"/>
  <c r="BA10" i="61"/>
  <c r="CD10" i="61" s="1"/>
  <c r="DG10" i="61" s="1"/>
  <c r="AZ10" i="61"/>
  <c r="CC10" i="61" s="1"/>
  <c r="DF10" i="61" s="1"/>
  <c r="BS9" i="61"/>
  <c r="CV9" i="61" s="1"/>
  <c r="DY9" i="61" s="1"/>
  <c r="BR9" i="61"/>
  <c r="CU9" i="61" s="1"/>
  <c r="DX9" i="61" s="1"/>
  <c r="BQ9" i="61"/>
  <c r="CT9" i="61" s="1"/>
  <c r="DW9" i="61" s="1"/>
  <c r="BP9" i="61"/>
  <c r="CS9" i="61" s="1"/>
  <c r="DV9" i="61" s="1"/>
  <c r="BO9" i="61"/>
  <c r="CR9" i="61" s="1"/>
  <c r="DU9" i="61" s="1"/>
  <c r="BN9" i="61"/>
  <c r="CQ9" i="61" s="1"/>
  <c r="DT9" i="61" s="1"/>
  <c r="BM9" i="61"/>
  <c r="CP9" i="61" s="1"/>
  <c r="DS9" i="61" s="1"/>
  <c r="BL9" i="61"/>
  <c r="CO9" i="61" s="1"/>
  <c r="DR9" i="61" s="1"/>
  <c r="BK9" i="61"/>
  <c r="CN9" i="61" s="1"/>
  <c r="DQ9" i="61" s="1"/>
  <c r="BJ9" i="61"/>
  <c r="CM9" i="61" s="1"/>
  <c r="DP9" i="61" s="1"/>
  <c r="BI9" i="61"/>
  <c r="CL9" i="61" s="1"/>
  <c r="DO9" i="61" s="1"/>
  <c r="BH9" i="61"/>
  <c r="CK9" i="61" s="1"/>
  <c r="DN9" i="61" s="1"/>
  <c r="BG9" i="61"/>
  <c r="CJ9" i="61" s="1"/>
  <c r="DM9" i="61" s="1"/>
  <c r="BF9" i="61"/>
  <c r="CI9" i="61" s="1"/>
  <c r="DL9" i="61" s="1"/>
  <c r="BE9" i="61"/>
  <c r="CH9" i="61" s="1"/>
  <c r="DK9" i="61" s="1"/>
  <c r="BD9" i="61"/>
  <c r="CG9" i="61" s="1"/>
  <c r="DJ9" i="61" s="1"/>
  <c r="BC9" i="61"/>
  <c r="CF9" i="61" s="1"/>
  <c r="DI9" i="61" s="1"/>
  <c r="BB9" i="61"/>
  <c r="CE9" i="61" s="1"/>
  <c r="DH9" i="61" s="1"/>
  <c r="BA9" i="61"/>
  <c r="CD9" i="61" s="1"/>
  <c r="DG9" i="61" s="1"/>
  <c r="AZ9" i="61"/>
  <c r="CC9" i="61" s="1"/>
  <c r="DF9" i="61" s="1"/>
  <c r="BS8" i="61"/>
  <c r="CV8" i="61" s="1"/>
  <c r="DY8" i="61" s="1"/>
  <c r="BR8" i="61"/>
  <c r="CU8" i="61" s="1"/>
  <c r="DX8" i="61" s="1"/>
  <c r="BQ8" i="61"/>
  <c r="CT8" i="61" s="1"/>
  <c r="DW8" i="61" s="1"/>
  <c r="BP8" i="61"/>
  <c r="CS8" i="61" s="1"/>
  <c r="DV8" i="61" s="1"/>
  <c r="BO8" i="61"/>
  <c r="CR8" i="61" s="1"/>
  <c r="DU8" i="61" s="1"/>
  <c r="BN8" i="61"/>
  <c r="CQ8" i="61" s="1"/>
  <c r="DT8" i="61" s="1"/>
  <c r="BM8" i="61"/>
  <c r="CP8" i="61" s="1"/>
  <c r="DS8" i="61" s="1"/>
  <c r="EU8" i="61" s="1"/>
  <c r="BL8" i="61"/>
  <c r="CO8" i="61" s="1"/>
  <c r="DR8" i="61" s="1"/>
  <c r="BK8" i="61"/>
  <c r="CN8" i="61" s="1"/>
  <c r="DQ8" i="61" s="1"/>
  <c r="ES8" i="61" s="1"/>
  <c r="BJ8" i="61"/>
  <c r="CM8" i="61" s="1"/>
  <c r="DP8" i="61" s="1"/>
  <c r="BI8" i="61"/>
  <c r="CL8" i="61" s="1"/>
  <c r="DO8" i="61" s="1"/>
  <c r="BH8" i="61"/>
  <c r="CK8" i="61" s="1"/>
  <c r="DN8" i="61" s="1"/>
  <c r="EP8" i="61" s="1"/>
  <c r="BG8" i="61"/>
  <c r="CJ8" i="61" s="1"/>
  <c r="DM8" i="61" s="1"/>
  <c r="BF8" i="61"/>
  <c r="CI8" i="61" s="1"/>
  <c r="DL8" i="61" s="1"/>
  <c r="BE8" i="61"/>
  <c r="CH8" i="61" s="1"/>
  <c r="DK8" i="61" s="1"/>
  <c r="BD8" i="61"/>
  <c r="CG8" i="61" s="1"/>
  <c r="DJ8" i="61" s="1"/>
  <c r="BC8" i="61"/>
  <c r="CF8" i="61" s="1"/>
  <c r="DI8" i="61" s="1"/>
  <c r="EK8" i="61" s="1"/>
  <c r="BB8" i="61"/>
  <c r="CE8" i="61" s="1"/>
  <c r="DH8" i="61" s="1"/>
  <c r="BA8" i="61"/>
  <c r="CD8" i="61" s="1"/>
  <c r="DG8" i="61" s="1"/>
  <c r="AZ8" i="61"/>
  <c r="CC8" i="61" s="1"/>
  <c r="DF8" i="61" s="1"/>
  <c r="EH8" i="61" s="1"/>
  <c r="CV7" i="61"/>
  <c r="DY7" i="61" s="1"/>
  <c r="BS7" i="61"/>
  <c r="BR7" i="61"/>
  <c r="CU7" i="61" s="1"/>
  <c r="DX7" i="61" s="1"/>
  <c r="BQ7" i="61"/>
  <c r="CT7" i="61" s="1"/>
  <c r="DW7" i="61" s="1"/>
  <c r="BP7" i="61"/>
  <c r="CS7" i="61" s="1"/>
  <c r="DV7" i="61" s="1"/>
  <c r="BO7" i="61"/>
  <c r="CR7" i="61" s="1"/>
  <c r="DU7" i="61" s="1"/>
  <c r="BN7" i="61"/>
  <c r="CQ7" i="61" s="1"/>
  <c r="DT7" i="61" s="1"/>
  <c r="BM7" i="61"/>
  <c r="CP7" i="61" s="1"/>
  <c r="DS7" i="61" s="1"/>
  <c r="BL7" i="61"/>
  <c r="CO7" i="61" s="1"/>
  <c r="DR7" i="61" s="1"/>
  <c r="BK7" i="61"/>
  <c r="CN7" i="61" s="1"/>
  <c r="DQ7" i="61" s="1"/>
  <c r="ES7" i="61" s="1"/>
  <c r="BJ7" i="61"/>
  <c r="CM7" i="61" s="1"/>
  <c r="DP7" i="61" s="1"/>
  <c r="BI7" i="61"/>
  <c r="CL7" i="61" s="1"/>
  <c r="DO7" i="61" s="1"/>
  <c r="EQ7" i="61" s="1"/>
  <c r="BH7" i="61"/>
  <c r="CK7" i="61" s="1"/>
  <c r="DN7" i="61" s="1"/>
  <c r="EP7" i="61" s="1"/>
  <c r="BG7" i="61"/>
  <c r="CJ7" i="61" s="1"/>
  <c r="DM7" i="61" s="1"/>
  <c r="EO7" i="61" s="1"/>
  <c r="BF7" i="61"/>
  <c r="CI7" i="61" s="1"/>
  <c r="DL7" i="61" s="1"/>
  <c r="BE7" i="61"/>
  <c r="CH7" i="61" s="1"/>
  <c r="DK7" i="61" s="1"/>
  <c r="BD7" i="61"/>
  <c r="CG7" i="61" s="1"/>
  <c r="DJ7" i="61" s="1"/>
  <c r="BC7" i="61"/>
  <c r="CF7" i="61" s="1"/>
  <c r="DI7" i="61" s="1"/>
  <c r="EK7" i="61" s="1"/>
  <c r="BB7" i="61"/>
  <c r="CE7" i="61" s="1"/>
  <c r="DH7" i="61" s="1"/>
  <c r="BA7" i="61"/>
  <c r="CD7" i="61" s="1"/>
  <c r="DG7" i="61" s="1"/>
  <c r="EI7" i="61" s="1"/>
  <c r="AZ7" i="61"/>
  <c r="CC7" i="61" s="1"/>
  <c r="DF7" i="61" s="1"/>
  <c r="BS6" i="61"/>
  <c r="CV6" i="61" s="1"/>
  <c r="DY6" i="61" s="1"/>
  <c r="BR6" i="61"/>
  <c r="CU6" i="61" s="1"/>
  <c r="DX6" i="61" s="1"/>
  <c r="BQ6" i="61"/>
  <c r="CT6" i="61" s="1"/>
  <c r="DW6" i="61" s="1"/>
  <c r="BP6" i="61"/>
  <c r="CS6" i="61" s="1"/>
  <c r="DV6" i="61" s="1"/>
  <c r="BO6" i="61"/>
  <c r="CR6" i="61" s="1"/>
  <c r="DU6" i="61" s="1"/>
  <c r="BN6" i="61"/>
  <c r="CQ6" i="61" s="1"/>
  <c r="DT6" i="61" s="1"/>
  <c r="BM6" i="61"/>
  <c r="CP6" i="61" s="1"/>
  <c r="DS6" i="61" s="1"/>
  <c r="BL6" i="61"/>
  <c r="CO6" i="61" s="1"/>
  <c r="DR6" i="61" s="1"/>
  <c r="BK6" i="61"/>
  <c r="CN6" i="61" s="1"/>
  <c r="DQ6" i="61" s="1"/>
  <c r="BJ6" i="61"/>
  <c r="CM6" i="61" s="1"/>
  <c r="DP6" i="61" s="1"/>
  <c r="BI6" i="61"/>
  <c r="CL6" i="61" s="1"/>
  <c r="DO6" i="61" s="1"/>
  <c r="BH6" i="61"/>
  <c r="CK6" i="61" s="1"/>
  <c r="DN6" i="61" s="1"/>
  <c r="BG6" i="61"/>
  <c r="CJ6" i="61" s="1"/>
  <c r="DM6" i="61" s="1"/>
  <c r="BF6" i="61"/>
  <c r="CI6" i="61" s="1"/>
  <c r="DL6" i="61" s="1"/>
  <c r="BE6" i="61"/>
  <c r="CH6" i="61" s="1"/>
  <c r="DK6" i="61" s="1"/>
  <c r="BD6" i="61"/>
  <c r="CG6" i="61" s="1"/>
  <c r="DJ6" i="61" s="1"/>
  <c r="BC6" i="61"/>
  <c r="CF6" i="61" s="1"/>
  <c r="DI6" i="61" s="1"/>
  <c r="BB6" i="61"/>
  <c r="CE6" i="61" s="1"/>
  <c r="DH6" i="61" s="1"/>
  <c r="BA6" i="61"/>
  <c r="CD6" i="61" s="1"/>
  <c r="DG6" i="61" s="1"/>
  <c r="EI6" i="61" s="1"/>
  <c r="AZ6" i="61"/>
  <c r="CC6" i="61" s="1"/>
  <c r="DF6" i="61" s="1"/>
  <c r="BS5" i="61"/>
  <c r="CV5" i="61" s="1"/>
  <c r="DY5" i="61" s="1"/>
  <c r="BR5" i="61"/>
  <c r="CU5" i="61" s="1"/>
  <c r="DX5" i="61" s="1"/>
  <c r="BQ5" i="61"/>
  <c r="CT5" i="61" s="1"/>
  <c r="DW5" i="61" s="1"/>
  <c r="BP5" i="61"/>
  <c r="CS5" i="61" s="1"/>
  <c r="DV5" i="61" s="1"/>
  <c r="BO5" i="61"/>
  <c r="CR5" i="61" s="1"/>
  <c r="DU5" i="61" s="1"/>
  <c r="BN5" i="61"/>
  <c r="CQ5" i="61" s="1"/>
  <c r="DT5" i="61" s="1"/>
  <c r="BM5" i="61"/>
  <c r="CP5" i="61" s="1"/>
  <c r="DS5" i="61" s="1"/>
  <c r="EU5" i="61" s="1"/>
  <c r="BL5" i="61"/>
  <c r="CO5" i="61" s="1"/>
  <c r="DR5" i="61" s="1"/>
  <c r="BK5" i="61"/>
  <c r="CN5" i="61" s="1"/>
  <c r="DQ5" i="61" s="1"/>
  <c r="ES5" i="61" s="1"/>
  <c r="BJ5" i="61"/>
  <c r="CM5" i="61" s="1"/>
  <c r="DP5" i="61" s="1"/>
  <c r="BI5" i="61"/>
  <c r="CL5" i="61" s="1"/>
  <c r="DO5" i="61" s="1"/>
  <c r="EQ5" i="61" s="1"/>
  <c r="BH5" i="61"/>
  <c r="CK5" i="61" s="1"/>
  <c r="DN5" i="61" s="1"/>
  <c r="BG5" i="61"/>
  <c r="CJ5" i="61" s="1"/>
  <c r="DM5" i="61" s="1"/>
  <c r="EO5" i="61" s="1"/>
  <c r="BF5" i="61"/>
  <c r="CI5" i="61" s="1"/>
  <c r="DL5" i="61" s="1"/>
  <c r="BE5" i="61"/>
  <c r="CH5" i="61" s="1"/>
  <c r="DK5" i="61" s="1"/>
  <c r="EM5" i="61" s="1"/>
  <c r="BD5" i="61"/>
  <c r="CG5" i="61" s="1"/>
  <c r="DJ5" i="61" s="1"/>
  <c r="BC5" i="61"/>
  <c r="CF5" i="61" s="1"/>
  <c r="DI5" i="61" s="1"/>
  <c r="EK5" i="61" s="1"/>
  <c r="BB5" i="61"/>
  <c r="CE5" i="61" s="1"/>
  <c r="DH5" i="61" s="1"/>
  <c r="BA5" i="61"/>
  <c r="CD5" i="61" s="1"/>
  <c r="DG5" i="61" s="1"/>
  <c r="EI5" i="61" s="1"/>
  <c r="AZ5" i="61"/>
  <c r="CC5" i="61" s="1"/>
  <c r="DF5" i="61" s="1"/>
  <c r="BR4" i="61"/>
  <c r="CU4" i="61" s="1"/>
  <c r="DX4" i="61" s="1"/>
  <c r="BQ4" i="61"/>
  <c r="CT4" i="61" s="1"/>
  <c r="DW4" i="61" s="1"/>
  <c r="BN4" i="61"/>
  <c r="CQ4" i="61" s="1"/>
  <c r="DT4" i="61" s="1"/>
  <c r="BM4" i="61"/>
  <c r="CP4" i="61" s="1"/>
  <c r="DS4" i="61" s="1"/>
  <c r="BJ4" i="61"/>
  <c r="CM4" i="61" s="1"/>
  <c r="DP4" i="61" s="1"/>
  <c r="BI4" i="61"/>
  <c r="CL4" i="61" s="1"/>
  <c r="DO4" i="61" s="1"/>
  <c r="BF4" i="61"/>
  <c r="CI4" i="61" s="1"/>
  <c r="DL4" i="61" s="1"/>
  <c r="BE4" i="61"/>
  <c r="CH4" i="61" s="1"/>
  <c r="DK4" i="61" s="1"/>
  <c r="BB4" i="61"/>
  <c r="CE4" i="61" s="1"/>
  <c r="DH4" i="61" s="1"/>
  <c r="BA4" i="61"/>
  <c r="CD4" i="61" s="1"/>
  <c r="DG4" i="61" s="1"/>
  <c r="AZ4" i="61"/>
  <c r="CC4" i="61" s="1"/>
  <c r="DF4" i="61" s="1"/>
  <c r="BT3" i="61"/>
  <c r="CW3" i="61" s="1"/>
  <c r="DZ3" i="61" s="1"/>
  <c r="BS3" i="61"/>
  <c r="CV3" i="61" s="1"/>
  <c r="DY3" i="61" s="1"/>
  <c r="FN3" i="61" s="1"/>
  <c r="BR3" i="61"/>
  <c r="CU3" i="61" s="1"/>
  <c r="DX3" i="61" s="1"/>
  <c r="BQ3" i="61"/>
  <c r="CT3" i="61" s="1"/>
  <c r="DW3" i="61" s="1"/>
  <c r="BP3" i="61"/>
  <c r="CS3" i="61" s="1"/>
  <c r="DV3" i="61" s="1"/>
  <c r="BO3" i="61"/>
  <c r="CR3" i="61" s="1"/>
  <c r="DU3" i="61" s="1"/>
  <c r="BN3" i="61"/>
  <c r="CQ3" i="61" s="1"/>
  <c r="DT3" i="61" s="1"/>
  <c r="BM3" i="61"/>
  <c r="CP3" i="61" s="1"/>
  <c r="DS3" i="61" s="1"/>
  <c r="EU3" i="61" s="1"/>
  <c r="BL3" i="61"/>
  <c r="CO3" i="61" s="1"/>
  <c r="DR3" i="61" s="1"/>
  <c r="BK3" i="61"/>
  <c r="CN3" i="61" s="1"/>
  <c r="DQ3" i="61" s="1"/>
  <c r="BJ3" i="61"/>
  <c r="CM3" i="61" s="1"/>
  <c r="DP3" i="61" s="1"/>
  <c r="BI3" i="61"/>
  <c r="CL3" i="61" s="1"/>
  <c r="DO3" i="61" s="1"/>
  <c r="BH3" i="61"/>
  <c r="CK3" i="61" s="1"/>
  <c r="DN3" i="61" s="1"/>
  <c r="BG3" i="61"/>
  <c r="CJ3" i="61" s="1"/>
  <c r="DM3" i="61" s="1"/>
  <c r="BF3" i="61"/>
  <c r="CI3" i="61" s="1"/>
  <c r="DL3" i="61" s="1"/>
  <c r="BE3" i="61"/>
  <c r="CH3" i="61" s="1"/>
  <c r="DK3" i="61" s="1"/>
  <c r="BD3" i="61"/>
  <c r="CG3" i="61" s="1"/>
  <c r="DJ3" i="61" s="1"/>
  <c r="BC3" i="61"/>
  <c r="CF3" i="61" s="1"/>
  <c r="DI3" i="61" s="1"/>
  <c r="EK3" i="61" s="1"/>
  <c r="BB3" i="61"/>
  <c r="CE3" i="61" s="1"/>
  <c r="DH3" i="61" s="1"/>
  <c r="BA3" i="61"/>
  <c r="CD3" i="61" s="1"/>
  <c r="DG3" i="61" s="1"/>
  <c r="AZ3" i="61"/>
  <c r="CC3" i="61" s="1"/>
  <c r="DF3" i="61" s="1"/>
  <c r="Z26" i="62" l="1"/>
  <c r="AA24" i="62"/>
  <c r="AA26" i="62" s="1"/>
  <c r="AV19" i="64" s="1"/>
  <c r="Y53" i="62"/>
  <c r="X54" i="62"/>
  <c r="M53" i="62"/>
  <c r="L54" i="62"/>
  <c r="M25" i="62"/>
  <c r="L26" i="62"/>
  <c r="FK20" i="61"/>
  <c r="FL22" i="61"/>
  <c r="EY6" i="61"/>
  <c r="EH3" i="61"/>
  <c r="EK6" i="61"/>
  <c r="EO6" i="61"/>
  <c r="ES6" i="61"/>
  <c r="EH4" i="61"/>
  <c r="EL8" i="61"/>
  <c r="FL20" i="61"/>
  <c r="EU4" i="61"/>
  <c r="EH5" i="61"/>
  <c r="EP5" i="61"/>
  <c r="EH6" i="61"/>
  <c r="EP6" i="61"/>
  <c r="EZ3" i="61"/>
  <c r="EW3" i="61"/>
  <c r="EM3" i="61"/>
  <c r="EO3" i="61"/>
  <c r="EM8" i="61"/>
  <c r="EN3" i="61"/>
  <c r="EI4" i="61"/>
  <c r="EJ6" i="61"/>
  <c r="EL3" i="61"/>
  <c r="ET3" i="61"/>
  <c r="ER4" i="61"/>
  <c r="EM4" i="61"/>
  <c r="ET5" i="61"/>
  <c r="EL6" i="61"/>
  <c r="ET6" i="61"/>
  <c r="ET7" i="61"/>
  <c r="FI19" i="61"/>
  <c r="EP4" i="61"/>
  <c r="EN4" i="61"/>
  <c r="EM6" i="61"/>
  <c r="EQ6" i="61"/>
  <c r="EU6" i="61"/>
  <c r="EM7" i="61"/>
  <c r="EU7" i="61"/>
  <c r="EJ8" i="61"/>
  <c r="EN8" i="61"/>
  <c r="ER8" i="61"/>
  <c r="FI20" i="61"/>
  <c r="FM20" i="61"/>
  <c r="FO19" i="61"/>
  <c r="EJ3" i="61"/>
  <c r="EJ5" i="61"/>
  <c r="EN6" i="61"/>
  <c r="EO8" i="61"/>
  <c r="EQ8" i="61"/>
  <c r="EI3" i="61"/>
  <c r="EQ3" i="61"/>
  <c r="EY3" i="61"/>
  <c r="FL19" i="61"/>
  <c r="ET4" i="61"/>
  <c r="ER3" i="61"/>
  <c r="ES3" i="61"/>
  <c r="EQ4" i="61"/>
  <c r="EN5" i="61"/>
  <c r="ER6" i="61"/>
  <c r="EP3" i="61"/>
  <c r="EJ4" i="61"/>
  <c r="ET8" i="61"/>
  <c r="EI8" i="61"/>
  <c r="FJ19" i="61"/>
  <c r="FN19" i="61"/>
  <c r="ES4" i="61"/>
  <c r="BC4" i="61"/>
  <c r="CF4" i="61" s="1"/>
  <c r="DI4" i="61" s="1"/>
  <c r="EK4" i="61" s="1"/>
  <c r="BG4" i="61"/>
  <c r="CJ4" i="61" s="1"/>
  <c r="DM4" i="61" s="1"/>
  <c r="EO4" i="61" s="1"/>
  <c r="BD4" i="61"/>
  <c r="CG4" i="61" s="1"/>
  <c r="DJ4" i="61" s="1"/>
  <c r="EL4" i="61" s="1"/>
  <c r="FL5" i="61"/>
  <c r="EY5" i="61"/>
  <c r="EY7" i="61"/>
  <c r="FL7" i="61"/>
  <c r="EY8" i="61"/>
  <c r="FL8" i="61"/>
  <c r="EV3" i="61"/>
  <c r="FI3" i="61"/>
  <c r="FA7" i="61"/>
  <c r="FN7" i="61"/>
  <c r="EW8" i="61"/>
  <c r="FJ8" i="61"/>
  <c r="FN8" i="61"/>
  <c r="FA8" i="61"/>
  <c r="EW4" i="61"/>
  <c r="FJ4" i="61"/>
  <c r="FN4" i="61"/>
  <c r="FA4" i="61"/>
  <c r="EW5" i="61"/>
  <c r="FJ5" i="61"/>
  <c r="FA5" i="61"/>
  <c r="FN5" i="61"/>
  <c r="EW6" i="61"/>
  <c r="FJ6" i="61"/>
  <c r="FA6" i="61"/>
  <c r="FN6" i="61"/>
  <c r="EW7" i="61"/>
  <c r="FJ7" i="61"/>
  <c r="EX3" i="61"/>
  <c r="FK3" i="61"/>
  <c r="FB3" i="61"/>
  <c r="FO3" i="61"/>
  <c r="FL4" i="61"/>
  <c r="EY4" i="61"/>
  <c r="FK4" i="61"/>
  <c r="EX4" i="61"/>
  <c r="EZ6" i="61"/>
  <c r="FM6" i="61"/>
  <c r="FL3" i="61"/>
  <c r="EL5" i="61"/>
  <c r="EX5" i="61"/>
  <c r="FK5" i="61"/>
  <c r="FL6" i="61"/>
  <c r="EJ7" i="61"/>
  <c r="EN7" i="61"/>
  <c r="ER7" i="61"/>
  <c r="FI7" i="61"/>
  <c r="EV7" i="61"/>
  <c r="FM7" i="61"/>
  <c r="EZ7" i="61"/>
  <c r="EZ4" i="61"/>
  <c r="FM4" i="61"/>
  <c r="FK6" i="61"/>
  <c r="EX6" i="61"/>
  <c r="EV8" i="61"/>
  <c r="FI8" i="61"/>
  <c r="FM3" i="61"/>
  <c r="EV4" i="61"/>
  <c r="FI4" i="61"/>
  <c r="EZ8" i="61"/>
  <c r="FM8" i="61"/>
  <c r="FA3" i="61"/>
  <c r="ER5" i="61"/>
  <c r="FI5" i="61"/>
  <c r="EV5" i="61"/>
  <c r="FM5" i="61"/>
  <c r="EZ5" i="61"/>
  <c r="EH7" i="61"/>
  <c r="EL7" i="61"/>
  <c r="EX7" i="61"/>
  <c r="FK7" i="61"/>
  <c r="FJ3" i="61"/>
  <c r="EV6" i="61"/>
  <c r="FI6" i="61"/>
  <c r="FK8" i="61"/>
  <c r="EX8" i="61"/>
  <c r="FJ18" i="61"/>
  <c r="FN18" i="61"/>
  <c r="FK21" i="61"/>
  <c r="FL18" i="61"/>
  <c r="O11" i="63" l="1"/>
  <c r="O12" i="63" s="1"/>
  <c r="BX19" i="64"/>
  <c r="DA19" i="64" s="1"/>
  <c r="N53" i="62"/>
  <c r="M54" i="62"/>
  <c r="Y54" i="62"/>
  <c r="Z53" i="62"/>
  <c r="N25" i="62"/>
  <c r="M26" i="62"/>
  <c r="BP37" i="42"/>
  <c r="BQ37" i="42"/>
  <c r="BR37" i="42"/>
  <c r="CU37" i="42" s="1"/>
  <c r="I32" i="60" s="1"/>
  <c r="BS37" i="42"/>
  <c r="BT37" i="42"/>
  <c r="BU37" i="42"/>
  <c r="CX37" i="42" s="1"/>
  <c r="L32" i="60" s="1"/>
  <c r="BK38" i="42"/>
  <c r="O29" i="63" l="1"/>
  <c r="EE19" i="64"/>
  <c r="O28" i="63" s="1"/>
  <c r="Z54" i="62"/>
  <c r="AA53" i="62"/>
  <c r="AA54" i="62" s="1"/>
  <c r="AV27" i="64" s="1"/>
  <c r="O53" i="62"/>
  <c r="N54" i="62"/>
  <c r="O25" i="62"/>
  <c r="N26" i="62"/>
  <c r="CS37" i="42"/>
  <c r="CT37" i="42"/>
  <c r="H32" i="60" s="1"/>
  <c r="CV37" i="42"/>
  <c r="J32" i="60" s="1"/>
  <c r="CW37" i="42"/>
  <c r="K32" i="60" s="1"/>
  <c r="O14" i="63" l="1"/>
  <c r="O15" i="63" s="1"/>
  <c r="BX27" i="64"/>
  <c r="DA27" i="64" s="1"/>
  <c r="P53" i="62"/>
  <c r="O54" i="62"/>
  <c r="P25" i="62"/>
  <c r="O26" i="62"/>
  <c r="P61" i="60"/>
  <c r="R61" i="60"/>
  <c r="K15" i="60"/>
  <c r="J15" i="60"/>
  <c r="I15" i="60"/>
  <c r="H15" i="60"/>
  <c r="G15" i="60"/>
  <c r="F15" i="60"/>
  <c r="Q53" i="60"/>
  <c r="N53" i="60"/>
  <c r="N52" i="60"/>
  <c r="N51" i="60"/>
  <c r="CX29" i="42"/>
  <c r="L30" i="60" s="1"/>
  <c r="BU29" i="42"/>
  <c r="O31" i="63" l="1"/>
  <c r="EE27" i="64"/>
  <c r="Q61" i="60"/>
  <c r="Q53" i="62"/>
  <c r="Q54" i="62" s="1"/>
  <c r="P54" i="62"/>
  <c r="EB29" i="42"/>
  <c r="L29" i="60" s="1"/>
  <c r="Q25" i="62"/>
  <c r="Q26" i="62" s="1"/>
  <c r="P26" i="62"/>
  <c r="Q56" i="60"/>
  <c r="N55" i="60"/>
  <c r="N54" i="60"/>
  <c r="K56" i="60"/>
  <c r="J56" i="60"/>
  <c r="I56" i="60"/>
  <c r="H56" i="60"/>
  <c r="F56" i="60"/>
  <c r="N56" i="60" s="1"/>
  <c r="FT19" i="64" l="1"/>
  <c r="O30" i="63"/>
  <c r="O35" i="63" s="1"/>
  <c r="FG3" i="64"/>
  <c r="EB37" i="42"/>
  <c r="L31" i="60" s="1"/>
  <c r="K18" i="60"/>
  <c r="J18" i="60"/>
  <c r="I18" i="60"/>
  <c r="H18" i="60"/>
  <c r="G18" i="60"/>
  <c r="F18" i="60"/>
  <c r="G12" i="60"/>
  <c r="H12" i="60"/>
  <c r="I12" i="60"/>
  <c r="J12" i="60"/>
  <c r="K12" i="60"/>
  <c r="BU21" i="42" l="1"/>
  <c r="CX21" i="42" s="1"/>
  <c r="Q50" i="60"/>
  <c r="N50" i="60"/>
  <c r="N49" i="60"/>
  <c r="N48" i="60"/>
  <c r="EB21" i="42" l="1"/>
  <c r="L28" i="60"/>
  <c r="K47" i="60"/>
  <c r="J47" i="60"/>
  <c r="I47" i="60"/>
  <c r="H47" i="60"/>
  <c r="N46" i="60"/>
  <c r="N45" i="60"/>
  <c r="G47" i="60"/>
  <c r="F47" i="60"/>
  <c r="Q47" i="60"/>
  <c r="Q44" i="60"/>
  <c r="BU13" i="42"/>
  <c r="CX5" i="42"/>
  <c r="L24" i="60" s="1"/>
  <c r="N42" i="60"/>
  <c r="K44" i="60"/>
  <c r="L44" i="60" s="1"/>
  <c r="J44" i="60"/>
  <c r="I44" i="60"/>
  <c r="H44" i="60"/>
  <c r="G44" i="60"/>
  <c r="F44" i="60"/>
  <c r="N43" i="60"/>
  <c r="CX13" i="42" l="1"/>
  <c r="L26" i="60" s="1"/>
  <c r="FQ21" i="42"/>
  <c r="L27" i="60"/>
  <c r="N47" i="60"/>
  <c r="N44" i="60"/>
  <c r="EB5" i="42"/>
  <c r="L23" i="60" s="1"/>
  <c r="K9" i="60"/>
  <c r="J9" i="60"/>
  <c r="I9" i="60"/>
  <c r="H9" i="60"/>
  <c r="G9" i="60"/>
  <c r="F9" i="60"/>
  <c r="G6" i="60"/>
  <c r="H6" i="60"/>
  <c r="I6" i="60"/>
  <c r="J6" i="60"/>
  <c r="K6" i="60"/>
  <c r="F6" i="60"/>
  <c r="J83" i="60"/>
  <c r="J84" i="60" s="1"/>
  <c r="I83" i="60"/>
  <c r="I84" i="60" s="1"/>
  <c r="H83" i="60"/>
  <c r="H84" i="60" s="1"/>
  <c r="G83" i="60"/>
  <c r="G84" i="60" s="1"/>
  <c r="R70" i="60"/>
  <c r="BS3" i="41"/>
  <c r="C5" i="30"/>
  <c r="K85" i="60"/>
  <c r="K80" i="60"/>
  <c r="K81" i="60"/>
  <c r="K82" i="60"/>
  <c r="K79" i="60"/>
  <c r="K78" i="60"/>
  <c r="F85" i="60"/>
  <c r="E85" i="60"/>
  <c r="E82" i="60"/>
  <c r="F82" i="60" s="1"/>
  <c r="E81" i="60"/>
  <c r="F81" i="60" s="1"/>
  <c r="E80" i="60"/>
  <c r="E79" i="60"/>
  <c r="E78" i="60"/>
  <c r="EB13" i="42" l="1"/>
  <c r="L25" i="60" s="1"/>
  <c r="L34" i="60" s="1"/>
  <c r="M85" i="60"/>
  <c r="M80" i="60"/>
  <c r="E83" i="60"/>
  <c r="E84" i="60" s="1"/>
  <c r="M81" i="60"/>
  <c r="FD5" i="42"/>
  <c r="FQ5" i="42"/>
  <c r="M79" i="60"/>
  <c r="F80" i="60"/>
  <c r="F78" i="60"/>
  <c r="M78" i="60"/>
  <c r="F79" i="60"/>
  <c r="M82" i="60"/>
  <c r="K83" i="60"/>
  <c r="K71" i="60"/>
  <c r="K70" i="60"/>
  <c r="K72" i="60"/>
  <c r="K68" i="60"/>
  <c r="K67" i="60"/>
  <c r="M67" i="60" s="1"/>
  <c r="I69" i="60"/>
  <c r="H69" i="60"/>
  <c r="G69" i="60"/>
  <c r="J69" i="60"/>
  <c r="K69" i="60" s="1"/>
  <c r="F69" i="60"/>
  <c r="E69" i="60"/>
  <c r="M69" i="60" l="1"/>
  <c r="F83" i="60"/>
  <c r="F84" i="60" s="1"/>
  <c r="M68" i="60"/>
  <c r="K84" i="60"/>
  <c r="M84" i="60" s="1"/>
  <c r="M83" i="60"/>
  <c r="T51" i="45"/>
  <c r="T48" i="45"/>
  <c r="T45" i="45"/>
  <c r="T42" i="45"/>
  <c r="T37" i="45"/>
  <c r="CV7" i="43"/>
  <c r="DX7" i="43" s="1"/>
  <c r="CV8" i="43"/>
  <c r="DX8" i="43" s="1"/>
  <c r="CV9" i="43"/>
  <c r="DX9" i="43" s="1"/>
  <c r="CV12" i="43"/>
  <c r="DX12" i="43" s="1"/>
  <c r="CV13" i="43"/>
  <c r="DX13" i="43" s="1"/>
  <c r="CV14" i="43"/>
  <c r="DX14" i="43" s="1"/>
  <c r="CV17" i="43"/>
  <c r="DX17" i="43" s="1"/>
  <c r="CV18" i="43"/>
  <c r="DX18" i="43" s="1"/>
  <c r="FM18" i="43" s="1"/>
  <c r="CV19" i="43"/>
  <c r="DX19" i="43" s="1"/>
  <c r="CV25" i="43"/>
  <c r="DX25" i="43" s="1"/>
  <c r="CV28" i="43"/>
  <c r="DX28" i="43" s="1"/>
  <c r="CV29" i="43"/>
  <c r="DX29" i="43" s="1"/>
  <c r="CV30" i="43"/>
  <c r="DX30" i="43" s="1"/>
  <c r="CV31" i="43"/>
  <c r="DX31" i="43" s="1"/>
  <c r="CV32" i="43"/>
  <c r="DX32" i="43" s="1"/>
  <c r="CV33" i="43"/>
  <c r="DX33" i="43" s="1"/>
  <c r="CV34" i="43"/>
  <c r="DX34" i="43" s="1"/>
  <c r="CV35" i="43"/>
  <c r="DX35" i="43" s="1"/>
  <c r="CV36" i="43"/>
  <c r="DX36" i="43" s="1"/>
  <c r="CV37" i="43"/>
  <c r="DX37" i="43" s="1"/>
  <c r="CV38" i="43"/>
  <c r="DX38" i="43" s="1"/>
  <c r="CV39" i="43"/>
  <c r="DX39" i="43" s="1"/>
  <c r="CV40" i="43"/>
  <c r="DX40" i="43" s="1"/>
  <c r="CV41" i="43"/>
  <c r="DX41" i="43" s="1"/>
  <c r="CV42" i="43"/>
  <c r="DX42" i="43" s="1"/>
  <c r="CV43" i="43"/>
  <c r="DX43" i="43" s="1"/>
  <c r="CV44" i="43"/>
  <c r="DX44" i="43" s="1"/>
  <c r="CV45" i="43"/>
  <c r="DX45" i="43" s="1"/>
  <c r="CV46" i="43"/>
  <c r="DX46" i="43" s="1"/>
  <c r="CV47" i="43"/>
  <c r="DX47" i="43" s="1"/>
  <c r="CV48" i="43"/>
  <c r="DX48" i="43" s="1"/>
  <c r="CV49" i="43"/>
  <c r="DX49" i="43" s="1"/>
  <c r="CV50" i="43"/>
  <c r="DX50" i="43" s="1"/>
  <c r="BS3" i="43"/>
  <c r="CV3" i="43" s="1"/>
  <c r="DX3" i="43" s="1"/>
  <c r="BS4" i="43"/>
  <c r="CV4" i="43" s="1"/>
  <c r="DX4" i="43" s="1"/>
  <c r="BS5" i="43"/>
  <c r="CV5" i="43" s="1"/>
  <c r="DX5" i="43" s="1"/>
  <c r="BS6" i="43"/>
  <c r="CV6" i="43" s="1"/>
  <c r="DX6" i="43" s="1"/>
  <c r="BS8" i="43"/>
  <c r="BS9" i="43"/>
  <c r="BS10" i="43"/>
  <c r="CV10" i="43" s="1"/>
  <c r="DX10" i="43" s="1"/>
  <c r="BS11" i="43"/>
  <c r="CV11" i="43" s="1"/>
  <c r="DX11" i="43" s="1"/>
  <c r="BS12" i="43"/>
  <c r="BS14" i="43"/>
  <c r="BS15" i="43"/>
  <c r="CV15" i="43" s="1"/>
  <c r="DX15" i="43" s="1"/>
  <c r="BS16" i="43"/>
  <c r="CV16" i="43" s="1"/>
  <c r="DX16" i="43" s="1"/>
  <c r="BS18" i="43"/>
  <c r="BS20" i="43"/>
  <c r="CV20" i="43" s="1"/>
  <c r="DX20" i="43" s="1"/>
  <c r="BS21" i="43"/>
  <c r="CV21" i="43" s="1"/>
  <c r="DX21" i="43" s="1"/>
  <c r="BS22" i="43"/>
  <c r="CV22" i="43" s="1"/>
  <c r="DX22" i="43" s="1"/>
  <c r="BS23" i="43"/>
  <c r="CV23" i="43" s="1"/>
  <c r="DX23" i="43" s="1"/>
  <c r="BS24" i="43"/>
  <c r="CV24" i="43" s="1"/>
  <c r="DX24" i="43" s="1"/>
  <c r="BS26" i="43"/>
  <c r="CV26" i="43" s="1"/>
  <c r="DX26" i="43" s="1"/>
  <c r="BS27" i="43"/>
  <c r="CV27" i="43" s="1"/>
  <c r="DX27" i="43" s="1"/>
  <c r="BS28" i="43"/>
  <c r="CW19" i="42"/>
  <c r="EA19" i="42" s="1"/>
  <c r="CW22" i="42"/>
  <c r="EA22" i="42" s="1"/>
  <c r="CW27" i="42"/>
  <c r="EA27" i="42" s="1"/>
  <c r="CW30" i="42"/>
  <c r="EA30" i="42" s="1"/>
  <c r="CW35" i="42"/>
  <c r="EA35" i="42" s="1"/>
  <c r="EA37" i="42"/>
  <c r="K31" i="60" s="1"/>
  <c r="CW38" i="42"/>
  <c r="EA38" i="42" s="1"/>
  <c r="CW40" i="42"/>
  <c r="EA40" i="42" s="1"/>
  <c r="CW41" i="42"/>
  <c r="EA41" i="42" s="1"/>
  <c r="CW42" i="42"/>
  <c r="EA42" i="42" s="1"/>
  <c r="CW43" i="42"/>
  <c r="EA43" i="42" s="1"/>
  <c r="CW44" i="42"/>
  <c r="EA44" i="42" s="1"/>
  <c r="CW45" i="42"/>
  <c r="EA45" i="42" s="1"/>
  <c r="CW46" i="42"/>
  <c r="EA46" i="42" s="1"/>
  <c r="CW47" i="42"/>
  <c r="EA47" i="42" s="1"/>
  <c r="CW48" i="42"/>
  <c r="EA48" i="42" s="1"/>
  <c r="CW49" i="42"/>
  <c r="EA49" i="42" s="1"/>
  <c r="CW50" i="42"/>
  <c r="EA50" i="42" s="1"/>
  <c r="CW51" i="42"/>
  <c r="EA51" i="42" s="1"/>
  <c r="CW52" i="42"/>
  <c r="EA52" i="42" s="1"/>
  <c r="CW53" i="42"/>
  <c r="EA53" i="42" s="1"/>
  <c r="CW54" i="42"/>
  <c r="EA54" i="42" s="1"/>
  <c r="CW55" i="42"/>
  <c r="EA55" i="42" s="1"/>
  <c r="CW56" i="42"/>
  <c r="EA56" i="42" s="1"/>
  <c r="CW57" i="42"/>
  <c r="EA57" i="42" s="1"/>
  <c r="CW58" i="42"/>
  <c r="EA58" i="42" s="1"/>
  <c r="CW59" i="42"/>
  <c r="EA59" i="42" s="1"/>
  <c r="CW60" i="42"/>
  <c r="EA60" i="42" s="1"/>
  <c r="CW61" i="42"/>
  <c r="EA61" i="42" s="1"/>
  <c r="CW62" i="42"/>
  <c r="EA62" i="42" s="1"/>
  <c r="CW63" i="42"/>
  <c r="EA63" i="42" s="1"/>
  <c r="CW64" i="42"/>
  <c r="EA64" i="42" s="1"/>
  <c r="CW65" i="42"/>
  <c r="EA65" i="42" s="1"/>
  <c r="CW66" i="42"/>
  <c r="EA66" i="42" s="1"/>
  <c r="BT3" i="42"/>
  <c r="CW3" i="42" s="1"/>
  <c r="EA3" i="42" s="1"/>
  <c r="BT4" i="42"/>
  <c r="CW4" i="42" s="1"/>
  <c r="EA4" i="42" s="1"/>
  <c r="BT5" i="42"/>
  <c r="CW5" i="42" s="1"/>
  <c r="BT6" i="42"/>
  <c r="CW6" i="42" s="1"/>
  <c r="EA6" i="42" s="1"/>
  <c r="BT7" i="42"/>
  <c r="CW7" i="42" s="1"/>
  <c r="EA7" i="42" s="1"/>
  <c r="BT8" i="42"/>
  <c r="CW8" i="42" s="1"/>
  <c r="EA8" i="42" s="1"/>
  <c r="BT9" i="42"/>
  <c r="CW9" i="42" s="1"/>
  <c r="EA9" i="42" s="1"/>
  <c r="BT10" i="42"/>
  <c r="CW10" i="42" s="1"/>
  <c r="EA10" i="42" s="1"/>
  <c r="BT11" i="42"/>
  <c r="CW11" i="42" s="1"/>
  <c r="EA11" i="42" s="1"/>
  <c r="BT12" i="42"/>
  <c r="CW12" i="42" s="1"/>
  <c r="EA12" i="42" s="1"/>
  <c r="BT13" i="42"/>
  <c r="CW13" i="42" s="1"/>
  <c r="BT14" i="42"/>
  <c r="CW14" i="42" s="1"/>
  <c r="EA14" i="42" s="1"/>
  <c r="BT15" i="42"/>
  <c r="CW15" i="42" s="1"/>
  <c r="EA15" i="42" s="1"/>
  <c r="BT16" i="42"/>
  <c r="CW16" i="42" s="1"/>
  <c r="EA16" i="42" s="1"/>
  <c r="BT17" i="42"/>
  <c r="CW17" i="42" s="1"/>
  <c r="EA17" i="42" s="1"/>
  <c r="BT18" i="42"/>
  <c r="CW18" i="42" s="1"/>
  <c r="EA18" i="42" s="1"/>
  <c r="BT20" i="42"/>
  <c r="CW20" i="42" s="1"/>
  <c r="EA20" i="42" s="1"/>
  <c r="BT21" i="42"/>
  <c r="CW21" i="42" s="1"/>
  <c r="BT23" i="42"/>
  <c r="CW23" i="42" s="1"/>
  <c r="EA23" i="42" s="1"/>
  <c r="BT24" i="42"/>
  <c r="CW24" i="42" s="1"/>
  <c r="EA24" i="42" s="1"/>
  <c r="BT25" i="42"/>
  <c r="CW25" i="42" s="1"/>
  <c r="EA25" i="42" s="1"/>
  <c r="BT26" i="42"/>
  <c r="CW26" i="42" s="1"/>
  <c r="EA26" i="42" s="1"/>
  <c r="FP26" i="42" s="1"/>
  <c r="BT28" i="42"/>
  <c r="CW28" i="42" s="1"/>
  <c r="EA28" i="42" s="1"/>
  <c r="BT29" i="42"/>
  <c r="CW29" i="42" s="1"/>
  <c r="BT31" i="42"/>
  <c r="CW31" i="42" s="1"/>
  <c r="EA31" i="42" s="1"/>
  <c r="BT32" i="42"/>
  <c r="CW32" i="42" s="1"/>
  <c r="EA32" i="42" s="1"/>
  <c r="BT33" i="42"/>
  <c r="CW33" i="42" s="1"/>
  <c r="EA33" i="42" s="1"/>
  <c r="BT34" i="42"/>
  <c r="CW34" i="42" s="1"/>
  <c r="EA34" i="42" s="1"/>
  <c r="BT36" i="42"/>
  <c r="CW36" i="42" s="1"/>
  <c r="EA36" i="42" s="1"/>
  <c r="BT39" i="42"/>
  <c r="CW39" i="42" s="1"/>
  <c r="EA39" i="42" s="1"/>
  <c r="DX27" i="41"/>
  <c r="DX31" i="41"/>
  <c r="DX35" i="41"/>
  <c r="DX39" i="41"/>
  <c r="DX43" i="41"/>
  <c r="CV22" i="41"/>
  <c r="DX22" i="41" s="1"/>
  <c r="FM22" i="41" s="1"/>
  <c r="CV23" i="41"/>
  <c r="DX23" i="41" s="1"/>
  <c r="FM23" i="41" s="1"/>
  <c r="CV24" i="41"/>
  <c r="DX24" i="41" s="1"/>
  <c r="CV26" i="41"/>
  <c r="DX26" i="41" s="1"/>
  <c r="CV27" i="41"/>
  <c r="CV30" i="41"/>
  <c r="DX30" i="41" s="1"/>
  <c r="CV31" i="41"/>
  <c r="CV34" i="41"/>
  <c r="DX34" i="41" s="1"/>
  <c r="CV35" i="41"/>
  <c r="CV38" i="41"/>
  <c r="DX38" i="41" s="1"/>
  <c r="CV39" i="41"/>
  <c r="CV41" i="41"/>
  <c r="DX41" i="41" s="1"/>
  <c r="CV42" i="41"/>
  <c r="DX42" i="41" s="1"/>
  <c r="CV43" i="41"/>
  <c r="CV44" i="41"/>
  <c r="DX44" i="41" s="1"/>
  <c r="CV45" i="41"/>
  <c r="DX45" i="41" s="1"/>
  <c r="CV46" i="41"/>
  <c r="DX46" i="41" s="1"/>
  <c r="CV47" i="41"/>
  <c r="DX47" i="41" s="1"/>
  <c r="CV48" i="41"/>
  <c r="DX48" i="41" s="1"/>
  <c r="CV49" i="41"/>
  <c r="DX49" i="41" s="1"/>
  <c r="CV50" i="41"/>
  <c r="DX50" i="41" s="1"/>
  <c r="CV51" i="41"/>
  <c r="DX51" i="41" s="1"/>
  <c r="CV52" i="41"/>
  <c r="DX52" i="41" s="1"/>
  <c r="CV53" i="41"/>
  <c r="DX53" i="41" s="1"/>
  <c r="CV54" i="41"/>
  <c r="DX54" i="41" s="1"/>
  <c r="CV55" i="41"/>
  <c r="DX55" i="41" s="1"/>
  <c r="CV56" i="41"/>
  <c r="DX56" i="41" s="1"/>
  <c r="CV57" i="41"/>
  <c r="DX57" i="41" s="1"/>
  <c r="CV58" i="41"/>
  <c r="DX58" i="41" s="1"/>
  <c r="CV59" i="41"/>
  <c r="DX59" i="41" s="1"/>
  <c r="CV60" i="41"/>
  <c r="DX60" i="41" s="1"/>
  <c r="CV61" i="41"/>
  <c r="DX61" i="41" s="1"/>
  <c r="CV62" i="41"/>
  <c r="DX62" i="41" s="1"/>
  <c r="CV63" i="41"/>
  <c r="DX63" i="41" s="1"/>
  <c r="CV64" i="41"/>
  <c r="DX64" i="41" s="1"/>
  <c r="CV65" i="41"/>
  <c r="DX65" i="41" s="1"/>
  <c r="CV66" i="41"/>
  <c r="DX66" i="41" s="1"/>
  <c r="CV3" i="41"/>
  <c r="DX3" i="41" s="1"/>
  <c r="BS4" i="41"/>
  <c r="CV4" i="41" s="1"/>
  <c r="DX4" i="41" s="1"/>
  <c r="BS5" i="41"/>
  <c r="CV5" i="41" s="1"/>
  <c r="DX5" i="41" s="1"/>
  <c r="BS6" i="41"/>
  <c r="CV6" i="41" s="1"/>
  <c r="DX6" i="41" s="1"/>
  <c r="BS7" i="41"/>
  <c r="CV7" i="41" s="1"/>
  <c r="DX7" i="41" s="1"/>
  <c r="BS8" i="41"/>
  <c r="CV8" i="41" s="1"/>
  <c r="DX8" i="41" s="1"/>
  <c r="BS9" i="41"/>
  <c r="CV9" i="41" s="1"/>
  <c r="DX9" i="41" s="1"/>
  <c r="BS10" i="41"/>
  <c r="CV10" i="41" s="1"/>
  <c r="DX10" i="41" s="1"/>
  <c r="BS11" i="41"/>
  <c r="CV11" i="41" s="1"/>
  <c r="DX11" i="41" s="1"/>
  <c r="BS12" i="41"/>
  <c r="CV12" i="41" s="1"/>
  <c r="DX12" i="41" s="1"/>
  <c r="BS13" i="41"/>
  <c r="CV13" i="41" s="1"/>
  <c r="DX13" i="41" s="1"/>
  <c r="BS14" i="41"/>
  <c r="CV14" i="41" s="1"/>
  <c r="DX14" i="41" s="1"/>
  <c r="BS15" i="41"/>
  <c r="CV15" i="41" s="1"/>
  <c r="DX15" i="41" s="1"/>
  <c r="BS16" i="41"/>
  <c r="CV16" i="41" s="1"/>
  <c r="DX16" i="41" s="1"/>
  <c r="BS17" i="41"/>
  <c r="CV17" i="41" s="1"/>
  <c r="DX17" i="41" s="1"/>
  <c r="BS18" i="41"/>
  <c r="CV18" i="41" s="1"/>
  <c r="DX18" i="41" s="1"/>
  <c r="BS19" i="41"/>
  <c r="CV19" i="41" s="1"/>
  <c r="DX19" i="41" s="1"/>
  <c r="FM19" i="41" s="1"/>
  <c r="BS20" i="41"/>
  <c r="CV20" i="41" s="1"/>
  <c r="DX20" i="41" s="1"/>
  <c r="FM20" i="41" s="1"/>
  <c r="BS21" i="41"/>
  <c r="CV21" i="41" s="1"/>
  <c r="DX21" i="41" s="1"/>
  <c r="BS23" i="41"/>
  <c r="BS25" i="41"/>
  <c r="CV25" i="41" s="1"/>
  <c r="DX25" i="41" s="1"/>
  <c r="BS26" i="41"/>
  <c r="BS27" i="41"/>
  <c r="BS28" i="41"/>
  <c r="CV28" i="41" s="1"/>
  <c r="DX28" i="41" s="1"/>
  <c r="BS29" i="41"/>
  <c r="CV29" i="41" s="1"/>
  <c r="DX29" i="41" s="1"/>
  <c r="BS30" i="41"/>
  <c r="BS31" i="41"/>
  <c r="BS32" i="41"/>
  <c r="CV32" i="41" s="1"/>
  <c r="DX32" i="41" s="1"/>
  <c r="BS33" i="41"/>
  <c r="CV33" i="41" s="1"/>
  <c r="DX33" i="41" s="1"/>
  <c r="BS34" i="41"/>
  <c r="BS35" i="41"/>
  <c r="BS36" i="41"/>
  <c r="CV36" i="41" s="1"/>
  <c r="DX36" i="41" s="1"/>
  <c r="BS37" i="41"/>
  <c r="CV37" i="41" s="1"/>
  <c r="DX37" i="41" s="1"/>
  <c r="BS38" i="41"/>
  <c r="BS39" i="41"/>
  <c r="BS40" i="41"/>
  <c r="CV40" i="41" s="1"/>
  <c r="DX40" i="41" s="1"/>
  <c r="CV10" i="38"/>
  <c r="DX10" i="38" s="1"/>
  <c r="CV25" i="38"/>
  <c r="DX25" i="38" s="1"/>
  <c r="CV26" i="38"/>
  <c r="DX26" i="38" s="1"/>
  <c r="CV29" i="38"/>
  <c r="DX29" i="38" s="1"/>
  <c r="CV31" i="38"/>
  <c r="DX31" i="38" s="1"/>
  <c r="CV33" i="38"/>
  <c r="DX33" i="38" s="1"/>
  <c r="CV36" i="38"/>
  <c r="DX36" i="38" s="1"/>
  <c r="CV37" i="38"/>
  <c r="DX37" i="38" s="1"/>
  <c r="CV38" i="38"/>
  <c r="DX38" i="38" s="1"/>
  <c r="CV41" i="38"/>
  <c r="DX41" i="38" s="1"/>
  <c r="CV42" i="38"/>
  <c r="DX42" i="38" s="1"/>
  <c r="CV45" i="38"/>
  <c r="DX45" i="38" s="1"/>
  <c r="CV46" i="38"/>
  <c r="DX46" i="38" s="1"/>
  <c r="CV47" i="38"/>
  <c r="DX47" i="38" s="1"/>
  <c r="CV48" i="38"/>
  <c r="DX48" i="38" s="1"/>
  <c r="CV51" i="38"/>
  <c r="DX51" i="38" s="1"/>
  <c r="CV55" i="38"/>
  <c r="DX55" i="38" s="1"/>
  <c r="CV56" i="38"/>
  <c r="DX56" i="38" s="1"/>
  <c r="CV57" i="38"/>
  <c r="DX57" i="38" s="1"/>
  <c r="CV58" i="38"/>
  <c r="DX58" i="38" s="1"/>
  <c r="CV59" i="38"/>
  <c r="DX59" i="38" s="1"/>
  <c r="CV60" i="38"/>
  <c r="DX60" i="38" s="1"/>
  <c r="CV61" i="38"/>
  <c r="DX61" i="38" s="1"/>
  <c r="CV62" i="38"/>
  <c r="DX62" i="38" s="1"/>
  <c r="CV63" i="38"/>
  <c r="DX63" i="38" s="1"/>
  <c r="CV64" i="38"/>
  <c r="DX64" i="38" s="1"/>
  <c r="CV65" i="38"/>
  <c r="DX65" i="38" s="1"/>
  <c r="CV66" i="38"/>
  <c r="DX66" i="38" s="1"/>
  <c r="CV67" i="38"/>
  <c r="DX67" i="38" s="1"/>
  <c r="CV68" i="38"/>
  <c r="DX68" i="38" s="1"/>
  <c r="CV69" i="38"/>
  <c r="DX69" i="38" s="1"/>
  <c r="CV70" i="38"/>
  <c r="DX70" i="38" s="1"/>
  <c r="CV71" i="38"/>
  <c r="DX71" i="38" s="1"/>
  <c r="CV72" i="38"/>
  <c r="DX72" i="38" s="1"/>
  <c r="CV73" i="38"/>
  <c r="DX73" i="38" s="1"/>
  <c r="CV74" i="38"/>
  <c r="DX74" i="38" s="1"/>
  <c r="CV75" i="38"/>
  <c r="DX75" i="38" s="1"/>
  <c r="CV76" i="38"/>
  <c r="DX76" i="38" s="1"/>
  <c r="CV77" i="38"/>
  <c r="DX77" i="38" s="1"/>
  <c r="CV78" i="38"/>
  <c r="DX78" i="38" s="1"/>
  <c r="CV79" i="38"/>
  <c r="DX79" i="38" s="1"/>
  <c r="CV80" i="38"/>
  <c r="DX80" i="38" s="1"/>
  <c r="CV81" i="38"/>
  <c r="DX81" i="38" s="1"/>
  <c r="CV82" i="38"/>
  <c r="DX82" i="38" s="1"/>
  <c r="CV83" i="38"/>
  <c r="DX83" i="38" s="1"/>
  <c r="CV84" i="38"/>
  <c r="DX84" i="38" s="1"/>
  <c r="CV85" i="38"/>
  <c r="DX85" i="38" s="1"/>
  <c r="CV86" i="38"/>
  <c r="DX86" i="38" s="1"/>
  <c r="CV87" i="38"/>
  <c r="DX87" i="38" s="1"/>
  <c r="CV88" i="38"/>
  <c r="DX88" i="38" s="1"/>
  <c r="CV89" i="38"/>
  <c r="DX89" i="38" s="1"/>
  <c r="CV90" i="38"/>
  <c r="DX90" i="38" s="1"/>
  <c r="BS3" i="38"/>
  <c r="CV3" i="38" s="1"/>
  <c r="DX3" i="38" s="1"/>
  <c r="BS4" i="38"/>
  <c r="CV4" i="38" s="1"/>
  <c r="DX4" i="38" s="1"/>
  <c r="BS5" i="38"/>
  <c r="CV5" i="38" s="1"/>
  <c r="DX5" i="38" s="1"/>
  <c r="BS6" i="38"/>
  <c r="CV6" i="38" s="1"/>
  <c r="DX6" i="38" s="1"/>
  <c r="BS7" i="38"/>
  <c r="CV7" i="38" s="1"/>
  <c r="DX7" i="38" s="1"/>
  <c r="BS8" i="38"/>
  <c r="CV8" i="38" s="1"/>
  <c r="DX8" i="38" s="1"/>
  <c r="BS9" i="38"/>
  <c r="CV9" i="38" s="1"/>
  <c r="DX9" i="38" s="1"/>
  <c r="BS10" i="38"/>
  <c r="BS11" i="38"/>
  <c r="CV11" i="38" s="1"/>
  <c r="DX11" i="38" s="1"/>
  <c r="BS12" i="38"/>
  <c r="CV12" i="38" s="1"/>
  <c r="DX12" i="38" s="1"/>
  <c r="BS13" i="38"/>
  <c r="CV13" i="38" s="1"/>
  <c r="DX13" i="38" s="1"/>
  <c r="BS14" i="38"/>
  <c r="CV14" i="38" s="1"/>
  <c r="DX14" i="38" s="1"/>
  <c r="BS15" i="38"/>
  <c r="CV15" i="38" s="1"/>
  <c r="DX15" i="38" s="1"/>
  <c r="BS16" i="38"/>
  <c r="CV16" i="38" s="1"/>
  <c r="DX16" i="38" s="1"/>
  <c r="BS17" i="38"/>
  <c r="CV17" i="38" s="1"/>
  <c r="DX17" i="38" s="1"/>
  <c r="BS18" i="38"/>
  <c r="CV18" i="38" s="1"/>
  <c r="DX18" i="38" s="1"/>
  <c r="BS19" i="38"/>
  <c r="CV19" i="38" s="1"/>
  <c r="DX19" i="38" s="1"/>
  <c r="BS20" i="38"/>
  <c r="CV20" i="38" s="1"/>
  <c r="DX20" i="38" s="1"/>
  <c r="BS21" i="38"/>
  <c r="CV21" i="38" s="1"/>
  <c r="DX21" i="38" s="1"/>
  <c r="BS22" i="38"/>
  <c r="CV22" i="38" s="1"/>
  <c r="DX22" i="38" s="1"/>
  <c r="BS23" i="38"/>
  <c r="CV23" i="38" s="1"/>
  <c r="DX23" i="38" s="1"/>
  <c r="BS24" i="38"/>
  <c r="CV24" i="38" s="1"/>
  <c r="DX24" i="38" s="1"/>
  <c r="BS27" i="38"/>
  <c r="CV27" i="38" s="1"/>
  <c r="DX27" i="38" s="1"/>
  <c r="BS28" i="38"/>
  <c r="CV28" i="38" s="1"/>
  <c r="DX28" i="38" s="1"/>
  <c r="BS30" i="38"/>
  <c r="CV30" i="38" s="1"/>
  <c r="DX30" i="38" s="1"/>
  <c r="BS31" i="38"/>
  <c r="BS32" i="38"/>
  <c r="CV32" i="38" s="1"/>
  <c r="DX32" i="38" s="1"/>
  <c r="BS34" i="38"/>
  <c r="CV34" i="38" s="1"/>
  <c r="DX34" i="38" s="1"/>
  <c r="FM34" i="38" s="1"/>
  <c r="BS35" i="38"/>
  <c r="CV35" i="38" s="1"/>
  <c r="DX35" i="38" s="1"/>
  <c r="FM35" i="38" s="1"/>
  <c r="BS37" i="38"/>
  <c r="BS38" i="38"/>
  <c r="BS39" i="38"/>
  <c r="CV39" i="38" s="1"/>
  <c r="DX39" i="38" s="1"/>
  <c r="BS40" i="38"/>
  <c r="CV40" i="38" s="1"/>
  <c r="DX40" i="38" s="1"/>
  <c r="BS41" i="38"/>
  <c r="BS42" i="38"/>
  <c r="BS43" i="38"/>
  <c r="CV43" i="38" s="1"/>
  <c r="DX43" i="38" s="1"/>
  <c r="BS44" i="38"/>
  <c r="CV44" i="38" s="1"/>
  <c r="DX44" i="38" s="1"/>
  <c r="BS45" i="38"/>
  <c r="BS46" i="38"/>
  <c r="BS49" i="38"/>
  <c r="CV49" i="38" s="1"/>
  <c r="DX49" i="38" s="1"/>
  <c r="BS50" i="38"/>
  <c r="CV50" i="38" s="1"/>
  <c r="DX50" i="38" s="1"/>
  <c r="BS51" i="38"/>
  <c r="BS52" i="38"/>
  <c r="CV52" i="38" s="1"/>
  <c r="DX52" i="38" s="1"/>
  <c r="BS53" i="38"/>
  <c r="CV53" i="38" s="1"/>
  <c r="DX53" i="38" s="1"/>
  <c r="BS54" i="38"/>
  <c r="CV54" i="38" s="1"/>
  <c r="DX54" i="38" s="1"/>
  <c r="BS55" i="38"/>
  <c r="EA29" i="42" l="1"/>
  <c r="K29" i="60" s="1"/>
  <c r="K30" i="60"/>
  <c r="EA21" i="42"/>
  <c r="K27" i="60" s="1"/>
  <c r="K28" i="60"/>
  <c r="EA13" i="42"/>
  <c r="K25" i="60" s="1"/>
  <c r="K26" i="60"/>
  <c r="EA5" i="42"/>
  <c r="K23" i="60" s="1"/>
  <c r="K24" i="60"/>
  <c r="FP24" i="42"/>
  <c r="FP23" i="42"/>
  <c r="FP21" i="42"/>
  <c r="FM28" i="38"/>
  <c r="EZ6" i="38"/>
  <c r="FM6" i="38"/>
  <c r="FM29" i="38"/>
  <c r="FM6" i="41"/>
  <c r="EZ6" i="41"/>
  <c r="FM32" i="38"/>
  <c r="FM27" i="38"/>
  <c r="FM13" i="38"/>
  <c r="EZ13" i="38"/>
  <c r="FM9" i="38"/>
  <c r="EZ9" i="38"/>
  <c r="FM5" i="38"/>
  <c r="EZ5" i="38"/>
  <c r="FM26" i="38"/>
  <c r="FM26" i="41"/>
  <c r="FM12" i="38"/>
  <c r="EZ12" i="38"/>
  <c r="FM8" i="38"/>
  <c r="EZ8" i="38"/>
  <c r="FM4" i="38"/>
  <c r="EZ4" i="38"/>
  <c r="FM33" i="38"/>
  <c r="FM25" i="38"/>
  <c r="FM10" i="41"/>
  <c r="EZ10" i="41"/>
  <c r="FM30" i="38"/>
  <c r="EZ11" i="38"/>
  <c r="FM11" i="38"/>
  <c r="FM7" i="38"/>
  <c r="EZ7" i="38"/>
  <c r="EZ3" i="38"/>
  <c r="FM3" i="38"/>
  <c r="FM31" i="38"/>
  <c r="EZ10" i="38"/>
  <c r="FM10" i="38"/>
  <c r="FM7" i="41"/>
  <c r="EZ7" i="41"/>
  <c r="FM3" i="41"/>
  <c r="EZ3" i="41"/>
  <c r="FM8" i="41"/>
  <c r="EZ8" i="41"/>
  <c r="FM4" i="41"/>
  <c r="EZ4" i="41"/>
  <c r="FM24" i="41"/>
  <c r="FP8" i="42"/>
  <c r="FC8" i="42"/>
  <c r="FP4" i="42"/>
  <c r="FC4" i="42"/>
  <c r="FP25" i="42"/>
  <c r="FP19" i="42"/>
  <c r="FM20" i="43"/>
  <c r="FM4" i="43"/>
  <c r="EZ4" i="43"/>
  <c r="FM17" i="43"/>
  <c r="FM25" i="41"/>
  <c r="FP7" i="42"/>
  <c r="FC7" i="42"/>
  <c r="FP3" i="42"/>
  <c r="FC3" i="42"/>
  <c r="FM3" i="43"/>
  <c r="EZ3" i="43"/>
  <c r="FM8" i="43"/>
  <c r="EZ8" i="43"/>
  <c r="FP10" i="42"/>
  <c r="FC10" i="42"/>
  <c r="FP6" i="42"/>
  <c r="FC6" i="42"/>
  <c r="FP22" i="42"/>
  <c r="FM16" i="43"/>
  <c r="FM6" i="43"/>
  <c r="EZ6" i="43"/>
  <c r="FM19" i="43"/>
  <c r="FM7" i="43"/>
  <c r="EZ7" i="43"/>
  <c r="FM21" i="41"/>
  <c r="FM9" i="41"/>
  <c r="EZ9" i="41"/>
  <c r="FM5" i="41"/>
  <c r="EZ5" i="41"/>
  <c r="FP9" i="42"/>
  <c r="FC9" i="42"/>
  <c r="FP20" i="42"/>
  <c r="FM15" i="43"/>
  <c r="FM5" i="43"/>
  <c r="EZ5" i="43"/>
  <c r="S51" i="45"/>
  <c r="S48" i="45"/>
  <c r="S45" i="45"/>
  <c r="S42" i="45"/>
  <c r="S37" i="45"/>
  <c r="CU7" i="43"/>
  <c r="DW7" i="43" s="1"/>
  <c r="CU13" i="43"/>
  <c r="DW13" i="43" s="1"/>
  <c r="CU17" i="43"/>
  <c r="DW17" i="43" s="1"/>
  <c r="CU19" i="43"/>
  <c r="DW19" i="43" s="1"/>
  <c r="CU25" i="43"/>
  <c r="DW25" i="43" s="1"/>
  <c r="CU29" i="43"/>
  <c r="DW29" i="43" s="1"/>
  <c r="CU30" i="43"/>
  <c r="DW30" i="43" s="1"/>
  <c r="CU31" i="43"/>
  <c r="DW31" i="43" s="1"/>
  <c r="CU32" i="43"/>
  <c r="DW32" i="43" s="1"/>
  <c r="CU33" i="43"/>
  <c r="DW33" i="43" s="1"/>
  <c r="CU34" i="43"/>
  <c r="DW34" i="43" s="1"/>
  <c r="CU35" i="43"/>
  <c r="DW35" i="43" s="1"/>
  <c r="CU36" i="43"/>
  <c r="DW36" i="43" s="1"/>
  <c r="CU37" i="43"/>
  <c r="DW37" i="43" s="1"/>
  <c r="CU38" i="43"/>
  <c r="DW38" i="43" s="1"/>
  <c r="CU39" i="43"/>
  <c r="DW39" i="43" s="1"/>
  <c r="CU40" i="43"/>
  <c r="DW40" i="43" s="1"/>
  <c r="CU41" i="43"/>
  <c r="DW41" i="43" s="1"/>
  <c r="CU42" i="43"/>
  <c r="DW42" i="43" s="1"/>
  <c r="CU43" i="43"/>
  <c r="DW43" i="43" s="1"/>
  <c r="CU44" i="43"/>
  <c r="DW44" i="43" s="1"/>
  <c r="CU45" i="43"/>
  <c r="DW45" i="43" s="1"/>
  <c r="CU46" i="43"/>
  <c r="DW46" i="43" s="1"/>
  <c r="CU47" i="43"/>
  <c r="DW47" i="43" s="1"/>
  <c r="CU48" i="43"/>
  <c r="DW48" i="43" s="1"/>
  <c r="CU49" i="43"/>
  <c r="DW49" i="43" s="1"/>
  <c r="CU50" i="43"/>
  <c r="DW50" i="43" s="1"/>
  <c r="BR3" i="43"/>
  <c r="CU3" i="43" s="1"/>
  <c r="DW3" i="43" s="1"/>
  <c r="BR4" i="43"/>
  <c r="CU4" i="43" s="1"/>
  <c r="DW4" i="43" s="1"/>
  <c r="BR5" i="43"/>
  <c r="CU5" i="43" s="1"/>
  <c r="DW5" i="43" s="1"/>
  <c r="BR6" i="43"/>
  <c r="CU6" i="43" s="1"/>
  <c r="DW6" i="43" s="1"/>
  <c r="BR8" i="43"/>
  <c r="CU8" i="43" s="1"/>
  <c r="DW8" i="43" s="1"/>
  <c r="BR9" i="43"/>
  <c r="CU9" i="43" s="1"/>
  <c r="DW9" i="43" s="1"/>
  <c r="BR10" i="43"/>
  <c r="CU10" i="43" s="1"/>
  <c r="DW10" i="43" s="1"/>
  <c r="BR11" i="43"/>
  <c r="CU11" i="43" s="1"/>
  <c r="DW11" i="43" s="1"/>
  <c r="BR12" i="43"/>
  <c r="CU12" i="43" s="1"/>
  <c r="DW12" i="43" s="1"/>
  <c r="BR14" i="43"/>
  <c r="CU14" i="43" s="1"/>
  <c r="DW14" i="43" s="1"/>
  <c r="BR15" i="43"/>
  <c r="CU15" i="43" s="1"/>
  <c r="DW15" i="43" s="1"/>
  <c r="BR16" i="43"/>
  <c r="CU16" i="43" s="1"/>
  <c r="DW16" i="43" s="1"/>
  <c r="BR18" i="43"/>
  <c r="CU18" i="43" s="1"/>
  <c r="DW18" i="43" s="1"/>
  <c r="BR20" i="43"/>
  <c r="CU20" i="43" s="1"/>
  <c r="DW20" i="43" s="1"/>
  <c r="BR21" i="43"/>
  <c r="CU21" i="43" s="1"/>
  <c r="DW21" i="43" s="1"/>
  <c r="BR22" i="43"/>
  <c r="CU22" i="43" s="1"/>
  <c r="DW22" i="43" s="1"/>
  <c r="BR23" i="43"/>
  <c r="CU23" i="43" s="1"/>
  <c r="DW23" i="43" s="1"/>
  <c r="BR24" i="43"/>
  <c r="CU24" i="43" s="1"/>
  <c r="DW24" i="43" s="1"/>
  <c r="BR26" i="43"/>
  <c r="CU26" i="43" s="1"/>
  <c r="DW26" i="43" s="1"/>
  <c r="BR27" i="43"/>
  <c r="CU27" i="43" s="1"/>
  <c r="DW27" i="43" s="1"/>
  <c r="BR28" i="43"/>
  <c r="CU28" i="43" s="1"/>
  <c r="DW28" i="43" s="1"/>
  <c r="CV19" i="42"/>
  <c r="DZ19" i="42" s="1"/>
  <c r="CV22" i="42"/>
  <c r="DZ22" i="42" s="1"/>
  <c r="CV27" i="42"/>
  <c r="DZ27" i="42" s="1"/>
  <c r="CV35" i="42"/>
  <c r="DZ35" i="42" s="1"/>
  <c r="DZ37" i="42"/>
  <c r="J31" i="60" s="1"/>
  <c r="CV38" i="42"/>
  <c r="DZ38" i="42" s="1"/>
  <c r="CV41" i="42"/>
  <c r="DZ41" i="42" s="1"/>
  <c r="CV42" i="42"/>
  <c r="DZ42" i="42" s="1"/>
  <c r="CV43" i="42"/>
  <c r="DZ43" i="42" s="1"/>
  <c r="CV44" i="42"/>
  <c r="DZ44" i="42" s="1"/>
  <c r="CV45" i="42"/>
  <c r="DZ45" i="42" s="1"/>
  <c r="CV46" i="42"/>
  <c r="DZ46" i="42" s="1"/>
  <c r="CV47" i="42"/>
  <c r="DZ47" i="42" s="1"/>
  <c r="CV48" i="42"/>
  <c r="DZ48" i="42" s="1"/>
  <c r="CV49" i="42"/>
  <c r="DZ49" i="42" s="1"/>
  <c r="CV50" i="42"/>
  <c r="DZ50" i="42" s="1"/>
  <c r="CV51" i="42"/>
  <c r="DZ51" i="42" s="1"/>
  <c r="CV52" i="42"/>
  <c r="DZ52" i="42" s="1"/>
  <c r="CV53" i="42"/>
  <c r="DZ53" i="42" s="1"/>
  <c r="CV54" i="42"/>
  <c r="DZ54" i="42" s="1"/>
  <c r="CV55" i="42"/>
  <c r="DZ55" i="42" s="1"/>
  <c r="CV56" i="42"/>
  <c r="DZ56" i="42" s="1"/>
  <c r="CV57" i="42"/>
  <c r="DZ57" i="42" s="1"/>
  <c r="CV58" i="42"/>
  <c r="DZ58" i="42" s="1"/>
  <c r="CV59" i="42"/>
  <c r="DZ59" i="42" s="1"/>
  <c r="CV60" i="42"/>
  <c r="DZ60" i="42" s="1"/>
  <c r="CV61" i="42"/>
  <c r="DZ61" i="42" s="1"/>
  <c r="CV62" i="42"/>
  <c r="DZ62" i="42" s="1"/>
  <c r="CV63" i="42"/>
  <c r="DZ63" i="42" s="1"/>
  <c r="CV64" i="42"/>
  <c r="DZ64" i="42" s="1"/>
  <c r="CV65" i="42"/>
  <c r="DZ65" i="42" s="1"/>
  <c r="CV66" i="42"/>
  <c r="DZ66" i="42" s="1"/>
  <c r="BS3" i="42"/>
  <c r="CV3" i="42" s="1"/>
  <c r="DZ3" i="42" s="1"/>
  <c r="BS4" i="42"/>
  <c r="CV4" i="42" s="1"/>
  <c r="DZ4" i="42" s="1"/>
  <c r="BS5" i="42"/>
  <c r="CV5" i="42" s="1"/>
  <c r="BS6" i="42"/>
  <c r="CV6" i="42" s="1"/>
  <c r="DZ6" i="42" s="1"/>
  <c r="BS7" i="42"/>
  <c r="CV7" i="42" s="1"/>
  <c r="DZ7" i="42" s="1"/>
  <c r="BS8" i="42"/>
  <c r="CV8" i="42" s="1"/>
  <c r="DZ8" i="42" s="1"/>
  <c r="BS9" i="42"/>
  <c r="CV9" i="42" s="1"/>
  <c r="DZ9" i="42" s="1"/>
  <c r="BS10" i="42"/>
  <c r="CV10" i="42" s="1"/>
  <c r="DZ10" i="42" s="1"/>
  <c r="BS11" i="42"/>
  <c r="CV11" i="42" s="1"/>
  <c r="DZ11" i="42" s="1"/>
  <c r="BS12" i="42"/>
  <c r="CV12" i="42" s="1"/>
  <c r="DZ12" i="42" s="1"/>
  <c r="BS13" i="42"/>
  <c r="CV13" i="42" s="1"/>
  <c r="BS14" i="42"/>
  <c r="CV14" i="42" s="1"/>
  <c r="DZ14" i="42" s="1"/>
  <c r="BS15" i="42"/>
  <c r="CV15" i="42" s="1"/>
  <c r="DZ15" i="42" s="1"/>
  <c r="BS16" i="42"/>
  <c r="CV16" i="42" s="1"/>
  <c r="DZ16" i="42" s="1"/>
  <c r="BS17" i="42"/>
  <c r="CV17" i="42" s="1"/>
  <c r="DZ17" i="42" s="1"/>
  <c r="BS18" i="42"/>
  <c r="CV18" i="42" s="1"/>
  <c r="DZ18" i="42" s="1"/>
  <c r="BS20" i="42"/>
  <c r="CV20" i="42" s="1"/>
  <c r="DZ20" i="42" s="1"/>
  <c r="BS21" i="42"/>
  <c r="CV21" i="42" s="1"/>
  <c r="BS23" i="42"/>
  <c r="CV23" i="42" s="1"/>
  <c r="DZ23" i="42" s="1"/>
  <c r="BS24" i="42"/>
  <c r="CV24" i="42" s="1"/>
  <c r="DZ24" i="42" s="1"/>
  <c r="BS25" i="42"/>
  <c r="CV25" i="42" s="1"/>
  <c r="DZ25" i="42" s="1"/>
  <c r="BS26" i="42"/>
  <c r="CV26" i="42" s="1"/>
  <c r="DZ26" i="42" s="1"/>
  <c r="BS28" i="42"/>
  <c r="CV28" i="42" s="1"/>
  <c r="DZ28" i="42" s="1"/>
  <c r="BS29" i="42"/>
  <c r="CV29" i="42" s="1"/>
  <c r="BS30" i="42"/>
  <c r="CV30" i="42" s="1"/>
  <c r="DZ30" i="42" s="1"/>
  <c r="BS31" i="42"/>
  <c r="CV31" i="42" s="1"/>
  <c r="DZ31" i="42" s="1"/>
  <c r="BS32" i="42"/>
  <c r="CV32" i="42" s="1"/>
  <c r="DZ32" i="42" s="1"/>
  <c r="BS33" i="42"/>
  <c r="CV33" i="42" s="1"/>
  <c r="DZ33" i="42" s="1"/>
  <c r="BS34" i="42"/>
  <c r="CV34" i="42" s="1"/>
  <c r="DZ34" i="42" s="1"/>
  <c r="BS36" i="42"/>
  <c r="CV36" i="42" s="1"/>
  <c r="DZ36" i="42" s="1"/>
  <c r="BS39" i="42"/>
  <c r="CV39" i="42" s="1"/>
  <c r="DZ39" i="42" s="1"/>
  <c r="BS40" i="42"/>
  <c r="CV40" i="42" s="1"/>
  <c r="DZ40" i="42" s="1"/>
  <c r="CU22" i="41"/>
  <c r="DW22" i="41" s="1"/>
  <c r="CU24" i="41"/>
  <c r="DW24" i="41" s="1"/>
  <c r="CU41" i="41"/>
  <c r="DW41" i="41" s="1"/>
  <c r="CU42" i="41"/>
  <c r="DW42" i="41" s="1"/>
  <c r="CU43" i="41"/>
  <c r="DW43" i="41" s="1"/>
  <c r="CU44" i="41"/>
  <c r="DW44" i="41" s="1"/>
  <c r="CU45" i="41"/>
  <c r="DW45" i="41" s="1"/>
  <c r="CU46" i="41"/>
  <c r="DW46" i="41" s="1"/>
  <c r="CU47" i="41"/>
  <c r="DW47" i="41" s="1"/>
  <c r="CU48" i="41"/>
  <c r="DW48" i="41" s="1"/>
  <c r="CU49" i="41"/>
  <c r="DW49" i="41" s="1"/>
  <c r="CU50" i="41"/>
  <c r="DW50" i="41" s="1"/>
  <c r="CU51" i="41"/>
  <c r="DW51" i="41" s="1"/>
  <c r="CU52" i="41"/>
  <c r="DW52" i="41" s="1"/>
  <c r="CU53" i="41"/>
  <c r="DW53" i="41" s="1"/>
  <c r="CU54" i="41"/>
  <c r="DW54" i="41" s="1"/>
  <c r="CU55" i="41"/>
  <c r="DW55" i="41" s="1"/>
  <c r="CU56" i="41"/>
  <c r="DW56" i="41" s="1"/>
  <c r="CU57" i="41"/>
  <c r="DW57" i="41" s="1"/>
  <c r="CU58" i="41"/>
  <c r="DW58" i="41" s="1"/>
  <c r="CU59" i="41"/>
  <c r="DW59" i="41" s="1"/>
  <c r="CU60" i="41"/>
  <c r="DW60" i="41" s="1"/>
  <c r="CU61" i="41"/>
  <c r="DW61" i="41" s="1"/>
  <c r="CU62" i="41"/>
  <c r="DW62" i="41" s="1"/>
  <c r="CU63" i="41"/>
  <c r="DW63" i="41" s="1"/>
  <c r="CU64" i="41"/>
  <c r="DW64" i="41" s="1"/>
  <c r="CU65" i="41"/>
  <c r="DW65" i="41" s="1"/>
  <c r="CU66" i="41"/>
  <c r="DW66" i="41" s="1"/>
  <c r="BR55" i="38"/>
  <c r="BR39" i="41"/>
  <c r="CU39" i="41" s="1"/>
  <c r="DW39" i="41" s="1"/>
  <c r="BR35" i="41"/>
  <c r="CU35" i="41" s="1"/>
  <c r="DW35" i="41" s="1"/>
  <c r="BR3" i="41"/>
  <c r="CU3" i="41" s="1"/>
  <c r="DW3" i="41" s="1"/>
  <c r="BR4" i="41"/>
  <c r="CU4" i="41" s="1"/>
  <c r="DW4" i="41" s="1"/>
  <c r="BR5" i="41"/>
  <c r="CU5" i="41" s="1"/>
  <c r="DW5" i="41" s="1"/>
  <c r="BR6" i="41"/>
  <c r="CU6" i="41" s="1"/>
  <c r="DW6" i="41" s="1"/>
  <c r="BR7" i="41"/>
  <c r="CU7" i="41" s="1"/>
  <c r="DW7" i="41" s="1"/>
  <c r="BR8" i="41"/>
  <c r="CU8" i="41" s="1"/>
  <c r="DW8" i="41" s="1"/>
  <c r="BR9" i="41"/>
  <c r="CU9" i="41" s="1"/>
  <c r="DW9" i="41" s="1"/>
  <c r="BR10" i="41"/>
  <c r="CU10" i="41" s="1"/>
  <c r="DW10" i="41" s="1"/>
  <c r="BR11" i="41"/>
  <c r="CU11" i="41" s="1"/>
  <c r="DW11" i="41" s="1"/>
  <c r="BR12" i="41"/>
  <c r="CU12" i="41" s="1"/>
  <c r="DW12" i="41" s="1"/>
  <c r="BR13" i="41"/>
  <c r="CU13" i="41" s="1"/>
  <c r="DW13" i="41" s="1"/>
  <c r="BR14" i="41"/>
  <c r="CU14" i="41" s="1"/>
  <c r="DW14" i="41" s="1"/>
  <c r="BR15" i="41"/>
  <c r="CU15" i="41" s="1"/>
  <c r="DW15" i="41" s="1"/>
  <c r="BR16" i="41"/>
  <c r="CU16" i="41" s="1"/>
  <c r="DW16" i="41" s="1"/>
  <c r="BR17" i="41"/>
  <c r="CU17" i="41" s="1"/>
  <c r="DW17" i="41" s="1"/>
  <c r="BR18" i="41"/>
  <c r="CU18" i="41" s="1"/>
  <c r="DW18" i="41" s="1"/>
  <c r="BR19" i="41"/>
  <c r="CU19" i="41" s="1"/>
  <c r="DW19" i="41" s="1"/>
  <c r="BR20" i="41"/>
  <c r="CU20" i="41" s="1"/>
  <c r="DW20" i="41" s="1"/>
  <c r="BR21" i="41"/>
  <c r="CU21" i="41" s="1"/>
  <c r="DW21" i="41" s="1"/>
  <c r="BR23" i="41"/>
  <c r="CU23" i="41" s="1"/>
  <c r="DW23" i="41" s="1"/>
  <c r="BR25" i="41"/>
  <c r="CU25" i="41" s="1"/>
  <c r="DW25" i="41" s="1"/>
  <c r="BR26" i="41"/>
  <c r="CU26" i="41" s="1"/>
  <c r="DW26" i="41" s="1"/>
  <c r="BR27" i="41"/>
  <c r="CU27" i="41" s="1"/>
  <c r="DW27" i="41" s="1"/>
  <c r="BR28" i="41"/>
  <c r="CU28" i="41" s="1"/>
  <c r="DW28" i="41" s="1"/>
  <c r="BR29" i="41"/>
  <c r="CU29" i="41" s="1"/>
  <c r="DW29" i="41" s="1"/>
  <c r="BR30" i="41"/>
  <c r="CU30" i="41" s="1"/>
  <c r="DW30" i="41" s="1"/>
  <c r="BR31" i="41"/>
  <c r="CU31" i="41" s="1"/>
  <c r="DW31" i="41" s="1"/>
  <c r="BR32" i="41"/>
  <c r="CU32" i="41" s="1"/>
  <c r="DW32" i="41" s="1"/>
  <c r="BR33" i="41"/>
  <c r="CU33" i="41" s="1"/>
  <c r="DW33" i="41" s="1"/>
  <c r="BR34" i="41"/>
  <c r="CU34" i="41" s="1"/>
  <c r="DW34" i="41" s="1"/>
  <c r="BR36" i="41"/>
  <c r="CU36" i="41" s="1"/>
  <c r="DW36" i="41" s="1"/>
  <c r="BR37" i="41"/>
  <c r="CU37" i="41" s="1"/>
  <c r="DW37" i="41" s="1"/>
  <c r="BR38" i="41"/>
  <c r="CU38" i="41" s="1"/>
  <c r="DW38" i="41" s="1"/>
  <c r="BR40" i="41"/>
  <c r="CU40" i="41" s="1"/>
  <c r="DW40" i="41" s="1"/>
  <c r="CU25" i="38"/>
  <c r="DW25" i="38" s="1"/>
  <c r="CU26" i="38"/>
  <c r="DW26" i="38" s="1"/>
  <c r="CU29" i="38"/>
  <c r="DW29" i="38" s="1"/>
  <c r="CU33" i="38"/>
  <c r="DW33" i="38" s="1"/>
  <c r="CU36" i="38"/>
  <c r="DW36" i="38" s="1"/>
  <c r="CU47" i="38"/>
  <c r="DW47" i="38" s="1"/>
  <c r="CU48" i="38"/>
  <c r="DW48" i="38" s="1"/>
  <c r="CU55" i="38"/>
  <c r="DW55" i="38" s="1"/>
  <c r="CU56" i="38"/>
  <c r="DW56" i="38" s="1"/>
  <c r="CU57" i="38"/>
  <c r="DW57" i="38" s="1"/>
  <c r="CU58" i="38"/>
  <c r="DW58" i="38" s="1"/>
  <c r="CU59" i="38"/>
  <c r="DW59" i="38" s="1"/>
  <c r="CU60" i="38"/>
  <c r="DW60" i="38" s="1"/>
  <c r="CU61" i="38"/>
  <c r="DW61" i="38" s="1"/>
  <c r="CU62" i="38"/>
  <c r="DW62" i="38" s="1"/>
  <c r="CU63" i="38"/>
  <c r="DW63" i="38" s="1"/>
  <c r="CU64" i="38"/>
  <c r="DW64" i="38" s="1"/>
  <c r="CU65" i="38"/>
  <c r="DW65" i="38" s="1"/>
  <c r="CU66" i="38"/>
  <c r="DW66" i="38" s="1"/>
  <c r="CU67" i="38"/>
  <c r="DW67" i="38" s="1"/>
  <c r="CU68" i="38"/>
  <c r="DW68" i="38" s="1"/>
  <c r="CU69" i="38"/>
  <c r="DW69" i="38" s="1"/>
  <c r="CU70" i="38"/>
  <c r="DW70" i="38" s="1"/>
  <c r="CU71" i="38"/>
  <c r="DW71" i="38" s="1"/>
  <c r="CU72" i="38"/>
  <c r="DW72" i="38" s="1"/>
  <c r="CU73" i="38"/>
  <c r="DW73" i="38" s="1"/>
  <c r="CU74" i="38"/>
  <c r="DW74" i="38" s="1"/>
  <c r="CU75" i="38"/>
  <c r="DW75" i="38" s="1"/>
  <c r="CU76" i="38"/>
  <c r="DW76" i="38" s="1"/>
  <c r="CU77" i="38"/>
  <c r="DW77" i="38" s="1"/>
  <c r="CU78" i="38"/>
  <c r="DW78" i="38" s="1"/>
  <c r="CU79" i="38"/>
  <c r="DW79" i="38" s="1"/>
  <c r="CU80" i="38"/>
  <c r="DW80" i="38" s="1"/>
  <c r="CU81" i="38"/>
  <c r="DW81" i="38" s="1"/>
  <c r="CU82" i="38"/>
  <c r="DW82" i="38" s="1"/>
  <c r="CU83" i="38"/>
  <c r="DW83" i="38" s="1"/>
  <c r="CU84" i="38"/>
  <c r="DW84" i="38" s="1"/>
  <c r="CU85" i="38"/>
  <c r="DW85" i="38" s="1"/>
  <c r="CU86" i="38"/>
  <c r="DW86" i="38" s="1"/>
  <c r="CU87" i="38"/>
  <c r="DW87" i="38" s="1"/>
  <c r="CU88" i="38"/>
  <c r="DW88" i="38" s="1"/>
  <c r="CU89" i="38"/>
  <c r="DW89" i="38" s="1"/>
  <c r="CU90" i="38"/>
  <c r="DW90" i="38" s="1"/>
  <c r="BR3" i="38"/>
  <c r="CU3" i="38" s="1"/>
  <c r="DW3" i="38" s="1"/>
  <c r="BR4" i="38"/>
  <c r="CU4" i="38" s="1"/>
  <c r="DW4" i="38" s="1"/>
  <c r="BR5" i="38"/>
  <c r="CU5" i="38" s="1"/>
  <c r="DW5" i="38" s="1"/>
  <c r="BR6" i="38"/>
  <c r="CU6" i="38" s="1"/>
  <c r="DW6" i="38" s="1"/>
  <c r="BR7" i="38"/>
  <c r="CU7" i="38" s="1"/>
  <c r="DW7" i="38" s="1"/>
  <c r="BR8" i="38"/>
  <c r="CU8" i="38" s="1"/>
  <c r="DW8" i="38" s="1"/>
  <c r="BR9" i="38"/>
  <c r="CU9" i="38" s="1"/>
  <c r="DW9" i="38" s="1"/>
  <c r="BR10" i="38"/>
  <c r="CU10" i="38" s="1"/>
  <c r="DW10" i="38" s="1"/>
  <c r="BR11" i="38"/>
  <c r="CU11" i="38" s="1"/>
  <c r="DW11" i="38" s="1"/>
  <c r="BR12" i="38"/>
  <c r="CU12" i="38" s="1"/>
  <c r="DW12" i="38" s="1"/>
  <c r="BR13" i="38"/>
  <c r="CU13" i="38" s="1"/>
  <c r="DW13" i="38" s="1"/>
  <c r="BR14" i="38"/>
  <c r="CU14" i="38" s="1"/>
  <c r="DW14" i="38" s="1"/>
  <c r="BR15" i="38"/>
  <c r="CU15" i="38" s="1"/>
  <c r="DW15" i="38" s="1"/>
  <c r="BR16" i="38"/>
  <c r="CU16" i="38" s="1"/>
  <c r="DW16" i="38" s="1"/>
  <c r="BR17" i="38"/>
  <c r="CU17" i="38" s="1"/>
  <c r="DW17" i="38" s="1"/>
  <c r="BR18" i="38"/>
  <c r="CU18" i="38" s="1"/>
  <c r="DW18" i="38" s="1"/>
  <c r="BR19" i="38"/>
  <c r="CU19" i="38" s="1"/>
  <c r="DW19" i="38" s="1"/>
  <c r="BR20" i="38"/>
  <c r="CU20" i="38" s="1"/>
  <c r="DW20" i="38" s="1"/>
  <c r="BR21" i="38"/>
  <c r="CU21" i="38" s="1"/>
  <c r="DW21" i="38" s="1"/>
  <c r="BR22" i="38"/>
  <c r="CU22" i="38" s="1"/>
  <c r="DW22" i="38" s="1"/>
  <c r="BR23" i="38"/>
  <c r="CU23" i="38" s="1"/>
  <c r="DW23" i="38" s="1"/>
  <c r="BR24" i="38"/>
  <c r="CU24" i="38" s="1"/>
  <c r="DW24" i="38" s="1"/>
  <c r="BR27" i="38"/>
  <c r="CU27" i="38" s="1"/>
  <c r="DW27" i="38" s="1"/>
  <c r="BR28" i="38"/>
  <c r="CU28" i="38" s="1"/>
  <c r="DW28" i="38" s="1"/>
  <c r="BR30" i="38"/>
  <c r="CU30" i="38" s="1"/>
  <c r="DW30" i="38" s="1"/>
  <c r="BR31" i="38"/>
  <c r="CU31" i="38" s="1"/>
  <c r="DW31" i="38" s="1"/>
  <c r="BR32" i="38"/>
  <c r="CU32" i="38" s="1"/>
  <c r="DW32" i="38" s="1"/>
  <c r="BR34" i="38"/>
  <c r="CU34" i="38" s="1"/>
  <c r="DW34" i="38" s="1"/>
  <c r="BR35" i="38"/>
  <c r="CU35" i="38" s="1"/>
  <c r="DW35" i="38" s="1"/>
  <c r="BR37" i="38"/>
  <c r="CU37" i="38" s="1"/>
  <c r="DW37" i="38" s="1"/>
  <c r="BR38" i="38"/>
  <c r="CU38" i="38" s="1"/>
  <c r="DW38" i="38" s="1"/>
  <c r="BR39" i="38"/>
  <c r="CU39" i="38" s="1"/>
  <c r="DW39" i="38" s="1"/>
  <c r="BR40" i="38"/>
  <c r="CU40" i="38" s="1"/>
  <c r="DW40" i="38" s="1"/>
  <c r="BR41" i="38"/>
  <c r="CU41" i="38" s="1"/>
  <c r="DW41" i="38" s="1"/>
  <c r="BR42" i="38"/>
  <c r="CU42" i="38" s="1"/>
  <c r="DW42" i="38" s="1"/>
  <c r="BR43" i="38"/>
  <c r="CU43" i="38" s="1"/>
  <c r="DW43" i="38" s="1"/>
  <c r="BR44" i="38"/>
  <c r="CU44" i="38" s="1"/>
  <c r="DW44" i="38" s="1"/>
  <c r="BR45" i="38"/>
  <c r="CU45" i="38" s="1"/>
  <c r="DW45" i="38" s="1"/>
  <c r="BR46" i="38"/>
  <c r="CU46" i="38" s="1"/>
  <c r="DW46" i="38" s="1"/>
  <c r="BR49" i="38"/>
  <c r="CU49" i="38" s="1"/>
  <c r="DW49" i="38" s="1"/>
  <c r="BR50" i="38"/>
  <c r="CU50" i="38" s="1"/>
  <c r="DW50" i="38" s="1"/>
  <c r="BR51" i="38"/>
  <c r="CU51" i="38" s="1"/>
  <c r="DW51" i="38" s="1"/>
  <c r="BR52" i="38"/>
  <c r="CU52" i="38" s="1"/>
  <c r="DW52" i="38" s="1"/>
  <c r="BR53" i="38"/>
  <c r="CU53" i="38" s="1"/>
  <c r="DW53" i="38" s="1"/>
  <c r="BR54" i="38"/>
  <c r="CU54" i="38" s="1"/>
  <c r="DW54" i="38" s="1"/>
  <c r="CE29" i="43"/>
  <c r="CF29" i="43"/>
  <c r="CG29" i="43"/>
  <c r="CH29" i="43"/>
  <c r="CI29" i="43"/>
  <c r="CJ29" i="43"/>
  <c r="CL29" i="43"/>
  <c r="CN29" i="43"/>
  <c r="CP29" i="43"/>
  <c r="CQ29" i="43"/>
  <c r="CR29" i="43"/>
  <c r="CS29" i="43"/>
  <c r="CC31" i="43"/>
  <c r="CD31" i="43"/>
  <c r="CE31" i="43"/>
  <c r="CF31" i="43"/>
  <c r="CG31" i="43"/>
  <c r="CH31" i="43"/>
  <c r="CI31" i="43"/>
  <c r="CJ31" i="43"/>
  <c r="CK31" i="43"/>
  <c r="CL31" i="43"/>
  <c r="CM31" i="43"/>
  <c r="CN31" i="43"/>
  <c r="CO31" i="43"/>
  <c r="CP31" i="43"/>
  <c r="CQ31" i="43"/>
  <c r="CR31" i="43"/>
  <c r="CS31" i="43"/>
  <c r="CC32" i="43"/>
  <c r="CD32" i="43"/>
  <c r="CE32" i="43"/>
  <c r="CF32" i="43"/>
  <c r="CG32" i="43"/>
  <c r="CH32" i="43"/>
  <c r="CI32" i="43"/>
  <c r="CJ32" i="43"/>
  <c r="CK32" i="43"/>
  <c r="CL32" i="43"/>
  <c r="CM32" i="43"/>
  <c r="CN32" i="43"/>
  <c r="CO32" i="43"/>
  <c r="CP32" i="43"/>
  <c r="CQ32" i="43"/>
  <c r="CR32" i="43"/>
  <c r="CS32" i="43"/>
  <c r="CT29" i="43"/>
  <c r="DV29" i="43" s="1"/>
  <c r="CT30" i="43"/>
  <c r="CT31" i="43"/>
  <c r="CT32" i="43"/>
  <c r="DV32" i="43" s="1"/>
  <c r="CE23" i="43"/>
  <c r="CF23" i="43"/>
  <c r="CG23" i="43"/>
  <c r="CH23" i="43"/>
  <c r="CC25" i="43"/>
  <c r="CD25" i="43"/>
  <c r="CE25" i="43"/>
  <c r="CF25" i="43"/>
  <c r="CG25" i="43"/>
  <c r="CH25" i="43"/>
  <c r="CI25" i="43"/>
  <c r="CJ25" i="43"/>
  <c r="CK25" i="43"/>
  <c r="CL25" i="43"/>
  <c r="CM25" i="43"/>
  <c r="CN25" i="43"/>
  <c r="CO25" i="43"/>
  <c r="CP25" i="43"/>
  <c r="CQ25" i="43"/>
  <c r="CR25" i="43"/>
  <c r="CS25" i="43"/>
  <c r="CT25" i="43"/>
  <c r="CF15" i="43"/>
  <c r="CE17" i="43"/>
  <c r="CF17" i="43"/>
  <c r="CG17" i="43"/>
  <c r="CH17" i="43"/>
  <c r="CJ17" i="43"/>
  <c r="CK17" i="43"/>
  <c r="CL17" i="43"/>
  <c r="CM17" i="43"/>
  <c r="CO17" i="43"/>
  <c r="CP17" i="43"/>
  <c r="CQ17" i="43"/>
  <c r="CS17" i="43"/>
  <c r="CC18" i="43"/>
  <c r="CD18" i="43"/>
  <c r="CE18" i="43"/>
  <c r="CF18" i="43"/>
  <c r="CG18" i="43"/>
  <c r="CH18" i="43"/>
  <c r="CI18" i="43"/>
  <c r="CJ18" i="43"/>
  <c r="CK18" i="43"/>
  <c r="CL18" i="43"/>
  <c r="CM18" i="43"/>
  <c r="CN18" i="43"/>
  <c r="CO18" i="43"/>
  <c r="CC19" i="43"/>
  <c r="CD19" i="43"/>
  <c r="CE19" i="43"/>
  <c r="CF19" i="43"/>
  <c r="CG19" i="43"/>
  <c r="CH19" i="43"/>
  <c r="CI19" i="43"/>
  <c r="CJ19" i="43"/>
  <c r="CK19" i="43"/>
  <c r="CL19" i="43"/>
  <c r="CM19" i="43"/>
  <c r="CN19" i="43"/>
  <c r="CO19" i="43"/>
  <c r="CP19" i="43"/>
  <c r="CQ19" i="43"/>
  <c r="CR19" i="43"/>
  <c r="CS19" i="43"/>
  <c r="CT17" i="43"/>
  <c r="DV17" i="43" s="1"/>
  <c r="CT19" i="43"/>
  <c r="CC47" i="38"/>
  <c r="CD47" i="38"/>
  <c r="CE47" i="38"/>
  <c r="CF47" i="38"/>
  <c r="CG47" i="38"/>
  <c r="CH47" i="38"/>
  <c r="CI47" i="38"/>
  <c r="CJ47" i="38"/>
  <c r="CK47" i="38"/>
  <c r="CL47" i="38"/>
  <c r="CM47" i="38"/>
  <c r="CN47" i="38"/>
  <c r="CO47" i="38"/>
  <c r="CP47" i="38"/>
  <c r="CQ47" i="38"/>
  <c r="CR47" i="38"/>
  <c r="CS47" i="38"/>
  <c r="CC48" i="38"/>
  <c r="CD48" i="38"/>
  <c r="CE48" i="38"/>
  <c r="CF48" i="38"/>
  <c r="CG48" i="38"/>
  <c r="CH48" i="38"/>
  <c r="CI48" i="38"/>
  <c r="CJ48" i="38"/>
  <c r="CK48" i="38"/>
  <c r="CL48" i="38"/>
  <c r="CM48" i="38"/>
  <c r="CN48" i="38"/>
  <c r="CO48" i="38"/>
  <c r="CP48" i="38"/>
  <c r="CQ48" i="38"/>
  <c r="CR48" i="38"/>
  <c r="CS48" i="38"/>
  <c r="CR50" i="38"/>
  <c r="CM52" i="38"/>
  <c r="CM55" i="38"/>
  <c r="CN55" i="38"/>
  <c r="CQ55" i="38"/>
  <c r="CR55" i="38"/>
  <c r="CS55" i="38"/>
  <c r="CC56" i="38"/>
  <c r="CD56" i="38"/>
  <c r="CE56" i="38"/>
  <c r="CF56" i="38"/>
  <c r="CG56" i="38"/>
  <c r="CH56" i="38"/>
  <c r="CI56" i="38"/>
  <c r="CJ56" i="38"/>
  <c r="CK56" i="38"/>
  <c r="CL56" i="38"/>
  <c r="CM56" i="38"/>
  <c r="CN56" i="38"/>
  <c r="CO56" i="38"/>
  <c r="CP56" i="38"/>
  <c r="CQ56" i="38"/>
  <c r="CR56" i="38"/>
  <c r="CS56" i="38"/>
  <c r="CC57" i="38"/>
  <c r="CD57" i="38"/>
  <c r="CE57" i="38"/>
  <c r="CF57" i="38"/>
  <c r="CG57" i="38"/>
  <c r="CH57" i="38"/>
  <c r="CI57" i="38"/>
  <c r="CJ57" i="38"/>
  <c r="CK57" i="38"/>
  <c r="CL57" i="38"/>
  <c r="CM57" i="38"/>
  <c r="CN57" i="38"/>
  <c r="CO57" i="38"/>
  <c r="CP57" i="38"/>
  <c r="CQ57" i="38"/>
  <c r="CR57" i="38"/>
  <c r="CS57" i="38"/>
  <c r="CT48" i="38"/>
  <c r="DV48" i="38" s="1"/>
  <c r="CT55" i="38"/>
  <c r="CT56" i="38"/>
  <c r="DV56" i="38" s="1"/>
  <c r="CT57" i="38"/>
  <c r="CT47" i="38"/>
  <c r="CC36" i="38"/>
  <c r="CD36" i="38"/>
  <c r="CE36" i="38"/>
  <c r="CF36" i="38"/>
  <c r="CG36" i="38"/>
  <c r="CH36" i="38"/>
  <c r="CI36" i="38"/>
  <c r="CJ36" i="38"/>
  <c r="CK36" i="38"/>
  <c r="CL36" i="38"/>
  <c r="CM36" i="38"/>
  <c r="CN36" i="38"/>
  <c r="CO36" i="38"/>
  <c r="CP36" i="38"/>
  <c r="CQ36" i="38"/>
  <c r="CR36" i="38"/>
  <c r="CS36" i="38"/>
  <c r="CT36" i="38"/>
  <c r="CC25" i="38"/>
  <c r="CD25" i="38"/>
  <c r="CE25" i="38"/>
  <c r="CF25" i="38"/>
  <c r="CG25" i="38"/>
  <c r="CH25" i="38"/>
  <c r="CI25" i="38"/>
  <c r="CJ25" i="38"/>
  <c r="CK25" i="38"/>
  <c r="CL25" i="38"/>
  <c r="CM25" i="38"/>
  <c r="CN25" i="38"/>
  <c r="CO25" i="38"/>
  <c r="CP25" i="38"/>
  <c r="CQ25" i="38"/>
  <c r="CR25" i="38"/>
  <c r="CS25" i="38"/>
  <c r="CC26" i="38"/>
  <c r="CD26" i="38"/>
  <c r="CE26" i="38"/>
  <c r="CF26" i="38"/>
  <c r="CG26" i="38"/>
  <c r="CH26" i="38"/>
  <c r="CI26" i="38"/>
  <c r="CJ26" i="38"/>
  <c r="CK26" i="38"/>
  <c r="CL26" i="38"/>
  <c r="CM26" i="38"/>
  <c r="CN26" i="38"/>
  <c r="CO26" i="38"/>
  <c r="CP26" i="38"/>
  <c r="CQ26" i="38"/>
  <c r="CR26" i="38"/>
  <c r="CS26" i="38"/>
  <c r="CC29" i="38"/>
  <c r="CD29" i="38"/>
  <c r="CE29" i="38"/>
  <c r="CF29" i="38"/>
  <c r="CG29" i="38"/>
  <c r="CH29" i="38"/>
  <c r="CI29" i="38"/>
  <c r="CJ29" i="38"/>
  <c r="CK29" i="38"/>
  <c r="CL29" i="38"/>
  <c r="CM29" i="38"/>
  <c r="CN29" i="38"/>
  <c r="CO29" i="38"/>
  <c r="CP29" i="38"/>
  <c r="CQ29" i="38"/>
  <c r="CR29" i="38"/>
  <c r="CS29" i="38"/>
  <c r="CC30" i="38"/>
  <c r="CD30" i="38"/>
  <c r="CE30" i="38"/>
  <c r="CF30" i="38"/>
  <c r="CG30" i="38"/>
  <c r="CH30" i="38"/>
  <c r="CI30" i="38"/>
  <c r="CJ30" i="38"/>
  <c r="CK30" i="38"/>
  <c r="CL30" i="38"/>
  <c r="CC33" i="38"/>
  <c r="CD33" i="38"/>
  <c r="CE33" i="38"/>
  <c r="CF33" i="38"/>
  <c r="CG33" i="38"/>
  <c r="CH33" i="38"/>
  <c r="CI33" i="38"/>
  <c r="CJ33" i="38"/>
  <c r="CK33" i="38"/>
  <c r="CL33" i="38"/>
  <c r="CM33" i="38"/>
  <c r="CN33" i="38"/>
  <c r="CO33" i="38"/>
  <c r="CP33" i="38"/>
  <c r="CQ33" i="38"/>
  <c r="CR33" i="38"/>
  <c r="CS33" i="38"/>
  <c r="CT26" i="38"/>
  <c r="DV26" i="38" s="1"/>
  <c r="CT29" i="38"/>
  <c r="CT33" i="38"/>
  <c r="DV33" i="38" s="1"/>
  <c r="CT25" i="38"/>
  <c r="DV25" i="38" s="1"/>
  <c r="CC39" i="41"/>
  <c r="CD39" i="41"/>
  <c r="CE39" i="41"/>
  <c r="CF39" i="41"/>
  <c r="CG39" i="41"/>
  <c r="CH39" i="41"/>
  <c r="CI39" i="41"/>
  <c r="CJ39" i="41"/>
  <c r="CK39" i="41"/>
  <c r="CL39" i="41"/>
  <c r="CM39" i="41"/>
  <c r="CN39" i="41"/>
  <c r="CO39" i="41"/>
  <c r="CP39" i="41"/>
  <c r="CQ39" i="41"/>
  <c r="CS39" i="41"/>
  <c r="CC41" i="41"/>
  <c r="CD41" i="41"/>
  <c r="CE41" i="41"/>
  <c r="CF41" i="41"/>
  <c r="CG41" i="41"/>
  <c r="CH41" i="41"/>
  <c r="CI41" i="41"/>
  <c r="CJ41" i="41"/>
  <c r="CK41" i="41"/>
  <c r="CL41" i="41"/>
  <c r="CM41" i="41"/>
  <c r="CN41" i="41"/>
  <c r="CO41" i="41"/>
  <c r="CP41" i="41"/>
  <c r="CQ41" i="41"/>
  <c r="CR41" i="41"/>
  <c r="CS41" i="41"/>
  <c r="CC42" i="41"/>
  <c r="CD42" i="41"/>
  <c r="CE42" i="41"/>
  <c r="CF42" i="41"/>
  <c r="CG42" i="41"/>
  <c r="CH42" i="41"/>
  <c r="CI42" i="41"/>
  <c r="CJ42" i="41"/>
  <c r="CK42" i="41"/>
  <c r="CL42" i="41"/>
  <c r="CM42" i="41"/>
  <c r="CN42" i="41"/>
  <c r="CO42" i="41"/>
  <c r="CP42" i="41"/>
  <c r="CQ42" i="41"/>
  <c r="CR42" i="41"/>
  <c r="CS42" i="41"/>
  <c r="CT39" i="41"/>
  <c r="CT41" i="41"/>
  <c r="DV41" i="41" s="1"/>
  <c r="CT42" i="41"/>
  <c r="CT35" i="41"/>
  <c r="DV35" i="41" s="1"/>
  <c r="CC22" i="41"/>
  <c r="CD22" i="41"/>
  <c r="CE22" i="41"/>
  <c r="CF22" i="41"/>
  <c r="CG22" i="41"/>
  <c r="CH22" i="41"/>
  <c r="CI22" i="41"/>
  <c r="CJ22" i="41"/>
  <c r="CK22" i="41"/>
  <c r="CL22" i="41"/>
  <c r="CM22" i="41"/>
  <c r="CN22" i="41"/>
  <c r="CO22" i="41"/>
  <c r="CP22" i="41"/>
  <c r="CQ22" i="41"/>
  <c r="CR22" i="41"/>
  <c r="CS22" i="41"/>
  <c r="CC24" i="41"/>
  <c r="CD24" i="41"/>
  <c r="CE24" i="41"/>
  <c r="CF24" i="41"/>
  <c r="CG24" i="41"/>
  <c r="CH24" i="41"/>
  <c r="CI24" i="41"/>
  <c r="CJ24" i="41"/>
  <c r="CK24" i="41"/>
  <c r="CL24" i="41"/>
  <c r="CM24" i="41"/>
  <c r="CN24" i="41"/>
  <c r="CO24" i="41"/>
  <c r="CP24" i="41"/>
  <c r="CQ24" i="41"/>
  <c r="CR24" i="41"/>
  <c r="CS24" i="41"/>
  <c r="CT22" i="41"/>
  <c r="CT24" i="41"/>
  <c r="DV24" i="41" s="1"/>
  <c r="CD35" i="42"/>
  <c r="CE35" i="42"/>
  <c r="CF35" i="42"/>
  <c r="CG35" i="42"/>
  <c r="CH35" i="42"/>
  <c r="CI35" i="42"/>
  <c r="CJ35" i="42"/>
  <c r="CK35" i="42"/>
  <c r="CL35" i="42"/>
  <c r="CM35" i="42"/>
  <c r="CN35" i="42"/>
  <c r="CO35" i="42"/>
  <c r="CP35" i="42"/>
  <c r="CQ35" i="42"/>
  <c r="CR35" i="42"/>
  <c r="CS35" i="42"/>
  <c r="CT35" i="42"/>
  <c r="CD36" i="42"/>
  <c r="CD37" i="42"/>
  <c r="CE37" i="42"/>
  <c r="CF37" i="42"/>
  <c r="CI37" i="42"/>
  <c r="CJ37" i="42"/>
  <c r="CD38" i="42"/>
  <c r="CE38" i="42"/>
  <c r="CF38" i="42"/>
  <c r="CG38" i="42"/>
  <c r="CH38" i="42"/>
  <c r="CI38" i="42"/>
  <c r="CJ38" i="42"/>
  <c r="CK38" i="42"/>
  <c r="CL38" i="42"/>
  <c r="CM38" i="42"/>
  <c r="CO38" i="42"/>
  <c r="CP38" i="42"/>
  <c r="CQ38" i="42"/>
  <c r="CR38" i="42"/>
  <c r="CS38" i="42"/>
  <c r="CT38" i="42"/>
  <c r="CD39" i="42"/>
  <c r="CE39" i="42"/>
  <c r="CF39" i="42"/>
  <c r="CG39" i="42"/>
  <c r="CH39" i="42"/>
  <c r="CI39" i="42"/>
  <c r="CJ39" i="42"/>
  <c r="CK39" i="42"/>
  <c r="CL39" i="42"/>
  <c r="CM39" i="42"/>
  <c r="CN39" i="42"/>
  <c r="CO39" i="42"/>
  <c r="CP39" i="42"/>
  <c r="CE40" i="42"/>
  <c r="CF40" i="42"/>
  <c r="CG40" i="42"/>
  <c r="CH40" i="42"/>
  <c r="CD41" i="42"/>
  <c r="CE41" i="42"/>
  <c r="CF41" i="42"/>
  <c r="CG41" i="42"/>
  <c r="CH41" i="42"/>
  <c r="CI41" i="42"/>
  <c r="CJ41" i="42"/>
  <c r="CK41" i="42"/>
  <c r="CL41" i="42"/>
  <c r="CM41" i="42"/>
  <c r="CN41" i="42"/>
  <c r="CO41" i="42"/>
  <c r="CP41" i="42"/>
  <c r="CQ41" i="42"/>
  <c r="CR41" i="42"/>
  <c r="CS41" i="42"/>
  <c r="CT41" i="42"/>
  <c r="CD42" i="42"/>
  <c r="CE42" i="42"/>
  <c r="CF42" i="42"/>
  <c r="CG42" i="42"/>
  <c r="CH42" i="42"/>
  <c r="CI42" i="42"/>
  <c r="CJ42" i="42"/>
  <c r="CK42" i="42"/>
  <c r="CL42" i="42"/>
  <c r="CM42" i="42"/>
  <c r="CN42" i="42"/>
  <c r="CO42" i="42"/>
  <c r="CP42" i="42"/>
  <c r="CQ42" i="42"/>
  <c r="CR42" i="42"/>
  <c r="CS42" i="42"/>
  <c r="CT42" i="42"/>
  <c r="CU38" i="42"/>
  <c r="CU41" i="42"/>
  <c r="DY41" i="42" s="1"/>
  <c r="CU42" i="42"/>
  <c r="CU35" i="42"/>
  <c r="DY35" i="42" s="1"/>
  <c r="CR27" i="42"/>
  <c r="CS27" i="42"/>
  <c r="CT27" i="42"/>
  <c r="CJ29" i="42"/>
  <c r="CN34" i="42"/>
  <c r="CU27" i="42"/>
  <c r="CD19" i="42"/>
  <c r="CE19" i="42"/>
  <c r="CF19" i="42"/>
  <c r="CG19" i="42"/>
  <c r="CH19" i="42"/>
  <c r="CI19" i="42"/>
  <c r="CJ19" i="42"/>
  <c r="CK19" i="42"/>
  <c r="CL19" i="42"/>
  <c r="CM19" i="42"/>
  <c r="CN19" i="42"/>
  <c r="CO19" i="42"/>
  <c r="CP19" i="42"/>
  <c r="CQ19" i="42"/>
  <c r="CR19" i="42"/>
  <c r="CS19" i="42"/>
  <c r="CT19" i="42"/>
  <c r="CK21" i="42"/>
  <c r="CL21" i="42"/>
  <c r="CN21" i="42"/>
  <c r="CO21" i="42"/>
  <c r="CR21" i="42"/>
  <c r="F28" i="60" s="1"/>
  <c r="CD22" i="42"/>
  <c r="CE22" i="42"/>
  <c r="CF22" i="42"/>
  <c r="CG22" i="42"/>
  <c r="CH22" i="42"/>
  <c r="CI22" i="42"/>
  <c r="CJ22" i="42"/>
  <c r="CK22" i="42"/>
  <c r="CL22" i="42"/>
  <c r="CM22" i="42"/>
  <c r="CN22" i="42"/>
  <c r="CO22" i="42"/>
  <c r="CP22" i="42"/>
  <c r="CQ22" i="42"/>
  <c r="CR22" i="42"/>
  <c r="CS22" i="42"/>
  <c r="CT22" i="42"/>
  <c r="CD24" i="42"/>
  <c r="CE24" i="42"/>
  <c r="CF24" i="42"/>
  <c r="CG24" i="42"/>
  <c r="CH24" i="42"/>
  <c r="CI24" i="42"/>
  <c r="CJ24" i="42"/>
  <c r="CK24" i="42"/>
  <c r="CL24" i="42"/>
  <c r="CM24" i="42"/>
  <c r="CN24" i="42"/>
  <c r="CO24" i="42"/>
  <c r="CP24" i="42"/>
  <c r="CO26" i="42"/>
  <c r="CU19" i="42"/>
  <c r="CU22" i="42"/>
  <c r="R51" i="45"/>
  <c r="T52" i="45" s="1"/>
  <c r="R48" i="45"/>
  <c r="T49" i="45" s="1"/>
  <c r="R45" i="45"/>
  <c r="T46" i="45" s="1"/>
  <c r="R42" i="45"/>
  <c r="T43" i="45" s="1"/>
  <c r="R37" i="45"/>
  <c r="T38" i="45" s="1"/>
  <c r="DV19" i="43"/>
  <c r="DV25" i="43"/>
  <c r="DV30" i="43"/>
  <c r="DV31" i="43"/>
  <c r="CT7" i="43"/>
  <c r="DV7" i="43" s="1"/>
  <c r="CT13" i="43"/>
  <c r="DV13" i="43" s="1"/>
  <c r="CT33" i="43"/>
  <c r="DV33" i="43" s="1"/>
  <c r="CT34" i="43"/>
  <c r="DV34" i="43" s="1"/>
  <c r="CT35" i="43"/>
  <c r="DV35" i="43" s="1"/>
  <c r="CT36" i="43"/>
  <c r="DV36" i="43" s="1"/>
  <c r="CT37" i="43"/>
  <c r="DV37" i="43" s="1"/>
  <c r="CT38" i="43"/>
  <c r="DV38" i="43" s="1"/>
  <c r="CT39" i="43"/>
  <c r="DV39" i="43" s="1"/>
  <c r="CT40" i="43"/>
  <c r="DV40" i="43" s="1"/>
  <c r="CT41" i="43"/>
  <c r="DV41" i="43" s="1"/>
  <c r="CT42" i="43"/>
  <c r="DV42" i="43" s="1"/>
  <c r="CT43" i="43"/>
  <c r="DV43" i="43" s="1"/>
  <c r="CT44" i="43"/>
  <c r="DV44" i="43" s="1"/>
  <c r="CT45" i="43"/>
  <c r="DV45" i="43" s="1"/>
  <c r="CT46" i="43"/>
  <c r="DV46" i="43" s="1"/>
  <c r="CT47" i="43"/>
  <c r="DV47" i="43" s="1"/>
  <c r="CT48" i="43"/>
  <c r="DV48" i="43" s="1"/>
  <c r="CT49" i="43"/>
  <c r="DV49" i="43" s="1"/>
  <c r="CT50" i="43"/>
  <c r="DV50" i="43" s="1"/>
  <c r="BQ3" i="43"/>
  <c r="CT3" i="43" s="1"/>
  <c r="DV3" i="43" s="1"/>
  <c r="BQ4" i="43"/>
  <c r="CT4" i="43" s="1"/>
  <c r="DV4" i="43" s="1"/>
  <c r="BQ5" i="43"/>
  <c r="CT5" i="43" s="1"/>
  <c r="DV5" i="43" s="1"/>
  <c r="BQ6" i="43"/>
  <c r="CT6" i="43" s="1"/>
  <c r="DV6" i="43" s="1"/>
  <c r="BQ8" i="43"/>
  <c r="CT8" i="43" s="1"/>
  <c r="DV8" i="43" s="1"/>
  <c r="BQ9" i="43"/>
  <c r="CT9" i="43" s="1"/>
  <c r="DV9" i="43" s="1"/>
  <c r="BQ10" i="43"/>
  <c r="CT10" i="43" s="1"/>
  <c r="DV10" i="43" s="1"/>
  <c r="BQ11" i="43"/>
  <c r="CT11" i="43" s="1"/>
  <c r="DV11" i="43" s="1"/>
  <c r="BQ12" i="43"/>
  <c r="CT12" i="43" s="1"/>
  <c r="DV12" i="43" s="1"/>
  <c r="BQ14" i="43"/>
  <c r="CT14" i="43" s="1"/>
  <c r="DV14" i="43" s="1"/>
  <c r="BQ15" i="43"/>
  <c r="CT15" i="43" s="1"/>
  <c r="DV15" i="43" s="1"/>
  <c r="BQ16" i="43"/>
  <c r="CT16" i="43" s="1"/>
  <c r="DV16" i="43" s="1"/>
  <c r="BQ18" i="43"/>
  <c r="CT18" i="43" s="1"/>
  <c r="DV18" i="43" s="1"/>
  <c r="BQ20" i="43"/>
  <c r="CT20" i="43" s="1"/>
  <c r="DV20" i="43" s="1"/>
  <c r="BQ21" i="43"/>
  <c r="CT21" i="43" s="1"/>
  <c r="DV21" i="43" s="1"/>
  <c r="BQ22" i="43"/>
  <c r="CT22" i="43" s="1"/>
  <c r="DV22" i="43" s="1"/>
  <c r="BQ23" i="43"/>
  <c r="CT23" i="43" s="1"/>
  <c r="DV23" i="43" s="1"/>
  <c r="BQ24" i="43"/>
  <c r="CT24" i="43" s="1"/>
  <c r="DV24" i="43" s="1"/>
  <c r="BQ26" i="43"/>
  <c r="CT26" i="43" s="1"/>
  <c r="DV26" i="43" s="1"/>
  <c r="BQ27" i="43"/>
  <c r="CT27" i="43" s="1"/>
  <c r="DV27" i="43" s="1"/>
  <c r="BQ28" i="43"/>
  <c r="CT28" i="43" s="1"/>
  <c r="DV28" i="43" s="1"/>
  <c r="DY19" i="42"/>
  <c r="DY22" i="42"/>
  <c r="DY27" i="42"/>
  <c r="DY37" i="42"/>
  <c r="I31" i="60" s="1"/>
  <c r="DY38" i="42"/>
  <c r="DY42" i="42"/>
  <c r="CU43" i="42"/>
  <c r="DY43" i="42" s="1"/>
  <c r="CU44" i="42"/>
  <c r="DY44" i="42" s="1"/>
  <c r="CU45" i="42"/>
  <c r="DY45" i="42" s="1"/>
  <c r="CU46" i="42"/>
  <c r="DY46" i="42" s="1"/>
  <c r="CU47" i="42"/>
  <c r="DY47" i="42" s="1"/>
  <c r="CU48" i="42"/>
  <c r="DY48" i="42" s="1"/>
  <c r="CU49" i="42"/>
  <c r="DY49" i="42" s="1"/>
  <c r="CU50" i="42"/>
  <c r="DY50" i="42" s="1"/>
  <c r="CU51" i="42"/>
  <c r="DY51" i="42" s="1"/>
  <c r="CU52" i="42"/>
  <c r="DY52" i="42" s="1"/>
  <c r="CU53" i="42"/>
  <c r="DY53" i="42" s="1"/>
  <c r="CU54" i="42"/>
  <c r="DY54" i="42" s="1"/>
  <c r="CU55" i="42"/>
  <c r="DY55" i="42" s="1"/>
  <c r="CU56" i="42"/>
  <c r="DY56" i="42" s="1"/>
  <c r="CU57" i="42"/>
  <c r="DY57" i="42" s="1"/>
  <c r="CU58" i="42"/>
  <c r="DY58" i="42" s="1"/>
  <c r="CU59" i="42"/>
  <c r="DY59" i="42" s="1"/>
  <c r="CU60" i="42"/>
  <c r="DY60" i="42" s="1"/>
  <c r="CU61" i="42"/>
  <c r="DY61" i="42" s="1"/>
  <c r="CU62" i="42"/>
  <c r="DY62" i="42" s="1"/>
  <c r="CU63" i="42"/>
  <c r="DY63" i="42" s="1"/>
  <c r="CU64" i="42"/>
  <c r="DY64" i="42" s="1"/>
  <c r="CU65" i="42"/>
  <c r="DY65" i="42" s="1"/>
  <c r="CU66" i="42"/>
  <c r="DY66" i="42" s="1"/>
  <c r="BR3" i="42"/>
  <c r="CU3" i="42" s="1"/>
  <c r="DY3" i="42" s="1"/>
  <c r="BR4" i="42"/>
  <c r="CU4" i="42" s="1"/>
  <c r="DY4" i="42" s="1"/>
  <c r="BR5" i="42"/>
  <c r="CU5" i="42" s="1"/>
  <c r="BR6" i="42"/>
  <c r="CU6" i="42" s="1"/>
  <c r="DY6" i="42" s="1"/>
  <c r="BR7" i="42"/>
  <c r="CU7" i="42" s="1"/>
  <c r="DY7" i="42" s="1"/>
  <c r="BR8" i="42"/>
  <c r="CU8" i="42" s="1"/>
  <c r="DY8" i="42" s="1"/>
  <c r="BR9" i="42"/>
  <c r="CU9" i="42" s="1"/>
  <c r="DY9" i="42" s="1"/>
  <c r="BR10" i="42"/>
  <c r="CU10" i="42" s="1"/>
  <c r="DY10" i="42" s="1"/>
  <c r="BR11" i="42"/>
  <c r="CU11" i="42" s="1"/>
  <c r="DY11" i="42" s="1"/>
  <c r="BR12" i="42"/>
  <c r="CU12" i="42" s="1"/>
  <c r="DY12" i="42" s="1"/>
  <c r="BR13" i="42"/>
  <c r="CU13" i="42" s="1"/>
  <c r="BR14" i="42"/>
  <c r="CU14" i="42" s="1"/>
  <c r="DY14" i="42" s="1"/>
  <c r="BR15" i="42"/>
  <c r="CU15" i="42" s="1"/>
  <c r="DY15" i="42" s="1"/>
  <c r="BR16" i="42"/>
  <c r="CU16" i="42" s="1"/>
  <c r="DY16" i="42" s="1"/>
  <c r="BR17" i="42"/>
  <c r="CU17" i="42" s="1"/>
  <c r="DY17" i="42" s="1"/>
  <c r="BR18" i="42"/>
  <c r="CU18" i="42" s="1"/>
  <c r="DY18" i="42" s="1"/>
  <c r="BR20" i="42"/>
  <c r="CU20" i="42" s="1"/>
  <c r="DY20" i="42" s="1"/>
  <c r="BR21" i="42"/>
  <c r="CU21" i="42" s="1"/>
  <c r="BR23" i="42"/>
  <c r="CU23" i="42" s="1"/>
  <c r="DY23" i="42" s="1"/>
  <c r="BR24" i="42"/>
  <c r="CU24" i="42" s="1"/>
  <c r="DY24" i="42" s="1"/>
  <c r="BR25" i="42"/>
  <c r="CU25" i="42" s="1"/>
  <c r="DY25" i="42" s="1"/>
  <c r="BR26" i="42"/>
  <c r="CU26" i="42" s="1"/>
  <c r="DY26" i="42" s="1"/>
  <c r="BR28" i="42"/>
  <c r="CU28" i="42" s="1"/>
  <c r="DY28" i="42" s="1"/>
  <c r="BR29" i="42"/>
  <c r="CU29" i="42" s="1"/>
  <c r="BR30" i="42"/>
  <c r="CU30" i="42" s="1"/>
  <c r="DY30" i="42" s="1"/>
  <c r="BR31" i="42"/>
  <c r="CU31" i="42" s="1"/>
  <c r="DY31" i="42" s="1"/>
  <c r="BR32" i="42"/>
  <c r="CU32" i="42" s="1"/>
  <c r="DY32" i="42" s="1"/>
  <c r="BR33" i="42"/>
  <c r="CU33" i="42" s="1"/>
  <c r="DY33" i="42" s="1"/>
  <c r="BR34" i="42"/>
  <c r="CU34" i="42" s="1"/>
  <c r="DY34" i="42" s="1"/>
  <c r="BR36" i="42"/>
  <c r="CU36" i="42" s="1"/>
  <c r="DY36" i="42" s="1"/>
  <c r="BR39" i="42"/>
  <c r="CU39" i="42" s="1"/>
  <c r="DY39" i="42" s="1"/>
  <c r="BR40" i="42"/>
  <c r="CU40" i="42" s="1"/>
  <c r="DY40" i="42" s="1"/>
  <c r="DV22" i="41"/>
  <c r="DV39" i="41"/>
  <c r="DV42" i="41"/>
  <c r="CT43" i="41"/>
  <c r="DV43" i="41" s="1"/>
  <c r="CT44" i="41"/>
  <c r="DV44" i="41" s="1"/>
  <c r="CT45" i="41"/>
  <c r="DV45" i="41" s="1"/>
  <c r="CT46" i="41"/>
  <c r="DV46" i="41" s="1"/>
  <c r="CT47" i="41"/>
  <c r="DV47" i="41" s="1"/>
  <c r="CT48" i="41"/>
  <c r="DV48" i="41" s="1"/>
  <c r="CT49" i="41"/>
  <c r="DV49" i="41" s="1"/>
  <c r="CT50" i="41"/>
  <c r="DV50" i="41" s="1"/>
  <c r="CT51" i="41"/>
  <c r="DV51" i="41" s="1"/>
  <c r="CT52" i="41"/>
  <c r="DV52" i="41" s="1"/>
  <c r="CT53" i="41"/>
  <c r="DV53" i="41" s="1"/>
  <c r="CT54" i="41"/>
  <c r="DV54" i="41" s="1"/>
  <c r="CT55" i="41"/>
  <c r="DV55" i="41" s="1"/>
  <c r="CT56" i="41"/>
  <c r="DV56" i="41" s="1"/>
  <c r="CT57" i="41"/>
  <c r="DV57" i="41" s="1"/>
  <c r="CT58" i="41"/>
  <c r="DV58" i="41" s="1"/>
  <c r="CT59" i="41"/>
  <c r="DV59" i="41" s="1"/>
  <c r="CT60" i="41"/>
  <c r="DV60" i="41" s="1"/>
  <c r="CT61" i="41"/>
  <c r="DV61" i="41" s="1"/>
  <c r="CT62" i="41"/>
  <c r="DV62" i="41" s="1"/>
  <c r="CT63" i="41"/>
  <c r="DV63" i="41" s="1"/>
  <c r="CT64" i="41"/>
  <c r="DV64" i="41" s="1"/>
  <c r="CT65" i="41"/>
  <c r="DV65" i="41" s="1"/>
  <c r="CT66" i="41"/>
  <c r="DV66" i="41" s="1"/>
  <c r="BQ3" i="41"/>
  <c r="CT3" i="41" s="1"/>
  <c r="DV3" i="41" s="1"/>
  <c r="BQ4" i="41"/>
  <c r="CT4" i="41" s="1"/>
  <c r="DV4" i="41" s="1"/>
  <c r="BQ5" i="41"/>
  <c r="CT5" i="41" s="1"/>
  <c r="DV5" i="41" s="1"/>
  <c r="BQ6" i="41"/>
  <c r="CT6" i="41" s="1"/>
  <c r="DV6" i="41" s="1"/>
  <c r="BQ7" i="41"/>
  <c r="CT7" i="41" s="1"/>
  <c r="DV7" i="41" s="1"/>
  <c r="BQ8" i="41"/>
  <c r="CT8" i="41" s="1"/>
  <c r="DV8" i="41" s="1"/>
  <c r="BQ9" i="41"/>
  <c r="CT9" i="41" s="1"/>
  <c r="DV9" i="41" s="1"/>
  <c r="BQ10" i="41"/>
  <c r="CT10" i="41" s="1"/>
  <c r="DV10" i="41" s="1"/>
  <c r="BQ11" i="41"/>
  <c r="CT11" i="41" s="1"/>
  <c r="DV11" i="41" s="1"/>
  <c r="BQ12" i="41"/>
  <c r="CT12" i="41" s="1"/>
  <c r="DV12" i="41" s="1"/>
  <c r="BQ13" i="41"/>
  <c r="CT13" i="41" s="1"/>
  <c r="DV13" i="41" s="1"/>
  <c r="BQ14" i="41"/>
  <c r="CT14" i="41" s="1"/>
  <c r="DV14" i="41" s="1"/>
  <c r="BQ15" i="41"/>
  <c r="CT15" i="41" s="1"/>
  <c r="DV15" i="41" s="1"/>
  <c r="BQ16" i="41"/>
  <c r="CT16" i="41" s="1"/>
  <c r="DV16" i="41" s="1"/>
  <c r="BQ17" i="41"/>
  <c r="CT17" i="41" s="1"/>
  <c r="DV17" i="41" s="1"/>
  <c r="BQ18" i="41"/>
  <c r="CT18" i="41" s="1"/>
  <c r="DV18" i="41" s="1"/>
  <c r="BQ19" i="41"/>
  <c r="CT19" i="41" s="1"/>
  <c r="DV19" i="41" s="1"/>
  <c r="BQ20" i="41"/>
  <c r="CT20" i="41" s="1"/>
  <c r="DV20" i="41" s="1"/>
  <c r="BQ21" i="41"/>
  <c r="CT21" i="41" s="1"/>
  <c r="DV21" i="41" s="1"/>
  <c r="BQ23" i="41"/>
  <c r="CT23" i="41" s="1"/>
  <c r="DV23" i="41" s="1"/>
  <c r="BQ25" i="41"/>
  <c r="CT25" i="41" s="1"/>
  <c r="DV25" i="41" s="1"/>
  <c r="BQ26" i="41"/>
  <c r="CT26" i="41" s="1"/>
  <c r="DV26" i="41" s="1"/>
  <c r="BQ27" i="41"/>
  <c r="CT27" i="41" s="1"/>
  <c r="DV27" i="41" s="1"/>
  <c r="BQ28" i="41"/>
  <c r="CT28" i="41" s="1"/>
  <c r="DV28" i="41" s="1"/>
  <c r="BQ29" i="41"/>
  <c r="CT29" i="41" s="1"/>
  <c r="DV29" i="41" s="1"/>
  <c r="BQ30" i="41"/>
  <c r="CT30" i="41" s="1"/>
  <c r="DV30" i="41" s="1"/>
  <c r="BQ31" i="41"/>
  <c r="CT31" i="41" s="1"/>
  <c r="DV31" i="41" s="1"/>
  <c r="BQ32" i="41"/>
  <c r="CT32" i="41" s="1"/>
  <c r="DV32" i="41" s="1"/>
  <c r="BQ33" i="41"/>
  <c r="CT33" i="41" s="1"/>
  <c r="DV33" i="41" s="1"/>
  <c r="BQ34" i="41"/>
  <c r="CT34" i="41" s="1"/>
  <c r="DV34" i="41" s="1"/>
  <c r="BQ36" i="41"/>
  <c r="CT36" i="41" s="1"/>
  <c r="DV36" i="41" s="1"/>
  <c r="BQ37" i="41"/>
  <c r="CT37" i="41" s="1"/>
  <c r="DV37" i="41" s="1"/>
  <c r="BQ38" i="41"/>
  <c r="CT38" i="41" s="1"/>
  <c r="DV38" i="41" s="1"/>
  <c r="BQ40" i="41"/>
  <c r="CT40" i="41" s="1"/>
  <c r="DV40" i="41" s="1"/>
  <c r="DV29" i="38"/>
  <c r="DV36" i="38"/>
  <c r="DV47" i="38"/>
  <c r="DV55" i="38"/>
  <c r="DV57" i="38"/>
  <c r="CT58" i="38"/>
  <c r="DV58" i="38" s="1"/>
  <c r="CT59" i="38"/>
  <c r="DV59" i="38" s="1"/>
  <c r="CT60" i="38"/>
  <c r="DV60" i="38" s="1"/>
  <c r="CT61" i="38"/>
  <c r="DV61" i="38" s="1"/>
  <c r="CT62" i="38"/>
  <c r="DV62" i="38" s="1"/>
  <c r="CT63" i="38"/>
  <c r="DV63" i="38" s="1"/>
  <c r="CT64" i="38"/>
  <c r="DV64" i="38" s="1"/>
  <c r="CT65" i="38"/>
  <c r="DV65" i="38" s="1"/>
  <c r="CT66" i="38"/>
  <c r="DV66" i="38" s="1"/>
  <c r="CT67" i="38"/>
  <c r="DV67" i="38" s="1"/>
  <c r="CT68" i="38"/>
  <c r="DV68" i="38" s="1"/>
  <c r="CT69" i="38"/>
  <c r="DV69" i="38" s="1"/>
  <c r="CT70" i="38"/>
  <c r="DV70" i="38" s="1"/>
  <c r="CT71" i="38"/>
  <c r="DV71" i="38" s="1"/>
  <c r="CT72" i="38"/>
  <c r="DV72" i="38" s="1"/>
  <c r="CT73" i="38"/>
  <c r="DV73" i="38" s="1"/>
  <c r="CT74" i="38"/>
  <c r="DV74" i="38" s="1"/>
  <c r="CT75" i="38"/>
  <c r="DV75" i="38" s="1"/>
  <c r="CT76" i="38"/>
  <c r="DV76" i="38" s="1"/>
  <c r="CT77" i="38"/>
  <c r="DV77" i="38" s="1"/>
  <c r="CT78" i="38"/>
  <c r="DV78" i="38" s="1"/>
  <c r="CT79" i="38"/>
  <c r="DV79" i="38" s="1"/>
  <c r="CT80" i="38"/>
  <c r="DV80" i="38" s="1"/>
  <c r="CT81" i="38"/>
  <c r="DV81" i="38" s="1"/>
  <c r="CT82" i="38"/>
  <c r="DV82" i="38" s="1"/>
  <c r="CT83" i="38"/>
  <c r="DV83" i="38" s="1"/>
  <c r="CT84" i="38"/>
  <c r="DV84" i="38" s="1"/>
  <c r="CT85" i="38"/>
  <c r="DV85" i="38" s="1"/>
  <c r="CT86" i="38"/>
  <c r="DV86" i="38" s="1"/>
  <c r="CT87" i="38"/>
  <c r="DV87" i="38" s="1"/>
  <c r="CT88" i="38"/>
  <c r="DV88" i="38" s="1"/>
  <c r="CT89" i="38"/>
  <c r="DV89" i="38" s="1"/>
  <c r="CT90" i="38"/>
  <c r="DV90" i="38" s="1"/>
  <c r="BQ3" i="38"/>
  <c r="CT3" i="38" s="1"/>
  <c r="DV3" i="38" s="1"/>
  <c r="BQ4" i="38"/>
  <c r="CT4" i="38" s="1"/>
  <c r="DV4" i="38" s="1"/>
  <c r="BQ5" i="38"/>
  <c r="CT5" i="38" s="1"/>
  <c r="DV5" i="38" s="1"/>
  <c r="BQ6" i="38"/>
  <c r="CT6" i="38" s="1"/>
  <c r="DV6" i="38" s="1"/>
  <c r="BQ7" i="38"/>
  <c r="CT7" i="38" s="1"/>
  <c r="DV7" i="38" s="1"/>
  <c r="BQ8" i="38"/>
  <c r="CT8" i="38" s="1"/>
  <c r="DV8" i="38" s="1"/>
  <c r="BQ9" i="38"/>
  <c r="CT9" i="38" s="1"/>
  <c r="DV9" i="38" s="1"/>
  <c r="BQ10" i="38"/>
  <c r="CT10" i="38" s="1"/>
  <c r="DV10" i="38" s="1"/>
  <c r="BQ11" i="38"/>
  <c r="CT11" i="38" s="1"/>
  <c r="DV11" i="38" s="1"/>
  <c r="BQ12" i="38"/>
  <c r="CT12" i="38" s="1"/>
  <c r="DV12" i="38" s="1"/>
  <c r="BQ13" i="38"/>
  <c r="CT13" i="38" s="1"/>
  <c r="DV13" i="38" s="1"/>
  <c r="BQ14" i="38"/>
  <c r="CT14" i="38" s="1"/>
  <c r="DV14" i="38" s="1"/>
  <c r="BQ15" i="38"/>
  <c r="CT15" i="38" s="1"/>
  <c r="DV15" i="38" s="1"/>
  <c r="BQ16" i="38"/>
  <c r="CT16" i="38" s="1"/>
  <c r="DV16" i="38" s="1"/>
  <c r="BQ17" i="38"/>
  <c r="CT17" i="38" s="1"/>
  <c r="DV17" i="38" s="1"/>
  <c r="BQ18" i="38"/>
  <c r="CT18" i="38" s="1"/>
  <c r="DV18" i="38" s="1"/>
  <c r="BQ19" i="38"/>
  <c r="CT19" i="38" s="1"/>
  <c r="DV19" i="38" s="1"/>
  <c r="BQ20" i="38"/>
  <c r="CT20" i="38" s="1"/>
  <c r="DV20" i="38" s="1"/>
  <c r="BQ21" i="38"/>
  <c r="CT21" i="38" s="1"/>
  <c r="DV21" i="38" s="1"/>
  <c r="BQ22" i="38"/>
  <c r="CT22" i="38" s="1"/>
  <c r="DV22" i="38" s="1"/>
  <c r="BQ23" i="38"/>
  <c r="CT23" i="38" s="1"/>
  <c r="DV23" i="38" s="1"/>
  <c r="BQ24" i="38"/>
  <c r="CT24" i="38" s="1"/>
  <c r="DV24" i="38" s="1"/>
  <c r="BQ27" i="38"/>
  <c r="CT27" i="38" s="1"/>
  <c r="DV27" i="38" s="1"/>
  <c r="BQ28" i="38"/>
  <c r="CT28" i="38" s="1"/>
  <c r="DV28" i="38" s="1"/>
  <c r="BQ30" i="38"/>
  <c r="CT30" i="38" s="1"/>
  <c r="DV30" i="38" s="1"/>
  <c r="BQ31" i="38"/>
  <c r="CT31" i="38" s="1"/>
  <c r="DV31" i="38" s="1"/>
  <c r="BQ32" i="38"/>
  <c r="CT32" i="38" s="1"/>
  <c r="DV32" i="38" s="1"/>
  <c r="BQ34" i="38"/>
  <c r="CT34" i="38" s="1"/>
  <c r="DV34" i="38" s="1"/>
  <c r="BQ35" i="38"/>
  <c r="CT35" i="38" s="1"/>
  <c r="DV35" i="38" s="1"/>
  <c r="BQ37" i="38"/>
  <c r="CT37" i="38" s="1"/>
  <c r="DV37" i="38" s="1"/>
  <c r="BQ38" i="38"/>
  <c r="CT38" i="38" s="1"/>
  <c r="DV38" i="38" s="1"/>
  <c r="BQ39" i="38"/>
  <c r="CT39" i="38" s="1"/>
  <c r="DV39" i="38" s="1"/>
  <c r="BQ40" i="38"/>
  <c r="CT40" i="38" s="1"/>
  <c r="DV40" i="38" s="1"/>
  <c r="BQ41" i="38"/>
  <c r="CT41" i="38" s="1"/>
  <c r="DV41" i="38" s="1"/>
  <c r="BQ42" i="38"/>
  <c r="CT42" i="38" s="1"/>
  <c r="DV42" i="38" s="1"/>
  <c r="BQ43" i="38"/>
  <c r="CT43" i="38" s="1"/>
  <c r="DV43" i="38" s="1"/>
  <c r="BQ44" i="38"/>
  <c r="CT44" i="38" s="1"/>
  <c r="DV44" i="38" s="1"/>
  <c r="BQ45" i="38"/>
  <c r="CT45" i="38" s="1"/>
  <c r="DV45" i="38" s="1"/>
  <c r="BQ46" i="38"/>
  <c r="CT46" i="38" s="1"/>
  <c r="DV46" i="38" s="1"/>
  <c r="BQ49" i="38"/>
  <c r="CT49" i="38" s="1"/>
  <c r="DV49" i="38" s="1"/>
  <c r="BQ50" i="38"/>
  <c r="CT50" i="38" s="1"/>
  <c r="DV50" i="38" s="1"/>
  <c r="BQ51" i="38"/>
  <c r="CT51" i="38" s="1"/>
  <c r="DV51" i="38" s="1"/>
  <c r="BQ52" i="38"/>
  <c r="CT52" i="38" s="1"/>
  <c r="DV52" i="38" s="1"/>
  <c r="BQ53" i="38"/>
  <c r="CT53" i="38" s="1"/>
  <c r="DV53" i="38" s="1"/>
  <c r="BQ54" i="38"/>
  <c r="CT54" i="38" s="1"/>
  <c r="DV54" i="38" s="1"/>
  <c r="Q51" i="45"/>
  <c r="Q48" i="45"/>
  <c r="Q45" i="45"/>
  <c r="Q42" i="45"/>
  <c r="Q37" i="45"/>
  <c r="DZ29" i="42" l="1"/>
  <c r="J29" i="60" s="1"/>
  <c r="J30" i="60"/>
  <c r="DY29" i="42"/>
  <c r="I29" i="60" s="1"/>
  <c r="I30" i="60"/>
  <c r="DZ13" i="42"/>
  <c r="J25" i="60" s="1"/>
  <c r="J26" i="60"/>
  <c r="DY13" i="42"/>
  <c r="I25" i="60" s="1"/>
  <c r="I26" i="60"/>
  <c r="DZ21" i="42"/>
  <c r="J27" i="60" s="1"/>
  <c r="J28" i="60"/>
  <c r="DY21" i="42"/>
  <c r="I27" i="60" s="1"/>
  <c r="I28" i="60"/>
  <c r="K34" i="60"/>
  <c r="FP5" i="42"/>
  <c r="FC5" i="42"/>
  <c r="DY5" i="42"/>
  <c r="I23" i="60" s="1"/>
  <c r="I34" i="60" s="1"/>
  <c r="I24" i="60"/>
  <c r="DZ5" i="42"/>
  <c r="J23" i="60" s="1"/>
  <c r="J34" i="60" s="1"/>
  <c r="J24" i="60"/>
  <c r="FK26" i="41"/>
  <c r="FL18" i="43"/>
  <c r="FO19" i="42"/>
  <c r="FL15" i="43"/>
  <c r="FL5" i="43"/>
  <c r="EY5" i="43"/>
  <c r="FL20" i="43"/>
  <c r="FL4" i="43"/>
  <c r="EY4" i="43"/>
  <c r="FL7" i="43"/>
  <c r="EY7" i="43"/>
  <c r="FL8" i="43"/>
  <c r="EY8" i="43"/>
  <c r="FL3" i="43"/>
  <c r="EY3" i="43"/>
  <c r="FL19" i="43"/>
  <c r="FL16" i="43"/>
  <c r="FL6" i="43"/>
  <c r="EY6" i="43"/>
  <c r="FL17" i="43"/>
  <c r="FK4" i="43"/>
  <c r="FO26" i="42"/>
  <c r="FO21" i="42"/>
  <c r="FO8" i="42"/>
  <c r="FB8" i="42"/>
  <c r="FO4" i="42"/>
  <c r="FB4" i="42"/>
  <c r="FO22" i="42"/>
  <c r="FO25" i="42"/>
  <c r="FO20" i="42"/>
  <c r="FO7" i="42"/>
  <c r="FB7" i="42"/>
  <c r="FO3" i="42"/>
  <c r="FB3" i="42"/>
  <c r="FO24" i="42"/>
  <c r="FO10" i="42"/>
  <c r="FB10" i="42"/>
  <c r="FO6" i="42"/>
  <c r="FB6" i="42"/>
  <c r="FO23" i="42"/>
  <c r="FO9" i="42"/>
  <c r="FB9" i="42"/>
  <c r="FO5" i="42"/>
  <c r="FL23" i="41"/>
  <c r="FL25" i="41"/>
  <c r="FL19" i="41"/>
  <c r="FL7" i="41"/>
  <c r="EY7" i="41"/>
  <c r="FL3" i="41"/>
  <c r="EY3" i="41"/>
  <c r="FL10" i="41"/>
  <c r="EY10" i="41"/>
  <c r="FL21" i="41"/>
  <c r="FL9" i="41"/>
  <c r="EY9" i="41"/>
  <c r="EY5" i="41"/>
  <c r="FL5" i="41"/>
  <c r="FL6" i="41"/>
  <c r="FL26" i="41"/>
  <c r="FL20" i="41"/>
  <c r="FL8" i="41"/>
  <c r="FL4" i="41"/>
  <c r="EY4" i="41"/>
  <c r="FL25" i="38"/>
  <c r="FL35" i="38"/>
  <c r="FL30" i="38"/>
  <c r="FL11" i="38"/>
  <c r="FL31" i="38"/>
  <c r="FL12" i="38"/>
  <c r="EY12" i="38"/>
  <c r="FL8" i="38"/>
  <c r="EY8" i="38"/>
  <c r="FL4" i="38"/>
  <c r="EY4" i="38"/>
  <c r="EY7" i="38"/>
  <c r="FL7" i="38"/>
  <c r="EY3" i="38"/>
  <c r="FL3" i="38"/>
  <c r="FL34" i="38"/>
  <c r="FL28" i="38"/>
  <c r="FL10" i="38"/>
  <c r="EY10" i="38"/>
  <c r="FL6" i="38"/>
  <c r="EY6" i="38"/>
  <c r="FL29" i="38"/>
  <c r="FL32" i="38"/>
  <c r="FL27" i="38"/>
  <c r="FL13" i="38"/>
  <c r="EY13" i="38"/>
  <c r="FL9" i="38"/>
  <c r="EY9" i="38"/>
  <c r="FL5" i="38"/>
  <c r="EY5" i="38"/>
  <c r="FL26" i="38"/>
  <c r="FK11" i="38"/>
  <c r="FK7" i="38"/>
  <c r="FK3" i="38"/>
  <c r="FL22" i="41"/>
  <c r="EY6" i="41"/>
  <c r="FL24" i="41"/>
  <c r="EY8" i="41"/>
  <c r="S52" i="45"/>
  <c r="S38" i="45"/>
  <c r="S43" i="45"/>
  <c r="S46" i="45"/>
  <c r="S49" i="45"/>
  <c r="FL33" i="38"/>
  <c r="EY11" i="38"/>
  <c r="FK32" i="38"/>
  <c r="FK10" i="38"/>
  <c r="FK9" i="41"/>
  <c r="FK5" i="41"/>
  <c r="FN8" i="42"/>
  <c r="FN4" i="42"/>
  <c r="FK13" i="38"/>
  <c r="FK9" i="38"/>
  <c r="FK5" i="38"/>
  <c r="FK6" i="38"/>
  <c r="FK8" i="41"/>
  <c r="FK4" i="41"/>
  <c r="FK22" i="41"/>
  <c r="FN7" i="42"/>
  <c r="FN3" i="42"/>
  <c r="FK12" i="38"/>
  <c r="FK8" i="38"/>
  <c r="FK4" i="38"/>
  <c r="FK7" i="41"/>
  <c r="FK3" i="41"/>
  <c r="FN10" i="42"/>
  <c r="FN6" i="42"/>
  <c r="FK10" i="41"/>
  <c r="FK6" i="41"/>
  <c r="FN9" i="42"/>
  <c r="FN5" i="42"/>
  <c r="FA8" i="42"/>
  <c r="FK8" i="43"/>
  <c r="FK3" i="43"/>
  <c r="FK7" i="43"/>
  <c r="FK33" i="38"/>
  <c r="FK6" i="43"/>
  <c r="FK5" i="43"/>
  <c r="FK19" i="43"/>
  <c r="EX8" i="43"/>
  <c r="EX4" i="43"/>
  <c r="EX6" i="43"/>
  <c r="EX7" i="43"/>
  <c r="FK20" i="43"/>
  <c r="FK16" i="43"/>
  <c r="FK15" i="43"/>
  <c r="FK17" i="43"/>
  <c r="EX5" i="43"/>
  <c r="FK18" i="43"/>
  <c r="EX3" i="43"/>
  <c r="FK28" i="38"/>
  <c r="EX7" i="38"/>
  <c r="EX6" i="38"/>
  <c r="EX10" i="38"/>
  <c r="FK34" i="38"/>
  <c r="EX12" i="38"/>
  <c r="FK30" i="38"/>
  <c r="EX8" i="38"/>
  <c r="EX13" i="38"/>
  <c r="FK35" i="38"/>
  <c r="EX5" i="38"/>
  <c r="FK27" i="38"/>
  <c r="FK26" i="38"/>
  <c r="EX4" i="38"/>
  <c r="FK31" i="38"/>
  <c r="EX9" i="38"/>
  <c r="EX11" i="38"/>
  <c r="FK29" i="38"/>
  <c r="FK25" i="38"/>
  <c r="EX3" i="38"/>
  <c r="FK23" i="41"/>
  <c r="EX6" i="41"/>
  <c r="EX10" i="41"/>
  <c r="FK19" i="41"/>
  <c r="EX8" i="41"/>
  <c r="FK24" i="41"/>
  <c r="FK25" i="41"/>
  <c r="EX9" i="41"/>
  <c r="FK21" i="41"/>
  <c r="EX5" i="41"/>
  <c r="FK20" i="41"/>
  <c r="EX4" i="41"/>
  <c r="EX7" i="41"/>
  <c r="EX3" i="41"/>
  <c r="FA3" i="42"/>
  <c r="FN23" i="42"/>
  <c r="FA10" i="42"/>
  <c r="FA6" i="42"/>
  <c r="FN24" i="42"/>
  <c r="FN19" i="42"/>
  <c r="FN21" i="42"/>
  <c r="FN25" i="42"/>
  <c r="FA9" i="42"/>
  <c r="FA7" i="42"/>
  <c r="FN26" i="42"/>
  <c r="FN22" i="42"/>
  <c r="FN20" i="42"/>
  <c r="FA4" i="42"/>
  <c r="DU19" i="43"/>
  <c r="DU25" i="43"/>
  <c r="DU29" i="43"/>
  <c r="DU31" i="43"/>
  <c r="DU32" i="43"/>
  <c r="CS7" i="43"/>
  <c r="DU7" i="43" s="1"/>
  <c r="CS13" i="43"/>
  <c r="DU13" i="43" s="1"/>
  <c r="DU17" i="43"/>
  <c r="CS33" i="43"/>
  <c r="DU33" i="43" s="1"/>
  <c r="CS34" i="43"/>
  <c r="DU34" i="43" s="1"/>
  <c r="CS35" i="43"/>
  <c r="DU35" i="43" s="1"/>
  <c r="CS36" i="43"/>
  <c r="DU36" i="43" s="1"/>
  <c r="CS37" i="43"/>
  <c r="DU37" i="43" s="1"/>
  <c r="CS38" i="43"/>
  <c r="DU38" i="43" s="1"/>
  <c r="CS39" i="43"/>
  <c r="DU39" i="43" s="1"/>
  <c r="CS40" i="43"/>
  <c r="DU40" i="43" s="1"/>
  <c r="CS41" i="43"/>
  <c r="DU41" i="43" s="1"/>
  <c r="CS42" i="43"/>
  <c r="DU42" i="43" s="1"/>
  <c r="CS43" i="43"/>
  <c r="DU43" i="43" s="1"/>
  <c r="CS44" i="43"/>
  <c r="DU44" i="43" s="1"/>
  <c r="CS45" i="43"/>
  <c r="DU45" i="43" s="1"/>
  <c r="CS46" i="43"/>
  <c r="DU46" i="43" s="1"/>
  <c r="CS47" i="43"/>
  <c r="DU47" i="43" s="1"/>
  <c r="CS48" i="43"/>
  <c r="DU48" i="43" s="1"/>
  <c r="CS49" i="43"/>
  <c r="DU49" i="43" s="1"/>
  <c r="CS50" i="43"/>
  <c r="DU50" i="43" s="1"/>
  <c r="BP3" i="43"/>
  <c r="CS3" i="43" s="1"/>
  <c r="DU3" i="43" s="1"/>
  <c r="BP4" i="43"/>
  <c r="CS4" i="43" s="1"/>
  <c r="DU4" i="43" s="1"/>
  <c r="BP5" i="43"/>
  <c r="CS5" i="43" s="1"/>
  <c r="DU5" i="43" s="1"/>
  <c r="BP6" i="43"/>
  <c r="CS6" i="43" s="1"/>
  <c r="DU6" i="43" s="1"/>
  <c r="BP8" i="43"/>
  <c r="CS8" i="43" s="1"/>
  <c r="DU8" i="43" s="1"/>
  <c r="BP9" i="43"/>
  <c r="CS9" i="43" s="1"/>
  <c r="DU9" i="43" s="1"/>
  <c r="BP10" i="43"/>
  <c r="CS10" i="43" s="1"/>
  <c r="DU10" i="43" s="1"/>
  <c r="BP11" i="43"/>
  <c r="CS11" i="43" s="1"/>
  <c r="DU11" i="43" s="1"/>
  <c r="BP12" i="43"/>
  <c r="CS12" i="43" s="1"/>
  <c r="DU12" i="43" s="1"/>
  <c r="BP14" i="43"/>
  <c r="CS14" i="43" s="1"/>
  <c r="DU14" i="43" s="1"/>
  <c r="BP15" i="43"/>
  <c r="BP16" i="43"/>
  <c r="BP18" i="43"/>
  <c r="BP20" i="43"/>
  <c r="CS20" i="43" s="1"/>
  <c r="DU20" i="43" s="1"/>
  <c r="BP21" i="43"/>
  <c r="BP22" i="43"/>
  <c r="BP23" i="43"/>
  <c r="CS23" i="43" s="1"/>
  <c r="DU23" i="43" s="1"/>
  <c r="BP24" i="43"/>
  <c r="CS24" i="43" s="1"/>
  <c r="DU24" i="43" s="1"/>
  <c r="BP26" i="43"/>
  <c r="BP27" i="43"/>
  <c r="BP28" i="43"/>
  <c r="BP30" i="43"/>
  <c r="CS30" i="43" s="1"/>
  <c r="DU30" i="43" s="1"/>
  <c r="DX19" i="42"/>
  <c r="DX22" i="42"/>
  <c r="DX27" i="42"/>
  <c r="DX35" i="42"/>
  <c r="DX37" i="42"/>
  <c r="H31" i="60" s="1"/>
  <c r="DX38" i="42"/>
  <c r="DX41" i="42"/>
  <c r="DX42" i="42"/>
  <c r="CT43" i="42"/>
  <c r="DX43" i="42" s="1"/>
  <c r="CT44" i="42"/>
  <c r="DX44" i="42" s="1"/>
  <c r="CT45" i="42"/>
  <c r="DX45" i="42" s="1"/>
  <c r="CT46" i="42"/>
  <c r="DX46" i="42" s="1"/>
  <c r="CT47" i="42"/>
  <c r="DX47" i="42" s="1"/>
  <c r="CT48" i="42"/>
  <c r="DX48" i="42" s="1"/>
  <c r="CT49" i="42"/>
  <c r="DX49" i="42" s="1"/>
  <c r="CT50" i="42"/>
  <c r="DX50" i="42" s="1"/>
  <c r="CT51" i="42"/>
  <c r="DX51" i="42" s="1"/>
  <c r="CT52" i="42"/>
  <c r="DX52" i="42" s="1"/>
  <c r="CT53" i="42"/>
  <c r="DX53" i="42" s="1"/>
  <c r="CT54" i="42"/>
  <c r="DX54" i="42" s="1"/>
  <c r="CT55" i="42"/>
  <c r="DX55" i="42" s="1"/>
  <c r="CT56" i="42"/>
  <c r="DX56" i="42" s="1"/>
  <c r="CT57" i="42"/>
  <c r="DX57" i="42" s="1"/>
  <c r="CT58" i="42"/>
  <c r="DX58" i="42" s="1"/>
  <c r="CT59" i="42"/>
  <c r="DX59" i="42" s="1"/>
  <c r="CT60" i="42"/>
  <c r="DX60" i="42" s="1"/>
  <c r="CT61" i="42"/>
  <c r="DX61" i="42" s="1"/>
  <c r="CT62" i="42"/>
  <c r="DX62" i="42" s="1"/>
  <c r="CT63" i="42"/>
  <c r="DX63" i="42" s="1"/>
  <c r="CT64" i="42"/>
  <c r="DX64" i="42" s="1"/>
  <c r="CT65" i="42"/>
  <c r="DX65" i="42" s="1"/>
  <c r="CT66" i="42"/>
  <c r="DX66" i="42" s="1"/>
  <c r="BQ3" i="42"/>
  <c r="CT3" i="42" s="1"/>
  <c r="DX3" i="42" s="1"/>
  <c r="BQ4" i="42"/>
  <c r="CT4" i="42" s="1"/>
  <c r="DX4" i="42" s="1"/>
  <c r="BQ5" i="42"/>
  <c r="CT5" i="42" s="1"/>
  <c r="BQ6" i="42"/>
  <c r="CT6" i="42" s="1"/>
  <c r="DX6" i="42" s="1"/>
  <c r="BQ7" i="42"/>
  <c r="CT7" i="42" s="1"/>
  <c r="DX7" i="42" s="1"/>
  <c r="BQ8" i="42"/>
  <c r="CT8" i="42" s="1"/>
  <c r="DX8" i="42" s="1"/>
  <c r="BQ9" i="42"/>
  <c r="CT9" i="42" s="1"/>
  <c r="DX9" i="42" s="1"/>
  <c r="BQ10" i="42"/>
  <c r="CT10" i="42" s="1"/>
  <c r="DX10" i="42" s="1"/>
  <c r="BQ11" i="42"/>
  <c r="CT11" i="42" s="1"/>
  <c r="DX11" i="42" s="1"/>
  <c r="BQ12" i="42"/>
  <c r="CT12" i="42" s="1"/>
  <c r="DX12" i="42" s="1"/>
  <c r="BQ13" i="42"/>
  <c r="CT13" i="42" s="1"/>
  <c r="BQ14" i="42"/>
  <c r="CT14" i="42" s="1"/>
  <c r="DX14" i="42" s="1"/>
  <c r="BQ15" i="42"/>
  <c r="CT15" i="42" s="1"/>
  <c r="DX15" i="42" s="1"/>
  <c r="BQ16" i="42"/>
  <c r="CT16" i="42" s="1"/>
  <c r="DX16" i="42" s="1"/>
  <c r="BQ17" i="42"/>
  <c r="CT17" i="42" s="1"/>
  <c r="DX17" i="42" s="1"/>
  <c r="BQ18" i="42"/>
  <c r="CT18" i="42" s="1"/>
  <c r="DX18" i="42" s="1"/>
  <c r="BQ20" i="42"/>
  <c r="BQ21" i="42"/>
  <c r="BQ23" i="42"/>
  <c r="BQ24" i="42"/>
  <c r="BQ25" i="42"/>
  <c r="BQ26" i="42"/>
  <c r="BQ28" i="42"/>
  <c r="BQ29" i="42"/>
  <c r="BQ30" i="42"/>
  <c r="BQ31" i="42"/>
  <c r="CT31" i="42" s="1"/>
  <c r="DX31" i="42" s="1"/>
  <c r="BQ32" i="42"/>
  <c r="CT32" i="42" s="1"/>
  <c r="DX32" i="42" s="1"/>
  <c r="BQ33" i="42"/>
  <c r="BQ34" i="42"/>
  <c r="BQ36" i="42"/>
  <c r="CT36" i="42" s="1"/>
  <c r="BQ39" i="42"/>
  <c r="BQ40" i="42"/>
  <c r="DU22" i="41"/>
  <c r="DU24" i="41"/>
  <c r="DU39" i="41"/>
  <c r="DU41" i="41"/>
  <c r="DU42" i="41"/>
  <c r="CS43" i="41"/>
  <c r="DU43" i="41" s="1"/>
  <c r="CS44" i="41"/>
  <c r="DU44" i="41" s="1"/>
  <c r="CS45" i="41"/>
  <c r="DU45" i="41" s="1"/>
  <c r="CS46" i="41"/>
  <c r="DU46" i="41" s="1"/>
  <c r="CS47" i="41"/>
  <c r="DU47" i="41" s="1"/>
  <c r="CS48" i="41"/>
  <c r="DU48" i="41" s="1"/>
  <c r="CS49" i="41"/>
  <c r="DU49" i="41" s="1"/>
  <c r="CS50" i="41"/>
  <c r="DU50" i="41" s="1"/>
  <c r="CS51" i="41"/>
  <c r="DU51" i="41" s="1"/>
  <c r="CS52" i="41"/>
  <c r="DU52" i="41" s="1"/>
  <c r="CS53" i="41"/>
  <c r="DU53" i="41" s="1"/>
  <c r="CS54" i="41"/>
  <c r="DU54" i="41" s="1"/>
  <c r="CS55" i="41"/>
  <c r="DU55" i="41" s="1"/>
  <c r="CS56" i="41"/>
  <c r="DU56" i="41" s="1"/>
  <c r="CS57" i="41"/>
  <c r="DU57" i="41" s="1"/>
  <c r="CS58" i="41"/>
  <c r="DU58" i="41" s="1"/>
  <c r="CS59" i="41"/>
  <c r="DU59" i="41" s="1"/>
  <c r="CS60" i="41"/>
  <c r="DU60" i="41" s="1"/>
  <c r="CS61" i="41"/>
  <c r="DU61" i="41" s="1"/>
  <c r="CS62" i="41"/>
  <c r="DU62" i="41" s="1"/>
  <c r="CS63" i="41"/>
  <c r="DU63" i="41" s="1"/>
  <c r="CS64" i="41"/>
  <c r="DU64" i="41" s="1"/>
  <c r="CS65" i="41"/>
  <c r="DU65" i="41" s="1"/>
  <c r="CS66" i="41"/>
  <c r="DU66" i="41" s="1"/>
  <c r="BP3" i="41"/>
  <c r="CS3" i="41" s="1"/>
  <c r="DU3" i="41" s="1"/>
  <c r="BP4" i="41"/>
  <c r="CS4" i="41" s="1"/>
  <c r="DU4" i="41" s="1"/>
  <c r="BP5" i="41"/>
  <c r="CS5" i="41" s="1"/>
  <c r="DU5" i="41" s="1"/>
  <c r="BP6" i="41"/>
  <c r="CS6" i="41" s="1"/>
  <c r="DU6" i="41" s="1"/>
  <c r="BP7" i="41"/>
  <c r="CS7" i="41" s="1"/>
  <c r="DU7" i="41" s="1"/>
  <c r="BP8" i="41"/>
  <c r="CS8" i="41" s="1"/>
  <c r="DU8" i="41" s="1"/>
  <c r="BP9" i="41"/>
  <c r="CS9" i="41" s="1"/>
  <c r="DU9" i="41" s="1"/>
  <c r="BP10" i="41"/>
  <c r="CS10" i="41" s="1"/>
  <c r="DU10" i="41" s="1"/>
  <c r="BP11" i="41"/>
  <c r="CS11" i="41" s="1"/>
  <c r="DU11" i="41" s="1"/>
  <c r="BP12" i="41"/>
  <c r="CS12" i="41" s="1"/>
  <c r="DU12" i="41" s="1"/>
  <c r="BP13" i="41"/>
  <c r="CS13" i="41" s="1"/>
  <c r="DU13" i="41" s="1"/>
  <c r="BP14" i="41"/>
  <c r="CS14" i="41" s="1"/>
  <c r="DU14" i="41" s="1"/>
  <c r="BP15" i="41"/>
  <c r="CS15" i="41" s="1"/>
  <c r="DU15" i="41" s="1"/>
  <c r="BP16" i="41"/>
  <c r="CS16" i="41" s="1"/>
  <c r="DU16" i="41" s="1"/>
  <c r="BP17" i="41"/>
  <c r="CS17" i="41" s="1"/>
  <c r="DU17" i="41" s="1"/>
  <c r="BP18" i="41"/>
  <c r="CS18" i="41" s="1"/>
  <c r="DU18" i="41" s="1"/>
  <c r="BP19" i="41"/>
  <c r="BP20" i="41"/>
  <c r="BP21" i="41"/>
  <c r="BP23" i="41"/>
  <c r="BP25" i="41"/>
  <c r="CS25" i="41" s="1"/>
  <c r="DU25" i="41" s="1"/>
  <c r="BP26" i="41"/>
  <c r="BP27" i="41"/>
  <c r="BP28" i="41"/>
  <c r="BP29" i="41"/>
  <c r="BP30" i="41"/>
  <c r="CS30" i="41" s="1"/>
  <c r="DU30" i="41" s="1"/>
  <c r="BP31" i="41"/>
  <c r="BP32" i="41"/>
  <c r="BP33" i="41"/>
  <c r="BP34" i="41"/>
  <c r="BP35" i="41"/>
  <c r="CS35" i="41" s="1"/>
  <c r="BP36" i="41"/>
  <c r="CS36" i="41" s="1"/>
  <c r="BP37" i="41"/>
  <c r="CS37" i="41" s="1"/>
  <c r="DU37" i="41" s="1"/>
  <c r="BP38" i="41"/>
  <c r="BP40" i="41"/>
  <c r="CS40" i="41" s="1"/>
  <c r="DU25" i="38"/>
  <c r="DU26" i="38"/>
  <c r="DU29" i="38"/>
  <c r="DU33" i="38"/>
  <c r="DU36" i="38"/>
  <c r="DU47" i="38"/>
  <c r="DU48" i="38"/>
  <c r="DU55" i="38"/>
  <c r="DU56" i="38"/>
  <c r="DU57" i="38"/>
  <c r="CS58" i="38"/>
  <c r="DU58" i="38" s="1"/>
  <c r="CS59" i="38"/>
  <c r="DU59" i="38" s="1"/>
  <c r="CS60" i="38"/>
  <c r="DU60" i="38" s="1"/>
  <c r="CS61" i="38"/>
  <c r="DU61" i="38" s="1"/>
  <c r="CS62" i="38"/>
  <c r="DU62" i="38" s="1"/>
  <c r="CS63" i="38"/>
  <c r="DU63" i="38" s="1"/>
  <c r="CS64" i="38"/>
  <c r="DU64" i="38" s="1"/>
  <c r="CS65" i="38"/>
  <c r="DU65" i="38" s="1"/>
  <c r="CS66" i="38"/>
  <c r="DU66" i="38" s="1"/>
  <c r="CS67" i="38"/>
  <c r="DU67" i="38" s="1"/>
  <c r="CS68" i="38"/>
  <c r="DU68" i="38" s="1"/>
  <c r="CS69" i="38"/>
  <c r="DU69" i="38" s="1"/>
  <c r="CS70" i="38"/>
  <c r="DU70" i="38" s="1"/>
  <c r="CS71" i="38"/>
  <c r="DU71" i="38" s="1"/>
  <c r="CS72" i="38"/>
  <c r="DU72" i="38" s="1"/>
  <c r="CS73" i="38"/>
  <c r="DU73" i="38" s="1"/>
  <c r="CS74" i="38"/>
  <c r="DU74" i="38" s="1"/>
  <c r="CS75" i="38"/>
  <c r="DU75" i="38" s="1"/>
  <c r="CS76" i="38"/>
  <c r="DU76" i="38" s="1"/>
  <c r="CS77" i="38"/>
  <c r="DU77" i="38" s="1"/>
  <c r="CS78" i="38"/>
  <c r="DU78" i="38" s="1"/>
  <c r="CS79" i="38"/>
  <c r="DU79" i="38" s="1"/>
  <c r="CS80" i="38"/>
  <c r="DU80" i="38" s="1"/>
  <c r="CS81" i="38"/>
  <c r="DU81" i="38" s="1"/>
  <c r="CS82" i="38"/>
  <c r="DU82" i="38" s="1"/>
  <c r="CS83" i="38"/>
  <c r="DU83" i="38" s="1"/>
  <c r="CS84" i="38"/>
  <c r="DU84" i="38" s="1"/>
  <c r="CS85" i="38"/>
  <c r="DU85" i="38" s="1"/>
  <c r="CS86" i="38"/>
  <c r="DU86" i="38" s="1"/>
  <c r="CS87" i="38"/>
  <c r="DU87" i="38" s="1"/>
  <c r="CS88" i="38"/>
  <c r="DU88" i="38" s="1"/>
  <c r="CS89" i="38"/>
  <c r="DU89" i="38" s="1"/>
  <c r="CS90" i="38"/>
  <c r="DU90" i="38" s="1"/>
  <c r="BP50" i="38"/>
  <c r="BP3" i="38"/>
  <c r="CS3" i="38" s="1"/>
  <c r="DU3" i="38" s="1"/>
  <c r="BP4" i="38"/>
  <c r="CS4" i="38" s="1"/>
  <c r="DU4" i="38" s="1"/>
  <c r="BP5" i="38"/>
  <c r="CS5" i="38" s="1"/>
  <c r="DU5" i="38" s="1"/>
  <c r="BP6" i="38"/>
  <c r="CS6" i="38" s="1"/>
  <c r="DU6" i="38" s="1"/>
  <c r="BP7" i="38"/>
  <c r="CS7" i="38" s="1"/>
  <c r="DU7" i="38" s="1"/>
  <c r="BP8" i="38"/>
  <c r="CS8" i="38" s="1"/>
  <c r="DU8" i="38" s="1"/>
  <c r="BP9" i="38"/>
  <c r="CS9" i="38" s="1"/>
  <c r="DU9" i="38" s="1"/>
  <c r="BP10" i="38"/>
  <c r="CS10" i="38" s="1"/>
  <c r="DU10" i="38" s="1"/>
  <c r="BP11" i="38"/>
  <c r="CS11" i="38" s="1"/>
  <c r="DU11" i="38" s="1"/>
  <c r="BP12" i="38"/>
  <c r="CS12" i="38" s="1"/>
  <c r="DU12" i="38" s="1"/>
  <c r="BP13" i="38"/>
  <c r="CS13" i="38" s="1"/>
  <c r="DU13" i="38" s="1"/>
  <c r="BP14" i="38"/>
  <c r="CS14" i="38" s="1"/>
  <c r="DU14" i="38" s="1"/>
  <c r="BP15" i="38"/>
  <c r="CS15" i="38" s="1"/>
  <c r="DU15" i="38" s="1"/>
  <c r="BP16" i="38"/>
  <c r="CS16" i="38" s="1"/>
  <c r="DU16" i="38" s="1"/>
  <c r="BP17" i="38"/>
  <c r="CS17" i="38" s="1"/>
  <c r="DU17" i="38" s="1"/>
  <c r="BP18" i="38"/>
  <c r="CS18" i="38" s="1"/>
  <c r="DU18" i="38" s="1"/>
  <c r="BP19" i="38"/>
  <c r="CS19" i="38" s="1"/>
  <c r="DU19" i="38" s="1"/>
  <c r="BP20" i="38"/>
  <c r="CS20" i="38" s="1"/>
  <c r="DU20" i="38" s="1"/>
  <c r="BP21" i="38"/>
  <c r="CS21" i="38" s="1"/>
  <c r="DU21" i="38" s="1"/>
  <c r="BP22" i="38"/>
  <c r="CS22" i="38" s="1"/>
  <c r="DU22" i="38" s="1"/>
  <c r="BP23" i="38"/>
  <c r="CS23" i="38" s="1"/>
  <c r="DU23" i="38" s="1"/>
  <c r="BP24" i="38"/>
  <c r="CS24" i="38" s="1"/>
  <c r="DU24" i="38" s="1"/>
  <c r="BP27" i="38"/>
  <c r="BP28" i="38"/>
  <c r="BP30" i="38"/>
  <c r="BP31" i="38"/>
  <c r="CS31" i="38" s="1"/>
  <c r="DU31" i="38" s="1"/>
  <c r="BP32" i="38"/>
  <c r="BP34" i="38"/>
  <c r="BP35" i="38"/>
  <c r="CS35" i="38" s="1"/>
  <c r="DU35" i="38" s="1"/>
  <c r="BP37" i="38"/>
  <c r="BP38" i="38"/>
  <c r="BP39" i="38"/>
  <c r="BP40" i="38"/>
  <c r="CS40" i="38" s="1"/>
  <c r="DU40" i="38" s="1"/>
  <c r="BP41" i="38"/>
  <c r="BP42" i="38"/>
  <c r="BP43" i="38"/>
  <c r="BP44" i="38"/>
  <c r="CS44" i="38" s="1"/>
  <c r="DU44" i="38" s="1"/>
  <c r="BP45" i="38"/>
  <c r="BP46" i="38"/>
  <c r="BP49" i="38"/>
  <c r="BP51" i="38"/>
  <c r="BP52" i="38"/>
  <c r="BP53" i="38"/>
  <c r="BP54" i="38"/>
  <c r="J77" i="51"/>
  <c r="I77" i="51"/>
  <c r="H77" i="51"/>
  <c r="G77" i="51"/>
  <c r="J80" i="51"/>
  <c r="I80" i="51"/>
  <c r="H80" i="51"/>
  <c r="G80" i="51"/>
  <c r="J72" i="51"/>
  <c r="I72" i="51"/>
  <c r="H72" i="51"/>
  <c r="G72" i="51"/>
  <c r="J66" i="51"/>
  <c r="I66" i="51"/>
  <c r="H66" i="51"/>
  <c r="G66" i="51"/>
  <c r="G63" i="51"/>
  <c r="J29" i="51"/>
  <c r="J30" i="51"/>
  <c r="J28" i="51"/>
  <c r="H44" i="51"/>
  <c r="H46" i="51" s="1"/>
  <c r="I44" i="51"/>
  <c r="I46" i="51" s="1"/>
  <c r="J44" i="51"/>
  <c r="J46" i="51" s="1"/>
  <c r="G44" i="51"/>
  <c r="G46" i="51" s="1"/>
  <c r="H41" i="51"/>
  <c r="I41" i="51"/>
  <c r="I43" i="51" s="1"/>
  <c r="J41" i="51"/>
  <c r="J43" i="51" s="1"/>
  <c r="G41" i="51"/>
  <c r="G43" i="51" s="1"/>
  <c r="J25" i="51"/>
  <c r="G47" i="51"/>
  <c r="H48" i="51"/>
  <c r="I48" i="51"/>
  <c r="J48" i="51"/>
  <c r="G48" i="51"/>
  <c r="DX13" i="42" l="1"/>
  <c r="H25" i="60" s="1"/>
  <c r="H26" i="60"/>
  <c r="FA5" i="42"/>
  <c r="FB5" i="42"/>
  <c r="DX5" i="42"/>
  <c r="H23" i="60" s="1"/>
  <c r="H24" i="60"/>
  <c r="FJ7" i="43"/>
  <c r="CS52" i="38"/>
  <c r="DU52" i="38" s="1"/>
  <c r="CS45" i="38"/>
  <c r="DU45" i="38" s="1"/>
  <c r="CS41" i="38"/>
  <c r="DU41" i="38" s="1"/>
  <c r="CS37" i="38"/>
  <c r="DU37" i="38" s="1"/>
  <c r="CS31" i="41"/>
  <c r="DU31" i="41" s="1"/>
  <c r="CS27" i="41"/>
  <c r="DU27" i="41" s="1"/>
  <c r="CS21" i="41"/>
  <c r="DU21" i="41" s="1"/>
  <c r="CT39" i="42"/>
  <c r="DX39" i="42" s="1"/>
  <c r="CT28" i="42"/>
  <c r="DX28" i="42" s="1"/>
  <c r="CT23" i="42"/>
  <c r="DX23" i="42" s="1"/>
  <c r="CS26" i="43"/>
  <c r="DU26" i="43" s="1"/>
  <c r="CS21" i="43"/>
  <c r="DU21" i="43" s="1"/>
  <c r="CS15" i="43"/>
  <c r="DU15" i="43" s="1"/>
  <c r="CS30" i="38"/>
  <c r="DU30" i="38" s="1"/>
  <c r="CS38" i="41"/>
  <c r="DU38" i="41" s="1"/>
  <c r="CS34" i="41"/>
  <c r="DU34" i="41" s="1"/>
  <c r="CS26" i="41"/>
  <c r="DU26" i="41" s="1"/>
  <c r="CS20" i="41"/>
  <c r="DU20" i="41" s="1"/>
  <c r="CT26" i="42"/>
  <c r="DX26" i="42" s="1"/>
  <c r="CT21" i="42"/>
  <c r="CS54" i="38"/>
  <c r="DU54" i="38" s="1"/>
  <c r="CS43" i="38"/>
  <c r="DU43" i="38" s="1"/>
  <c r="CS34" i="38"/>
  <c r="DU34" i="38" s="1"/>
  <c r="CS28" i="38"/>
  <c r="DU28" i="38" s="1"/>
  <c r="CS50" i="38"/>
  <c r="DU50" i="38" s="1"/>
  <c r="CS33" i="41"/>
  <c r="DU33" i="41" s="1"/>
  <c r="CS29" i="41"/>
  <c r="DU29" i="41" s="1"/>
  <c r="CS19" i="41"/>
  <c r="DU19" i="41" s="1"/>
  <c r="CT34" i="42"/>
  <c r="DX34" i="42" s="1"/>
  <c r="CT30" i="42"/>
  <c r="DX30" i="42" s="1"/>
  <c r="CT25" i="42"/>
  <c r="DX25" i="42" s="1"/>
  <c r="CT20" i="42"/>
  <c r="DX20" i="42" s="1"/>
  <c r="CS28" i="43"/>
  <c r="DU28" i="43" s="1"/>
  <c r="CS18" i="43"/>
  <c r="DU18" i="43" s="1"/>
  <c r="CS51" i="38"/>
  <c r="DU51" i="38" s="1"/>
  <c r="CS49" i="38"/>
  <c r="DU49" i="38" s="1"/>
  <c r="CS39" i="38"/>
  <c r="DU39" i="38" s="1"/>
  <c r="CS53" i="38"/>
  <c r="DU53" i="38" s="1"/>
  <c r="CS46" i="38"/>
  <c r="DU46" i="38" s="1"/>
  <c r="CS42" i="38"/>
  <c r="DU42" i="38" s="1"/>
  <c r="CS38" i="38"/>
  <c r="DU38" i="38" s="1"/>
  <c r="CS32" i="38"/>
  <c r="DU32" i="38" s="1"/>
  <c r="CS27" i="38"/>
  <c r="DU27" i="38" s="1"/>
  <c r="CS32" i="41"/>
  <c r="DU32" i="41" s="1"/>
  <c r="CS28" i="41"/>
  <c r="DU28" i="41" s="1"/>
  <c r="CS23" i="41"/>
  <c r="DU23" i="41" s="1"/>
  <c r="CT40" i="42"/>
  <c r="DX40" i="42" s="1"/>
  <c r="CT33" i="42"/>
  <c r="DX33" i="42" s="1"/>
  <c r="CT29" i="42"/>
  <c r="CT24" i="42"/>
  <c r="DX24" i="42" s="1"/>
  <c r="CS27" i="43"/>
  <c r="DU27" i="43" s="1"/>
  <c r="CS22" i="43"/>
  <c r="DU22" i="43" s="1"/>
  <c r="CS16" i="43"/>
  <c r="DU16" i="43" s="1"/>
  <c r="FJ19" i="43"/>
  <c r="DU35" i="41"/>
  <c r="DU36" i="41"/>
  <c r="DU40" i="41"/>
  <c r="DX36" i="42"/>
  <c r="FJ33" i="38"/>
  <c r="FJ12" i="38"/>
  <c r="FJ8" i="38"/>
  <c r="FJ4" i="38"/>
  <c r="FJ11" i="38"/>
  <c r="FJ3" i="38"/>
  <c r="FJ7" i="38"/>
  <c r="FJ13" i="38"/>
  <c r="FJ9" i="38"/>
  <c r="FJ5" i="38"/>
  <c r="FJ5" i="43"/>
  <c r="FJ3" i="43"/>
  <c r="FJ4" i="43"/>
  <c r="FJ6" i="43"/>
  <c r="FJ8" i="43"/>
  <c r="FJ10" i="38"/>
  <c r="FJ6" i="38"/>
  <c r="EW3" i="38"/>
  <c r="EW7" i="43"/>
  <c r="FM19" i="42"/>
  <c r="EW11" i="38"/>
  <c r="FJ25" i="38"/>
  <c r="FM4" i="42"/>
  <c r="FM9" i="42"/>
  <c r="FM7" i="42"/>
  <c r="EZ3" i="42"/>
  <c r="FM3" i="42"/>
  <c r="FM8" i="42"/>
  <c r="FM10" i="42"/>
  <c r="FM6" i="42"/>
  <c r="FJ5" i="41"/>
  <c r="FJ10" i="41"/>
  <c r="FJ6" i="41"/>
  <c r="FJ7" i="41"/>
  <c r="FJ3" i="41"/>
  <c r="FJ9" i="41"/>
  <c r="FJ8" i="41"/>
  <c r="FJ4" i="41"/>
  <c r="FJ17" i="43"/>
  <c r="EW5" i="43"/>
  <c r="H47" i="51"/>
  <c r="J31" i="51"/>
  <c r="H43" i="51"/>
  <c r="J47" i="51"/>
  <c r="J49" i="51" s="1"/>
  <c r="H69" i="51"/>
  <c r="J69" i="51"/>
  <c r="I69" i="51"/>
  <c r="G69" i="51"/>
  <c r="I63" i="51"/>
  <c r="J63" i="51"/>
  <c r="H63" i="51"/>
  <c r="I47" i="51"/>
  <c r="I49" i="51" s="1"/>
  <c r="H49" i="51"/>
  <c r="CC7" i="43"/>
  <c r="CD7" i="43"/>
  <c r="CE7" i="43"/>
  <c r="CF7" i="43"/>
  <c r="CG7" i="43"/>
  <c r="CH7" i="43"/>
  <c r="CI7" i="43"/>
  <c r="CJ7" i="43"/>
  <c r="CK7" i="43"/>
  <c r="CL7" i="43"/>
  <c r="CM7" i="43"/>
  <c r="CN7" i="43"/>
  <c r="CO7" i="43"/>
  <c r="CP7" i="43"/>
  <c r="CQ7" i="43"/>
  <c r="CR7" i="43"/>
  <c r="CL3" i="38"/>
  <c r="CK3" i="38"/>
  <c r="CJ3" i="38"/>
  <c r="CI3" i="38"/>
  <c r="CH3" i="38"/>
  <c r="CG3" i="38"/>
  <c r="CF3" i="38"/>
  <c r="CE3" i="38"/>
  <c r="CD3" i="38"/>
  <c r="CC3" i="38"/>
  <c r="I34" i="51"/>
  <c r="H34" i="51"/>
  <c r="G34" i="51"/>
  <c r="I28" i="51"/>
  <c r="H28" i="51"/>
  <c r="G28" i="51"/>
  <c r="H25" i="51"/>
  <c r="I25" i="51"/>
  <c r="G25" i="51"/>
  <c r="H29" i="51"/>
  <c r="I29" i="51"/>
  <c r="H30" i="51"/>
  <c r="I30" i="51"/>
  <c r="G30" i="51"/>
  <c r="G29" i="51"/>
  <c r="I55" i="51"/>
  <c r="H55" i="51"/>
  <c r="G55" i="51"/>
  <c r="DX29" i="42" l="1"/>
  <c r="H29" i="60" s="1"/>
  <c r="H30" i="60"/>
  <c r="DX21" i="42"/>
  <c r="H27" i="60" s="1"/>
  <c r="H34" i="60" s="1"/>
  <c r="H28" i="60"/>
  <c r="FM5" i="42"/>
  <c r="FJ31" i="38"/>
  <c r="EW9" i="38"/>
  <c r="EW6" i="38"/>
  <c r="FJ28" i="38"/>
  <c r="FM21" i="42"/>
  <c r="EZ5" i="42"/>
  <c r="FJ26" i="38"/>
  <c r="EW4" i="38"/>
  <c r="FJ27" i="38"/>
  <c r="EW5" i="38"/>
  <c r="FJ35" i="38"/>
  <c r="EW13" i="38"/>
  <c r="FJ29" i="38"/>
  <c r="EW7" i="38"/>
  <c r="EZ9" i="42"/>
  <c r="FM25" i="42"/>
  <c r="FJ34" i="38"/>
  <c r="EW12" i="38"/>
  <c r="FM26" i="42"/>
  <c r="EZ10" i="42"/>
  <c r="FJ22" i="41"/>
  <c r="EW6" i="41"/>
  <c r="FJ20" i="43"/>
  <c r="EW8" i="43"/>
  <c r="EW5" i="41"/>
  <c r="FJ21" i="41"/>
  <c r="EZ8" i="42"/>
  <c r="FM24" i="42"/>
  <c r="EW7" i="41"/>
  <c r="FJ23" i="41"/>
  <c r="FJ32" i="38"/>
  <c r="EW10" i="38"/>
  <c r="EW6" i="43"/>
  <c r="FJ18" i="43"/>
  <c r="FM22" i="42"/>
  <c r="EZ6" i="42"/>
  <c r="FJ25" i="41"/>
  <c r="EW9" i="41"/>
  <c r="EW8" i="38"/>
  <c r="FJ30" i="38"/>
  <c r="FM23" i="42"/>
  <c r="EZ7" i="42"/>
  <c r="FJ16" i="43"/>
  <c r="EW4" i="43"/>
  <c r="EW10" i="41"/>
  <c r="FJ26" i="41"/>
  <c r="FJ15" i="43"/>
  <c r="EW3" i="43"/>
  <c r="EW3" i="41"/>
  <c r="FJ24" i="41"/>
  <c r="EW4" i="41"/>
  <c r="FJ20" i="41"/>
  <c r="FJ19" i="41"/>
  <c r="EW8" i="41"/>
  <c r="EZ4" i="42"/>
  <c r="FM20" i="42"/>
  <c r="I31" i="51"/>
  <c r="G31" i="51"/>
  <c r="H31" i="51"/>
  <c r="I17" i="51"/>
  <c r="H17" i="51"/>
  <c r="G17" i="51"/>
  <c r="I5" i="51"/>
  <c r="H5" i="51"/>
  <c r="G5" i="51"/>
  <c r="H52" i="51"/>
  <c r="I52" i="51"/>
  <c r="J52" i="51"/>
  <c r="BO17" i="43"/>
  <c r="DT29" i="43"/>
  <c r="DT7" i="43"/>
  <c r="DT19" i="43"/>
  <c r="DT25" i="43"/>
  <c r="DT31" i="43"/>
  <c r="DT32" i="43"/>
  <c r="CR13" i="43"/>
  <c r="DT13" i="43" s="1"/>
  <c r="CR33" i="43"/>
  <c r="DT33" i="43" s="1"/>
  <c r="CR34" i="43"/>
  <c r="DT34" i="43" s="1"/>
  <c r="CR35" i="43"/>
  <c r="DT35" i="43" s="1"/>
  <c r="CR36" i="43"/>
  <c r="DT36" i="43" s="1"/>
  <c r="CR37" i="43"/>
  <c r="DT37" i="43" s="1"/>
  <c r="CR38" i="43"/>
  <c r="DT38" i="43" s="1"/>
  <c r="CR39" i="43"/>
  <c r="DT39" i="43" s="1"/>
  <c r="CR40" i="43"/>
  <c r="DT40" i="43" s="1"/>
  <c r="CR41" i="43"/>
  <c r="DT41" i="43" s="1"/>
  <c r="CR42" i="43"/>
  <c r="DT42" i="43" s="1"/>
  <c r="CR43" i="43"/>
  <c r="DT43" i="43" s="1"/>
  <c r="CR44" i="43"/>
  <c r="DT44" i="43" s="1"/>
  <c r="CR45" i="43"/>
  <c r="DT45" i="43" s="1"/>
  <c r="CR46" i="43"/>
  <c r="DT46" i="43" s="1"/>
  <c r="CR47" i="43"/>
  <c r="DT47" i="43" s="1"/>
  <c r="CR48" i="43"/>
  <c r="DT48" i="43" s="1"/>
  <c r="CR49" i="43"/>
  <c r="DT49" i="43" s="1"/>
  <c r="CR50" i="43"/>
  <c r="DT50" i="43" s="1"/>
  <c r="BO20" i="43"/>
  <c r="BN20" i="43"/>
  <c r="BM20" i="43"/>
  <c r="CP20" i="43" s="1"/>
  <c r="DR20" i="43" s="1"/>
  <c r="BL20" i="43"/>
  <c r="CO20" i="43" s="1"/>
  <c r="BK20" i="43"/>
  <c r="BJ20" i="43"/>
  <c r="BI20" i="43"/>
  <c r="CL20" i="43" s="1"/>
  <c r="DN20" i="43" s="1"/>
  <c r="BH20" i="43"/>
  <c r="BG20" i="43"/>
  <c r="BF20" i="43"/>
  <c r="BE20" i="43"/>
  <c r="CH20" i="43" s="1"/>
  <c r="BD20" i="43"/>
  <c r="BC20" i="43"/>
  <c r="BB20" i="43"/>
  <c r="CE20" i="43" s="1"/>
  <c r="BA20" i="43"/>
  <c r="CD20" i="43" s="1"/>
  <c r="DF20" i="43" s="1"/>
  <c r="AZ20" i="43"/>
  <c r="CC20" i="43" s="1"/>
  <c r="AZ26" i="43"/>
  <c r="CC26" i="43" s="1"/>
  <c r="BA26" i="43"/>
  <c r="BB26" i="43"/>
  <c r="BC26" i="43"/>
  <c r="CF26" i="43" s="1"/>
  <c r="BD26" i="43"/>
  <c r="BE26" i="43"/>
  <c r="BF26" i="43"/>
  <c r="CI26" i="43" s="1"/>
  <c r="DK26" i="43" s="1"/>
  <c r="BG26" i="43"/>
  <c r="BH26" i="43"/>
  <c r="BI26" i="43"/>
  <c r="BJ26" i="43"/>
  <c r="CM26" i="43" s="1"/>
  <c r="DO26" i="43" s="1"/>
  <c r="BK26" i="43"/>
  <c r="CN26" i="43" s="1"/>
  <c r="BL26" i="43"/>
  <c r="CO26" i="43" s="1"/>
  <c r="BM26" i="43"/>
  <c r="CP26" i="43" s="1"/>
  <c r="BN26" i="43"/>
  <c r="BO26" i="43"/>
  <c r="BO3" i="43"/>
  <c r="CR3" i="43" s="1"/>
  <c r="DT3" i="43" s="1"/>
  <c r="BO4" i="43"/>
  <c r="CR4" i="43" s="1"/>
  <c r="DT4" i="43" s="1"/>
  <c r="BO5" i="43"/>
  <c r="CR5" i="43" s="1"/>
  <c r="DT5" i="43" s="1"/>
  <c r="BO6" i="43"/>
  <c r="CR6" i="43" s="1"/>
  <c r="DT6" i="43" s="1"/>
  <c r="BO8" i="43"/>
  <c r="CR8" i="43" s="1"/>
  <c r="DT8" i="43" s="1"/>
  <c r="BO9" i="43"/>
  <c r="CR9" i="43" s="1"/>
  <c r="DT9" i="43" s="1"/>
  <c r="BO10" i="43"/>
  <c r="CR10" i="43" s="1"/>
  <c r="DT10" i="43" s="1"/>
  <c r="BO11" i="43"/>
  <c r="CR11" i="43" s="1"/>
  <c r="DT11" i="43" s="1"/>
  <c r="BO12" i="43"/>
  <c r="CR12" i="43" s="1"/>
  <c r="DT12" i="43" s="1"/>
  <c r="BO14" i="43"/>
  <c r="CR14" i="43" s="1"/>
  <c r="DT14" i="43" s="1"/>
  <c r="BO15" i="43"/>
  <c r="BO16" i="43"/>
  <c r="BO18" i="43"/>
  <c r="BO21" i="43"/>
  <c r="BO22" i="43"/>
  <c r="BO23" i="43"/>
  <c r="BO24" i="43"/>
  <c r="BO27" i="43"/>
  <c r="BO28" i="43"/>
  <c r="CR28" i="43" s="1"/>
  <c r="DT28" i="43" s="1"/>
  <c r="BO30" i="43"/>
  <c r="CR30" i="43" s="1"/>
  <c r="DW19" i="42"/>
  <c r="DW22" i="42"/>
  <c r="DW27" i="42"/>
  <c r="DW35" i="42"/>
  <c r="DW37" i="42"/>
  <c r="DW38" i="42"/>
  <c r="DW41" i="42"/>
  <c r="DW42" i="42"/>
  <c r="CS43" i="42"/>
  <c r="DW43" i="42" s="1"/>
  <c r="CS44" i="42"/>
  <c r="DW44" i="42" s="1"/>
  <c r="CS45" i="42"/>
  <c r="DW45" i="42" s="1"/>
  <c r="CS46" i="42"/>
  <c r="DW46" i="42" s="1"/>
  <c r="CS47" i="42"/>
  <c r="DW47" i="42" s="1"/>
  <c r="CS48" i="42"/>
  <c r="DW48" i="42" s="1"/>
  <c r="CS49" i="42"/>
  <c r="DW49" i="42" s="1"/>
  <c r="CS50" i="42"/>
  <c r="DW50" i="42" s="1"/>
  <c r="CS51" i="42"/>
  <c r="DW51" i="42" s="1"/>
  <c r="CS52" i="42"/>
  <c r="DW52" i="42" s="1"/>
  <c r="CS53" i="42"/>
  <c r="DW53" i="42" s="1"/>
  <c r="CS54" i="42"/>
  <c r="DW54" i="42" s="1"/>
  <c r="CS55" i="42"/>
  <c r="DW55" i="42" s="1"/>
  <c r="CS56" i="42"/>
  <c r="DW56" i="42" s="1"/>
  <c r="CS57" i="42"/>
  <c r="DW57" i="42" s="1"/>
  <c r="CS58" i="42"/>
  <c r="DW58" i="42" s="1"/>
  <c r="CS59" i="42"/>
  <c r="DW59" i="42" s="1"/>
  <c r="CS60" i="42"/>
  <c r="DW60" i="42" s="1"/>
  <c r="CS61" i="42"/>
  <c r="DW61" i="42" s="1"/>
  <c r="CS62" i="42"/>
  <c r="DW62" i="42" s="1"/>
  <c r="CS63" i="42"/>
  <c r="DW63" i="42" s="1"/>
  <c r="CS64" i="42"/>
  <c r="DW64" i="42" s="1"/>
  <c r="CS65" i="42"/>
  <c r="DW65" i="42" s="1"/>
  <c r="CS66" i="42"/>
  <c r="DW66" i="42" s="1"/>
  <c r="BP21" i="42"/>
  <c r="BP3" i="42"/>
  <c r="CS3" i="42" s="1"/>
  <c r="DW3" i="42" s="1"/>
  <c r="BP4" i="42"/>
  <c r="CS4" i="42" s="1"/>
  <c r="DW4" i="42" s="1"/>
  <c r="BP5" i="42"/>
  <c r="BP6" i="42"/>
  <c r="BP7" i="42"/>
  <c r="CS7" i="42" s="1"/>
  <c r="DW7" i="42" s="1"/>
  <c r="BP8" i="42"/>
  <c r="CS8" i="42" s="1"/>
  <c r="DW8" i="42" s="1"/>
  <c r="BP9" i="42"/>
  <c r="BP10" i="42"/>
  <c r="BP11" i="42"/>
  <c r="CS11" i="42" s="1"/>
  <c r="DW11" i="42" s="1"/>
  <c r="BP12" i="42"/>
  <c r="CS12" i="42" s="1"/>
  <c r="DW12" i="42" s="1"/>
  <c r="BP13" i="42"/>
  <c r="CS13" i="42" s="1"/>
  <c r="BP14" i="42"/>
  <c r="CS14" i="42" s="1"/>
  <c r="DW14" i="42" s="1"/>
  <c r="BP15" i="42"/>
  <c r="CS15" i="42" s="1"/>
  <c r="DW15" i="42" s="1"/>
  <c r="BP16" i="42"/>
  <c r="CS16" i="42" s="1"/>
  <c r="DW16" i="42" s="1"/>
  <c r="BP17" i="42"/>
  <c r="CS17" i="42" s="1"/>
  <c r="DW17" i="42" s="1"/>
  <c r="BP18" i="42"/>
  <c r="CS18" i="42" s="1"/>
  <c r="DW18" i="42" s="1"/>
  <c r="BP20" i="42"/>
  <c r="BP23" i="42"/>
  <c r="BP24" i="42"/>
  <c r="BP25" i="42"/>
  <c r="BP26" i="42"/>
  <c r="BP28" i="42"/>
  <c r="BP29" i="42"/>
  <c r="BP30" i="42"/>
  <c r="BP31" i="42"/>
  <c r="BP32" i="42"/>
  <c r="BP33" i="42"/>
  <c r="BP34" i="42"/>
  <c r="BP36" i="42"/>
  <c r="CS36" i="42" s="1"/>
  <c r="BP39" i="42"/>
  <c r="CS39" i="42" s="1"/>
  <c r="BP40" i="42"/>
  <c r="CS40" i="42" s="1"/>
  <c r="DT24" i="41"/>
  <c r="DT22" i="41"/>
  <c r="DT41" i="41"/>
  <c r="DT42" i="41"/>
  <c r="CR43" i="41"/>
  <c r="DT43" i="41" s="1"/>
  <c r="CR44" i="41"/>
  <c r="DT44" i="41" s="1"/>
  <c r="CR45" i="41"/>
  <c r="DT45" i="41" s="1"/>
  <c r="CR46" i="41"/>
  <c r="DT46" i="41" s="1"/>
  <c r="CR47" i="41"/>
  <c r="DT47" i="41" s="1"/>
  <c r="CR48" i="41"/>
  <c r="DT48" i="41" s="1"/>
  <c r="CR49" i="41"/>
  <c r="DT49" i="41" s="1"/>
  <c r="CR50" i="41"/>
  <c r="DT50" i="41" s="1"/>
  <c r="CR51" i="41"/>
  <c r="DT51" i="41" s="1"/>
  <c r="CR52" i="41"/>
  <c r="DT52" i="41" s="1"/>
  <c r="CR53" i="41"/>
  <c r="DT53" i="41" s="1"/>
  <c r="CR54" i="41"/>
  <c r="DT54" i="41" s="1"/>
  <c r="CR55" i="41"/>
  <c r="DT55" i="41" s="1"/>
  <c r="CR56" i="41"/>
  <c r="DT56" i="41" s="1"/>
  <c r="CR57" i="41"/>
  <c r="DT57" i="41" s="1"/>
  <c r="CR58" i="41"/>
  <c r="DT58" i="41" s="1"/>
  <c r="CR59" i="41"/>
  <c r="DT59" i="41" s="1"/>
  <c r="CR60" i="41"/>
  <c r="DT60" i="41" s="1"/>
  <c r="CR61" i="41"/>
  <c r="DT61" i="41" s="1"/>
  <c r="CR62" i="41"/>
  <c r="DT62" i="41" s="1"/>
  <c r="CR63" i="41"/>
  <c r="DT63" i="41" s="1"/>
  <c r="CR64" i="41"/>
  <c r="DT64" i="41" s="1"/>
  <c r="CR65" i="41"/>
  <c r="DT65" i="41" s="1"/>
  <c r="CR66" i="41"/>
  <c r="DT66" i="41" s="1"/>
  <c r="BO39" i="41"/>
  <c r="CR39" i="41" s="1"/>
  <c r="BO3" i="41"/>
  <c r="CR3" i="41" s="1"/>
  <c r="DT3" i="41" s="1"/>
  <c r="BO4" i="41"/>
  <c r="CR4" i="41" s="1"/>
  <c r="DT4" i="41" s="1"/>
  <c r="BO5" i="41"/>
  <c r="CR5" i="41" s="1"/>
  <c r="DT5" i="41" s="1"/>
  <c r="BO6" i="41"/>
  <c r="CR6" i="41" s="1"/>
  <c r="DT6" i="41" s="1"/>
  <c r="BO7" i="41"/>
  <c r="CR7" i="41" s="1"/>
  <c r="DT7" i="41" s="1"/>
  <c r="BO8" i="41"/>
  <c r="CR8" i="41" s="1"/>
  <c r="DT8" i="41" s="1"/>
  <c r="BO9" i="41"/>
  <c r="CR9" i="41" s="1"/>
  <c r="DT9" i="41" s="1"/>
  <c r="BO10" i="41"/>
  <c r="CR10" i="41" s="1"/>
  <c r="DT10" i="41" s="1"/>
  <c r="BO11" i="41"/>
  <c r="CR11" i="41" s="1"/>
  <c r="DT11" i="41" s="1"/>
  <c r="BO12" i="41"/>
  <c r="CR12" i="41" s="1"/>
  <c r="DT12" i="41" s="1"/>
  <c r="BO13" i="41"/>
  <c r="CR13" i="41" s="1"/>
  <c r="DT13" i="41" s="1"/>
  <c r="BO14" i="41"/>
  <c r="CR14" i="41" s="1"/>
  <c r="DT14" i="41" s="1"/>
  <c r="BO15" i="41"/>
  <c r="CR15" i="41" s="1"/>
  <c r="DT15" i="41" s="1"/>
  <c r="BO16" i="41"/>
  <c r="CR16" i="41" s="1"/>
  <c r="DT16" i="41" s="1"/>
  <c r="BO17" i="41"/>
  <c r="CR17" i="41" s="1"/>
  <c r="DT17" i="41" s="1"/>
  <c r="BO18" i="41"/>
  <c r="CR18" i="41" s="1"/>
  <c r="DT18" i="41" s="1"/>
  <c r="BO19" i="41"/>
  <c r="BO20" i="41"/>
  <c r="BO21" i="41"/>
  <c r="BO23" i="41"/>
  <c r="BO25" i="41"/>
  <c r="BO26" i="41"/>
  <c r="BO27" i="41"/>
  <c r="BO28" i="41"/>
  <c r="BO29" i="41"/>
  <c r="BO30" i="41"/>
  <c r="BO31" i="41"/>
  <c r="BO32" i="41"/>
  <c r="BO33" i="41"/>
  <c r="BO34" i="41"/>
  <c r="BO35" i="41"/>
  <c r="CR35" i="41" s="1"/>
  <c r="BO36" i="41"/>
  <c r="CR36" i="41" s="1"/>
  <c r="BO37" i="41"/>
  <c r="CR37" i="41" s="1"/>
  <c r="BO38" i="41"/>
  <c r="CR38" i="41" s="1"/>
  <c r="BO40" i="41"/>
  <c r="CR40" i="41" s="1"/>
  <c r="DT25" i="38"/>
  <c r="DT26" i="38"/>
  <c r="DT29" i="38"/>
  <c r="DT33" i="38"/>
  <c r="DT36" i="38"/>
  <c r="DT47" i="38"/>
  <c r="DT48" i="38"/>
  <c r="DT50" i="38"/>
  <c r="DT55" i="38"/>
  <c r="DT56" i="38"/>
  <c r="DT57" i="38"/>
  <c r="CR58" i="38"/>
  <c r="DT58" i="38" s="1"/>
  <c r="CR59" i="38"/>
  <c r="DT59" i="38" s="1"/>
  <c r="CR60" i="38"/>
  <c r="DT60" i="38" s="1"/>
  <c r="CR61" i="38"/>
  <c r="DT61" i="38" s="1"/>
  <c r="CR62" i="38"/>
  <c r="DT62" i="38" s="1"/>
  <c r="CR63" i="38"/>
  <c r="DT63" i="38" s="1"/>
  <c r="CR64" i="38"/>
  <c r="DT64" i="38" s="1"/>
  <c r="CR65" i="38"/>
  <c r="DT65" i="38" s="1"/>
  <c r="CR66" i="38"/>
  <c r="DT66" i="38" s="1"/>
  <c r="CR67" i="38"/>
  <c r="DT67" i="38" s="1"/>
  <c r="CR68" i="38"/>
  <c r="DT68" i="38" s="1"/>
  <c r="CR69" i="38"/>
  <c r="DT69" i="38" s="1"/>
  <c r="CR70" i="38"/>
  <c r="DT70" i="38" s="1"/>
  <c r="CR71" i="38"/>
  <c r="DT71" i="38" s="1"/>
  <c r="CR72" i="38"/>
  <c r="DT72" i="38" s="1"/>
  <c r="CR73" i="38"/>
  <c r="DT73" i="38" s="1"/>
  <c r="CR74" i="38"/>
  <c r="DT74" i="38" s="1"/>
  <c r="CR75" i="38"/>
  <c r="DT75" i="38" s="1"/>
  <c r="CR76" i="38"/>
  <c r="DT76" i="38" s="1"/>
  <c r="CR77" i="38"/>
  <c r="DT77" i="38" s="1"/>
  <c r="CR78" i="38"/>
  <c r="DT78" i="38" s="1"/>
  <c r="CR79" i="38"/>
  <c r="DT79" i="38" s="1"/>
  <c r="CR80" i="38"/>
  <c r="DT80" i="38" s="1"/>
  <c r="CR81" i="38"/>
  <c r="DT81" i="38" s="1"/>
  <c r="CR82" i="38"/>
  <c r="DT82" i="38" s="1"/>
  <c r="CR83" i="38"/>
  <c r="DT83" i="38" s="1"/>
  <c r="CR84" i="38"/>
  <c r="DT84" i="38" s="1"/>
  <c r="CR85" i="38"/>
  <c r="DT85" i="38" s="1"/>
  <c r="CR86" i="38"/>
  <c r="DT86" i="38" s="1"/>
  <c r="CR87" i="38"/>
  <c r="DT87" i="38" s="1"/>
  <c r="CR88" i="38"/>
  <c r="DT88" i="38" s="1"/>
  <c r="CR89" i="38"/>
  <c r="DT89" i="38" s="1"/>
  <c r="CR90" i="38"/>
  <c r="DT90" i="38" s="1"/>
  <c r="BO3" i="38"/>
  <c r="BO4" i="38"/>
  <c r="BO5" i="38"/>
  <c r="BO6" i="38"/>
  <c r="BO7" i="38"/>
  <c r="BO8" i="38"/>
  <c r="BO9" i="38"/>
  <c r="BO10" i="38"/>
  <c r="BO11" i="38"/>
  <c r="BO12" i="38"/>
  <c r="BO13" i="38"/>
  <c r="BO14" i="38"/>
  <c r="CR14" i="38" s="1"/>
  <c r="DT14" i="38" s="1"/>
  <c r="BO15" i="38"/>
  <c r="CR15" i="38" s="1"/>
  <c r="DT15" i="38" s="1"/>
  <c r="BO16" i="38"/>
  <c r="CR16" i="38" s="1"/>
  <c r="DT16" i="38" s="1"/>
  <c r="BO17" i="38"/>
  <c r="CR17" i="38" s="1"/>
  <c r="DT17" i="38" s="1"/>
  <c r="BO18" i="38"/>
  <c r="CR18" i="38" s="1"/>
  <c r="DT18" i="38" s="1"/>
  <c r="BO19" i="38"/>
  <c r="CR19" i="38" s="1"/>
  <c r="DT19" i="38" s="1"/>
  <c r="BO20" i="38"/>
  <c r="CR20" i="38" s="1"/>
  <c r="DT20" i="38" s="1"/>
  <c r="BO21" i="38"/>
  <c r="CR21" i="38" s="1"/>
  <c r="DT21" i="38" s="1"/>
  <c r="BO22" i="38"/>
  <c r="CR22" i="38" s="1"/>
  <c r="DT22" i="38" s="1"/>
  <c r="BO23" i="38"/>
  <c r="CR23" i="38" s="1"/>
  <c r="DT23" i="38" s="1"/>
  <c r="BO24" i="38"/>
  <c r="CR24" i="38" s="1"/>
  <c r="DT24" i="38" s="1"/>
  <c r="BO27" i="38"/>
  <c r="BO28" i="38"/>
  <c r="BO30" i="38"/>
  <c r="BO31" i="38"/>
  <c r="BO32" i="38"/>
  <c r="BO34" i="38"/>
  <c r="BO35" i="38"/>
  <c r="BO37" i="38"/>
  <c r="BO38" i="38"/>
  <c r="BO39" i="38"/>
  <c r="BO40" i="38"/>
  <c r="BO41" i="38"/>
  <c r="BO42" i="38"/>
  <c r="BO43" i="38"/>
  <c r="BO44" i="38"/>
  <c r="BO45" i="38"/>
  <c r="BO46" i="38"/>
  <c r="BO49" i="38"/>
  <c r="CR49" i="38" s="1"/>
  <c r="BO51" i="38"/>
  <c r="CR51" i="38" s="1"/>
  <c r="BO52" i="38"/>
  <c r="CR52" i="38" s="1"/>
  <c r="BO53" i="38"/>
  <c r="CR53" i="38" s="1"/>
  <c r="BO54" i="38"/>
  <c r="CR54" i="38" s="1"/>
  <c r="O37" i="45"/>
  <c r="O42" i="45"/>
  <c r="O45" i="45"/>
  <c r="O48" i="45"/>
  <c r="O51" i="45"/>
  <c r="DS17" i="43"/>
  <c r="DS29" i="43"/>
  <c r="DS31" i="43"/>
  <c r="DS32" i="43"/>
  <c r="DS38" i="43"/>
  <c r="DV38" i="42"/>
  <c r="DS22" i="41"/>
  <c r="DS24" i="41"/>
  <c r="DS42" i="41"/>
  <c r="DS25" i="43"/>
  <c r="CQ33" i="43"/>
  <c r="DS33" i="43" s="1"/>
  <c r="CQ34" i="43"/>
  <c r="DS34" i="43" s="1"/>
  <c r="CQ35" i="43"/>
  <c r="DS35" i="43" s="1"/>
  <c r="CQ36" i="43"/>
  <c r="DS36" i="43" s="1"/>
  <c r="CQ37" i="43"/>
  <c r="DS37" i="43" s="1"/>
  <c r="CQ38" i="43"/>
  <c r="CQ39" i="43"/>
  <c r="DS39" i="43" s="1"/>
  <c r="CQ40" i="43"/>
  <c r="DS40" i="43" s="1"/>
  <c r="CQ41" i="43"/>
  <c r="DS41" i="43" s="1"/>
  <c r="CQ42" i="43"/>
  <c r="DS42" i="43" s="1"/>
  <c r="CQ43" i="43"/>
  <c r="DS43" i="43" s="1"/>
  <c r="CQ44" i="43"/>
  <c r="DS44" i="43" s="1"/>
  <c r="CQ45" i="43"/>
  <c r="DS45" i="43" s="1"/>
  <c r="CQ46" i="43"/>
  <c r="DS46" i="43" s="1"/>
  <c r="CQ47" i="43"/>
  <c r="DS47" i="43" s="1"/>
  <c r="CQ48" i="43"/>
  <c r="DS48" i="43" s="1"/>
  <c r="CQ49" i="43"/>
  <c r="DS49" i="43" s="1"/>
  <c r="CQ50" i="43"/>
  <c r="DS50" i="43" s="1"/>
  <c r="DV19" i="42"/>
  <c r="DV21" i="42"/>
  <c r="F27" i="60" s="1"/>
  <c r="DV22" i="42"/>
  <c r="DV27" i="42"/>
  <c r="DV35" i="42"/>
  <c r="DV41" i="42"/>
  <c r="DV42" i="42"/>
  <c r="CR43" i="42"/>
  <c r="DV43" i="42" s="1"/>
  <c r="CR44" i="42"/>
  <c r="DV44" i="42" s="1"/>
  <c r="CR45" i="42"/>
  <c r="DV45" i="42" s="1"/>
  <c r="CR46" i="42"/>
  <c r="DV46" i="42" s="1"/>
  <c r="CR47" i="42"/>
  <c r="DV47" i="42" s="1"/>
  <c r="CR48" i="42"/>
  <c r="DV48" i="42" s="1"/>
  <c r="CR49" i="42"/>
  <c r="DV49" i="42" s="1"/>
  <c r="CR50" i="42"/>
  <c r="DV50" i="42" s="1"/>
  <c r="CR51" i="42"/>
  <c r="DV51" i="42" s="1"/>
  <c r="CR52" i="42"/>
  <c r="DV52" i="42" s="1"/>
  <c r="CR53" i="42"/>
  <c r="DV53" i="42" s="1"/>
  <c r="CR54" i="42"/>
  <c r="DV54" i="42" s="1"/>
  <c r="CR55" i="42"/>
  <c r="DV55" i="42" s="1"/>
  <c r="CR56" i="42"/>
  <c r="DV56" i="42" s="1"/>
  <c r="CR57" i="42"/>
  <c r="DV57" i="42" s="1"/>
  <c r="CR58" i="42"/>
  <c r="DV58" i="42" s="1"/>
  <c r="CR59" i="42"/>
  <c r="DV59" i="42" s="1"/>
  <c r="CR60" i="42"/>
  <c r="DV60" i="42" s="1"/>
  <c r="CR61" i="42"/>
  <c r="DV61" i="42" s="1"/>
  <c r="CR62" i="42"/>
  <c r="DV62" i="42" s="1"/>
  <c r="CR63" i="42"/>
  <c r="DV63" i="42" s="1"/>
  <c r="CR64" i="42"/>
  <c r="DV64" i="42" s="1"/>
  <c r="CR65" i="42"/>
  <c r="DV65" i="42" s="1"/>
  <c r="CR66" i="42"/>
  <c r="DV66" i="42" s="1"/>
  <c r="DS39" i="41"/>
  <c r="DS41" i="41"/>
  <c r="CQ43" i="41"/>
  <c r="DS43" i="41" s="1"/>
  <c r="CQ44" i="41"/>
  <c r="DS44" i="41" s="1"/>
  <c r="CQ45" i="41"/>
  <c r="DS45" i="41" s="1"/>
  <c r="CQ46" i="41"/>
  <c r="DS46" i="41" s="1"/>
  <c r="CQ47" i="41"/>
  <c r="DS47" i="41" s="1"/>
  <c r="CQ48" i="41"/>
  <c r="DS48" i="41" s="1"/>
  <c r="CQ49" i="41"/>
  <c r="DS49" i="41" s="1"/>
  <c r="CQ50" i="41"/>
  <c r="DS50" i="41" s="1"/>
  <c r="CQ51" i="41"/>
  <c r="DS51" i="41" s="1"/>
  <c r="CQ52" i="41"/>
  <c r="DS52" i="41" s="1"/>
  <c r="CQ53" i="41"/>
  <c r="DS53" i="41" s="1"/>
  <c r="CQ54" i="41"/>
  <c r="DS54" i="41" s="1"/>
  <c r="CQ55" i="41"/>
  <c r="DS55" i="41" s="1"/>
  <c r="CQ56" i="41"/>
  <c r="DS56" i="41" s="1"/>
  <c r="CQ57" i="41"/>
  <c r="DS57" i="41" s="1"/>
  <c r="CQ58" i="41"/>
  <c r="DS58" i="41" s="1"/>
  <c r="CQ59" i="41"/>
  <c r="DS59" i="41" s="1"/>
  <c r="CQ60" i="41"/>
  <c r="DS60" i="41" s="1"/>
  <c r="CQ61" i="41"/>
  <c r="DS61" i="41" s="1"/>
  <c r="CQ62" i="41"/>
  <c r="DS62" i="41" s="1"/>
  <c r="CQ63" i="41"/>
  <c r="DS63" i="41" s="1"/>
  <c r="CQ64" i="41"/>
  <c r="DS64" i="41" s="1"/>
  <c r="CQ65" i="41"/>
  <c r="DS65" i="41" s="1"/>
  <c r="CQ66" i="41"/>
  <c r="DS66" i="41" s="1"/>
  <c r="DS25" i="38"/>
  <c r="DS26" i="38"/>
  <c r="DS29" i="38"/>
  <c r="DS33" i="38"/>
  <c r="DS36" i="38"/>
  <c r="DS47" i="38"/>
  <c r="DS48" i="38"/>
  <c r="DS55" i="38"/>
  <c r="DS56" i="38"/>
  <c r="DS57" i="38"/>
  <c r="CQ58" i="38"/>
  <c r="DS58" i="38" s="1"/>
  <c r="CQ59" i="38"/>
  <c r="DS59" i="38" s="1"/>
  <c r="CQ60" i="38"/>
  <c r="DS60" i="38" s="1"/>
  <c r="CQ61" i="38"/>
  <c r="DS61" i="38" s="1"/>
  <c r="CQ62" i="38"/>
  <c r="DS62" i="38" s="1"/>
  <c r="CQ63" i="38"/>
  <c r="DS63" i="38" s="1"/>
  <c r="CQ64" i="38"/>
  <c r="DS64" i="38" s="1"/>
  <c r="CQ65" i="38"/>
  <c r="DS65" i="38" s="1"/>
  <c r="CQ66" i="38"/>
  <c r="DS66" i="38" s="1"/>
  <c r="CQ67" i="38"/>
  <c r="DS67" i="38" s="1"/>
  <c r="CQ68" i="38"/>
  <c r="DS68" i="38" s="1"/>
  <c r="CQ69" i="38"/>
  <c r="DS69" i="38" s="1"/>
  <c r="CQ70" i="38"/>
  <c r="DS70" i="38" s="1"/>
  <c r="CQ71" i="38"/>
  <c r="DS71" i="38" s="1"/>
  <c r="CQ72" i="38"/>
  <c r="DS72" i="38" s="1"/>
  <c r="CQ73" i="38"/>
  <c r="DS73" i="38" s="1"/>
  <c r="CQ74" i="38"/>
  <c r="DS74" i="38" s="1"/>
  <c r="CQ75" i="38"/>
  <c r="DS75" i="38" s="1"/>
  <c r="CQ76" i="38"/>
  <c r="DS76" i="38" s="1"/>
  <c r="CQ77" i="38"/>
  <c r="DS77" i="38" s="1"/>
  <c r="CQ78" i="38"/>
  <c r="DS78" i="38" s="1"/>
  <c r="CQ79" i="38"/>
  <c r="DS79" i="38" s="1"/>
  <c r="CQ80" i="38"/>
  <c r="DS80" i="38" s="1"/>
  <c r="CQ81" i="38"/>
  <c r="DS81" i="38" s="1"/>
  <c r="CQ82" i="38"/>
  <c r="DS82" i="38" s="1"/>
  <c r="CQ83" i="38"/>
  <c r="DS83" i="38" s="1"/>
  <c r="CQ84" i="38"/>
  <c r="DS84" i="38" s="1"/>
  <c r="CQ85" i="38"/>
  <c r="DS85" i="38" s="1"/>
  <c r="CQ86" i="38"/>
  <c r="DS86" i="38" s="1"/>
  <c r="CQ87" i="38"/>
  <c r="DS87" i="38" s="1"/>
  <c r="CQ88" i="38"/>
  <c r="DS88" i="38" s="1"/>
  <c r="CQ89" i="38"/>
  <c r="DS89" i="38" s="1"/>
  <c r="CQ90" i="38"/>
  <c r="DS90" i="38" s="1"/>
  <c r="BN3" i="43"/>
  <c r="BN4" i="43"/>
  <c r="CQ4" i="43" s="1"/>
  <c r="DS4" i="43" s="1"/>
  <c r="BN5" i="43"/>
  <c r="BN6" i="43"/>
  <c r="DS7" i="43"/>
  <c r="BN8" i="43"/>
  <c r="CQ8" i="43" s="1"/>
  <c r="DS8" i="43" s="1"/>
  <c r="BN9" i="43"/>
  <c r="CQ9" i="43" s="1"/>
  <c r="DS9" i="43" s="1"/>
  <c r="BN10" i="43"/>
  <c r="CQ10" i="43" s="1"/>
  <c r="DS10" i="43" s="1"/>
  <c r="BN11" i="43"/>
  <c r="CQ11" i="43" s="1"/>
  <c r="DS11" i="43" s="1"/>
  <c r="BN12" i="43"/>
  <c r="CQ12" i="43" s="1"/>
  <c r="DS12" i="43" s="1"/>
  <c r="CQ13" i="43"/>
  <c r="DS13" i="43" s="1"/>
  <c r="BN14" i="43"/>
  <c r="CQ14" i="43" s="1"/>
  <c r="DS14" i="43" s="1"/>
  <c r="BN15" i="43"/>
  <c r="BN16" i="43"/>
  <c r="BN18" i="43"/>
  <c r="DS19" i="43"/>
  <c r="BN21" i="43"/>
  <c r="BN22" i="43"/>
  <c r="BN23" i="43"/>
  <c r="BN24" i="43"/>
  <c r="BN27" i="43"/>
  <c r="CQ27" i="43" s="1"/>
  <c r="BN28" i="43"/>
  <c r="CQ28" i="43" s="1"/>
  <c r="BN30" i="43"/>
  <c r="CQ30" i="43" s="1"/>
  <c r="BO3" i="42"/>
  <c r="BO4" i="42"/>
  <c r="BO5" i="42"/>
  <c r="BO6" i="42"/>
  <c r="BO7" i="42"/>
  <c r="BO8" i="42"/>
  <c r="CR8" i="42" s="1"/>
  <c r="DV8" i="42" s="1"/>
  <c r="BO9" i="42"/>
  <c r="BO10" i="42"/>
  <c r="BO11" i="42"/>
  <c r="CR11" i="42" s="1"/>
  <c r="DV11" i="42" s="1"/>
  <c r="BO12" i="42"/>
  <c r="CR12" i="42" s="1"/>
  <c r="DV12" i="42" s="1"/>
  <c r="BO13" i="42"/>
  <c r="CR13" i="42" s="1"/>
  <c r="BO14" i="42"/>
  <c r="CR14" i="42" s="1"/>
  <c r="DV14" i="42" s="1"/>
  <c r="BO15" i="42"/>
  <c r="CR15" i="42" s="1"/>
  <c r="DV15" i="42" s="1"/>
  <c r="BO16" i="42"/>
  <c r="CR16" i="42" s="1"/>
  <c r="DV16" i="42" s="1"/>
  <c r="BO17" i="42"/>
  <c r="CR17" i="42" s="1"/>
  <c r="DV17" i="42" s="1"/>
  <c r="BO18" i="42"/>
  <c r="CR18" i="42" s="1"/>
  <c r="DV18" i="42" s="1"/>
  <c r="BO20" i="42"/>
  <c r="BO23" i="42"/>
  <c r="BO24" i="42"/>
  <c r="BO25" i="42"/>
  <c r="BO26" i="42"/>
  <c r="BO28" i="42"/>
  <c r="BO29" i="42"/>
  <c r="BO30" i="42"/>
  <c r="BO31" i="42"/>
  <c r="BO32" i="42"/>
  <c r="BO33" i="42"/>
  <c r="BO34" i="42"/>
  <c r="BO36" i="42"/>
  <c r="CR36" i="42" s="1"/>
  <c r="BO37" i="42"/>
  <c r="CR37" i="42" s="1"/>
  <c r="F32" i="60" s="1"/>
  <c r="BO39" i="42"/>
  <c r="CR39" i="42" s="1"/>
  <c r="BO40" i="42"/>
  <c r="CR40" i="42" s="1"/>
  <c r="BN3" i="41"/>
  <c r="CQ3" i="41" s="1"/>
  <c r="DS3" i="41" s="1"/>
  <c r="BN4" i="41"/>
  <c r="BN5" i="41"/>
  <c r="BN6" i="41"/>
  <c r="BN7" i="41"/>
  <c r="CQ7" i="41" s="1"/>
  <c r="DS7" i="41" s="1"/>
  <c r="BN8" i="41"/>
  <c r="BN9" i="41"/>
  <c r="BN10" i="41"/>
  <c r="BN11" i="41"/>
  <c r="CQ11" i="41" s="1"/>
  <c r="DS11" i="41" s="1"/>
  <c r="BN12" i="41"/>
  <c r="CQ12" i="41" s="1"/>
  <c r="DS12" i="41" s="1"/>
  <c r="BN13" i="41"/>
  <c r="CQ13" i="41" s="1"/>
  <c r="DS13" i="41" s="1"/>
  <c r="BN14" i="41"/>
  <c r="CQ14" i="41" s="1"/>
  <c r="DS14" i="41" s="1"/>
  <c r="BN15" i="41"/>
  <c r="CQ15" i="41" s="1"/>
  <c r="DS15" i="41" s="1"/>
  <c r="BN16" i="41"/>
  <c r="CQ16" i="41" s="1"/>
  <c r="DS16" i="41" s="1"/>
  <c r="BN17" i="41"/>
  <c r="CQ17" i="41" s="1"/>
  <c r="DS17" i="41" s="1"/>
  <c r="BN18" i="41"/>
  <c r="CQ18" i="41" s="1"/>
  <c r="DS18" i="41" s="1"/>
  <c r="BN19" i="41"/>
  <c r="BN20" i="41"/>
  <c r="BN21" i="41"/>
  <c r="BN23" i="41"/>
  <c r="BN25" i="41"/>
  <c r="BN26" i="41"/>
  <c r="BN27" i="41"/>
  <c r="BN28" i="41"/>
  <c r="BN29" i="41"/>
  <c r="BN30" i="41"/>
  <c r="BN31" i="41"/>
  <c r="BN32" i="41"/>
  <c r="BN33" i="41"/>
  <c r="BN34" i="41"/>
  <c r="BN35" i="41"/>
  <c r="CQ35" i="41" s="1"/>
  <c r="BN36" i="41"/>
  <c r="CQ36" i="41" s="1"/>
  <c r="BN37" i="41"/>
  <c r="CQ37" i="41" s="1"/>
  <c r="BN38" i="41"/>
  <c r="CQ38" i="41" s="1"/>
  <c r="BN40" i="41"/>
  <c r="CQ40" i="41" s="1"/>
  <c r="BN3" i="38"/>
  <c r="BN4" i="38"/>
  <c r="BN5" i="38"/>
  <c r="BN6" i="38"/>
  <c r="BN7" i="38"/>
  <c r="BN8" i="38"/>
  <c r="BN9" i="38"/>
  <c r="BN10" i="38"/>
  <c r="BN11" i="38"/>
  <c r="BN12" i="38"/>
  <c r="BN13" i="38"/>
  <c r="BN14" i="38"/>
  <c r="CQ14" i="38" s="1"/>
  <c r="DS14" i="38" s="1"/>
  <c r="BN15" i="38"/>
  <c r="CQ15" i="38" s="1"/>
  <c r="DS15" i="38" s="1"/>
  <c r="BN16" i="38"/>
  <c r="CQ16" i="38" s="1"/>
  <c r="DS16" i="38" s="1"/>
  <c r="BN17" i="38"/>
  <c r="CQ17" i="38" s="1"/>
  <c r="DS17" i="38" s="1"/>
  <c r="BN18" i="38"/>
  <c r="CQ18" i="38" s="1"/>
  <c r="DS18" i="38" s="1"/>
  <c r="BN19" i="38"/>
  <c r="CQ19" i="38" s="1"/>
  <c r="DS19" i="38" s="1"/>
  <c r="BN20" i="38"/>
  <c r="CQ20" i="38" s="1"/>
  <c r="DS20" i="38" s="1"/>
  <c r="BN21" i="38"/>
  <c r="CQ21" i="38" s="1"/>
  <c r="DS21" i="38" s="1"/>
  <c r="BN22" i="38"/>
  <c r="CQ22" i="38" s="1"/>
  <c r="DS22" i="38" s="1"/>
  <c r="BN23" i="38"/>
  <c r="CQ23" i="38" s="1"/>
  <c r="DS23" i="38" s="1"/>
  <c r="BN24" i="38"/>
  <c r="CQ24" i="38" s="1"/>
  <c r="DS24" i="38" s="1"/>
  <c r="BN27" i="38"/>
  <c r="BN28" i="38"/>
  <c r="BN30" i="38"/>
  <c r="BN31" i="38"/>
  <c r="BN32" i="38"/>
  <c r="BN34" i="38"/>
  <c r="BN35" i="38"/>
  <c r="BN37" i="38"/>
  <c r="BN38" i="38"/>
  <c r="BN39" i="38"/>
  <c r="BN40" i="38"/>
  <c r="BN41" i="38"/>
  <c r="BN42" i="38"/>
  <c r="BN43" i="38"/>
  <c r="BN44" i="38"/>
  <c r="BN45" i="38"/>
  <c r="BN46" i="38"/>
  <c r="BN49" i="38"/>
  <c r="CQ49" i="38" s="1"/>
  <c r="BN50" i="38"/>
  <c r="CQ50" i="38" s="1"/>
  <c r="BN51" i="38"/>
  <c r="CQ51" i="38" s="1"/>
  <c r="BN52" i="38"/>
  <c r="CQ52" i="38" s="1"/>
  <c r="BN53" i="38"/>
  <c r="CQ53" i="38" s="1"/>
  <c r="BN54" i="38"/>
  <c r="CQ54" i="38" s="1"/>
  <c r="D42" i="45"/>
  <c r="D43" i="45" s="1"/>
  <c r="E42" i="45"/>
  <c r="F42" i="45"/>
  <c r="G42" i="45"/>
  <c r="H42" i="45"/>
  <c r="I42" i="45"/>
  <c r="J42" i="45"/>
  <c r="K42" i="45"/>
  <c r="L42" i="45"/>
  <c r="M42" i="45"/>
  <c r="N42" i="45"/>
  <c r="D45" i="45"/>
  <c r="E45" i="45"/>
  <c r="F45" i="45"/>
  <c r="G45" i="45"/>
  <c r="H45" i="45"/>
  <c r="I45" i="45"/>
  <c r="J45" i="45"/>
  <c r="K45" i="45"/>
  <c r="L45" i="45"/>
  <c r="M45" i="45"/>
  <c r="N45" i="45"/>
  <c r="D48" i="45"/>
  <c r="D49" i="45" s="1"/>
  <c r="E48" i="45"/>
  <c r="F48" i="45"/>
  <c r="G48" i="45"/>
  <c r="H48" i="45"/>
  <c r="I48" i="45"/>
  <c r="J48" i="45"/>
  <c r="K48" i="45"/>
  <c r="L48" i="45"/>
  <c r="M48" i="45"/>
  <c r="N48" i="45"/>
  <c r="D51" i="45"/>
  <c r="D52" i="45" s="1"/>
  <c r="E51" i="45"/>
  <c r="F51" i="45"/>
  <c r="G51" i="45"/>
  <c r="H51" i="45"/>
  <c r="J52" i="45" s="1"/>
  <c r="I51" i="45"/>
  <c r="J51" i="45"/>
  <c r="K51" i="45"/>
  <c r="L51" i="45"/>
  <c r="M51" i="45"/>
  <c r="N51" i="45"/>
  <c r="C51" i="45"/>
  <c r="C52" i="45" s="1"/>
  <c r="C48" i="45"/>
  <c r="E49" i="45" s="1"/>
  <c r="C45" i="45"/>
  <c r="C46" i="45" s="1"/>
  <c r="C42" i="45"/>
  <c r="C43" i="45" s="1"/>
  <c r="DO39" i="43"/>
  <c r="DI41" i="43"/>
  <c r="DN42" i="43"/>
  <c r="DH44" i="43"/>
  <c r="DM45" i="43"/>
  <c r="DG47" i="43"/>
  <c r="DL48" i="43"/>
  <c r="DF50" i="43"/>
  <c r="DH15" i="43"/>
  <c r="DG17" i="43"/>
  <c r="DH17" i="43"/>
  <c r="DE18" i="43"/>
  <c r="DF18" i="43"/>
  <c r="DI18" i="43"/>
  <c r="DJ18" i="43"/>
  <c r="DI23" i="43"/>
  <c r="DJ23" i="43"/>
  <c r="DH29" i="43"/>
  <c r="DI29" i="43"/>
  <c r="DE31" i="43"/>
  <c r="DH31" i="43"/>
  <c r="DI31" i="43"/>
  <c r="DF32" i="43"/>
  <c r="DG32" i="43"/>
  <c r="DJ32" i="43"/>
  <c r="CC33" i="43"/>
  <c r="DE33" i="43" s="1"/>
  <c r="CD33" i="43"/>
  <c r="DF33" i="43" s="1"/>
  <c r="CE33" i="43"/>
  <c r="DG33" i="43" s="1"/>
  <c r="CF33" i="43"/>
  <c r="DH33" i="43" s="1"/>
  <c r="CG33" i="43"/>
  <c r="DI33" i="43" s="1"/>
  <c r="CH33" i="43"/>
  <c r="DJ33" i="43" s="1"/>
  <c r="CI33" i="43"/>
  <c r="DK33" i="43" s="1"/>
  <c r="CJ33" i="43"/>
  <c r="DL33" i="43" s="1"/>
  <c r="CK33" i="43"/>
  <c r="DM33" i="43" s="1"/>
  <c r="CL33" i="43"/>
  <c r="DN33" i="43" s="1"/>
  <c r="CM33" i="43"/>
  <c r="DO33" i="43" s="1"/>
  <c r="CC34" i="43"/>
  <c r="DE34" i="43" s="1"/>
  <c r="CD34" i="43"/>
  <c r="DF34" i="43" s="1"/>
  <c r="CE34" i="43"/>
  <c r="DG34" i="43" s="1"/>
  <c r="CF34" i="43"/>
  <c r="DH34" i="43" s="1"/>
  <c r="CG34" i="43"/>
  <c r="DI34" i="43" s="1"/>
  <c r="CH34" i="43"/>
  <c r="DJ34" i="43" s="1"/>
  <c r="CI34" i="43"/>
  <c r="DK34" i="43" s="1"/>
  <c r="CJ34" i="43"/>
  <c r="DL34" i="43" s="1"/>
  <c r="CK34" i="43"/>
  <c r="DM34" i="43" s="1"/>
  <c r="CL34" i="43"/>
  <c r="DN34" i="43" s="1"/>
  <c r="CM34" i="43"/>
  <c r="DO34" i="43" s="1"/>
  <c r="CC35" i="43"/>
  <c r="DE35" i="43" s="1"/>
  <c r="CD35" i="43"/>
  <c r="DF35" i="43" s="1"/>
  <c r="CE35" i="43"/>
  <c r="DG35" i="43" s="1"/>
  <c r="CF35" i="43"/>
  <c r="DH35" i="43" s="1"/>
  <c r="CG35" i="43"/>
  <c r="DI35" i="43" s="1"/>
  <c r="CH35" i="43"/>
  <c r="DJ35" i="43" s="1"/>
  <c r="CI35" i="43"/>
  <c r="DK35" i="43" s="1"/>
  <c r="CJ35" i="43"/>
  <c r="DL35" i="43" s="1"/>
  <c r="CK35" i="43"/>
  <c r="DM35" i="43" s="1"/>
  <c r="CL35" i="43"/>
  <c r="DN35" i="43" s="1"/>
  <c r="CM35" i="43"/>
  <c r="DO35" i="43" s="1"/>
  <c r="CC36" i="43"/>
  <c r="DE36" i="43" s="1"/>
  <c r="CD36" i="43"/>
  <c r="DF36" i="43" s="1"/>
  <c r="CE36" i="43"/>
  <c r="DG36" i="43" s="1"/>
  <c r="CF36" i="43"/>
  <c r="DH36" i="43" s="1"/>
  <c r="CG36" i="43"/>
  <c r="DI36" i="43" s="1"/>
  <c r="CH36" i="43"/>
  <c r="DJ36" i="43" s="1"/>
  <c r="CI36" i="43"/>
  <c r="DK36" i="43" s="1"/>
  <c r="CJ36" i="43"/>
  <c r="DL36" i="43" s="1"/>
  <c r="CK36" i="43"/>
  <c r="DM36" i="43" s="1"/>
  <c r="CL36" i="43"/>
  <c r="DN36" i="43" s="1"/>
  <c r="CM36" i="43"/>
  <c r="DO36" i="43" s="1"/>
  <c r="CC37" i="43"/>
  <c r="DE37" i="43" s="1"/>
  <c r="CD37" i="43"/>
  <c r="DF37" i="43" s="1"/>
  <c r="CE37" i="43"/>
  <c r="DG37" i="43" s="1"/>
  <c r="CF37" i="43"/>
  <c r="DH37" i="43" s="1"/>
  <c r="CG37" i="43"/>
  <c r="DI37" i="43" s="1"/>
  <c r="CH37" i="43"/>
  <c r="DJ37" i="43" s="1"/>
  <c r="CI37" i="43"/>
  <c r="DK37" i="43" s="1"/>
  <c r="CJ37" i="43"/>
  <c r="DL37" i="43" s="1"/>
  <c r="CK37" i="43"/>
  <c r="DM37" i="43" s="1"/>
  <c r="CL37" i="43"/>
  <c r="DN37" i="43" s="1"/>
  <c r="CM37" i="43"/>
  <c r="DO37" i="43" s="1"/>
  <c r="CC38" i="43"/>
  <c r="DE38" i="43" s="1"/>
  <c r="CD38" i="43"/>
  <c r="DF38" i="43" s="1"/>
  <c r="CE38" i="43"/>
  <c r="DG38" i="43" s="1"/>
  <c r="CF38" i="43"/>
  <c r="DH38" i="43" s="1"/>
  <c r="CG38" i="43"/>
  <c r="DI38" i="43" s="1"/>
  <c r="CH38" i="43"/>
  <c r="DJ38" i="43" s="1"/>
  <c r="CI38" i="43"/>
  <c r="DK38" i="43" s="1"/>
  <c r="CJ38" i="43"/>
  <c r="DL38" i="43" s="1"/>
  <c r="CK38" i="43"/>
  <c r="DM38" i="43" s="1"/>
  <c r="CL38" i="43"/>
  <c r="DN38" i="43" s="1"/>
  <c r="CM38" i="43"/>
  <c r="DO38" i="43" s="1"/>
  <c r="CC39" i="43"/>
  <c r="DE39" i="43" s="1"/>
  <c r="CD39" i="43"/>
  <c r="DF39" i="43" s="1"/>
  <c r="CE39" i="43"/>
  <c r="DG39" i="43" s="1"/>
  <c r="CF39" i="43"/>
  <c r="DH39" i="43" s="1"/>
  <c r="CG39" i="43"/>
  <c r="DI39" i="43" s="1"/>
  <c r="CH39" i="43"/>
  <c r="DJ39" i="43" s="1"/>
  <c r="CI39" i="43"/>
  <c r="DK39" i="43" s="1"/>
  <c r="CJ39" i="43"/>
  <c r="DL39" i="43" s="1"/>
  <c r="CK39" i="43"/>
  <c r="DM39" i="43" s="1"/>
  <c r="CL39" i="43"/>
  <c r="DN39" i="43" s="1"/>
  <c r="CM39" i="43"/>
  <c r="CC40" i="43"/>
  <c r="DE40" i="43" s="1"/>
  <c r="CD40" i="43"/>
  <c r="DF40" i="43" s="1"/>
  <c r="CE40" i="43"/>
  <c r="DG40" i="43" s="1"/>
  <c r="CF40" i="43"/>
  <c r="DH40" i="43" s="1"/>
  <c r="CG40" i="43"/>
  <c r="DI40" i="43" s="1"/>
  <c r="CH40" i="43"/>
  <c r="DJ40" i="43" s="1"/>
  <c r="CI40" i="43"/>
  <c r="DK40" i="43" s="1"/>
  <c r="CJ40" i="43"/>
  <c r="DL40" i="43" s="1"/>
  <c r="CK40" i="43"/>
  <c r="DM40" i="43" s="1"/>
  <c r="CL40" i="43"/>
  <c r="DN40" i="43" s="1"/>
  <c r="CM40" i="43"/>
  <c r="DO40" i="43" s="1"/>
  <c r="CC41" i="43"/>
  <c r="DE41" i="43" s="1"/>
  <c r="CD41" i="43"/>
  <c r="DF41" i="43" s="1"/>
  <c r="CE41" i="43"/>
  <c r="DG41" i="43" s="1"/>
  <c r="CF41" i="43"/>
  <c r="DH41" i="43" s="1"/>
  <c r="CG41" i="43"/>
  <c r="CH41" i="43"/>
  <c r="DJ41" i="43" s="1"/>
  <c r="CI41" i="43"/>
  <c r="DK41" i="43" s="1"/>
  <c r="CJ41" i="43"/>
  <c r="DL41" i="43" s="1"/>
  <c r="CK41" i="43"/>
  <c r="DM41" i="43" s="1"/>
  <c r="CL41" i="43"/>
  <c r="DN41" i="43" s="1"/>
  <c r="CM41" i="43"/>
  <c r="DO41" i="43" s="1"/>
  <c r="CC42" i="43"/>
  <c r="DE42" i="43" s="1"/>
  <c r="CD42" i="43"/>
  <c r="DF42" i="43" s="1"/>
  <c r="CE42" i="43"/>
  <c r="DG42" i="43" s="1"/>
  <c r="CF42" i="43"/>
  <c r="DH42" i="43" s="1"/>
  <c r="CG42" i="43"/>
  <c r="DI42" i="43" s="1"/>
  <c r="CH42" i="43"/>
  <c r="DJ42" i="43" s="1"/>
  <c r="CI42" i="43"/>
  <c r="DK42" i="43" s="1"/>
  <c r="CJ42" i="43"/>
  <c r="DL42" i="43" s="1"/>
  <c r="CK42" i="43"/>
  <c r="DM42" i="43" s="1"/>
  <c r="CL42" i="43"/>
  <c r="CM42" i="43"/>
  <c r="DO42" i="43" s="1"/>
  <c r="CC43" i="43"/>
  <c r="DE43" i="43" s="1"/>
  <c r="CD43" i="43"/>
  <c r="DF43" i="43" s="1"/>
  <c r="CE43" i="43"/>
  <c r="DG43" i="43" s="1"/>
  <c r="CF43" i="43"/>
  <c r="DH43" i="43" s="1"/>
  <c r="CG43" i="43"/>
  <c r="DI43" i="43" s="1"/>
  <c r="CH43" i="43"/>
  <c r="DJ43" i="43" s="1"/>
  <c r="CI43" i="43"/>
  <c r="DK43" i="43" s="1"/>
  <c r="CJ43" i="43"/>
  <c r="DL43" i="43" s="1"/>
  <c r="CK43" i="43"/>
  <c r="DM43" i="43" s="1"/>
  <c r="CL43" i="43"/>
  <c r="DN43" i="43" s="1"/>
  <c r="CM43" i="43"/>
  <c r="DO43" i="43" s="1"/>
  <c r="CC44" i="43"/>
  <c r="DE44" i="43" s="1"/>
  <c r="CD44" i="43"/>
  <c r="DF44" i="43" s="1"/>
  <c r="CE44" i="43"/>
  <c r="DG44" i="43" s="1"/>
  <c r="CF44" i="43"/>
  <c r="CG44" i="43"/>
  <c r="DI44" i="43" s="1"/>
  <c r="CH44" i="43"/>
  <c r="DJ44" i="43" s="1"/>
  <c r="CI44" i="43"/>
  <c r="DK44" i="43" s="1"/>
  <c r="CJ44" i="43"/>
  <c r="DL44" i="43" s="1"/>
  <c r="CK44" i="43"/>
  <c r="DM44" i="43" s="1"/>
  <c r="CL44" i="43"/>
  <c r="DN44" i="43" s="1"/>
  <c r="CM44" i="43"/>
  <c r="DO44" i="43" s="1"/>
  <c r="CC45" i="43"/>
  <c r="DE45" i="43" s="1"/>
  <c r="CD45" i="43"/>
  <c r="DF45" i="43" s="1"/>
  <c r="CE45" i="43"/>
  <c r="DG45" i="43" s="1"/>
  <c r="CF45" i="43"/>
  <c r="DH45" i="43" s="1"/>
  <c r="CG45" i="43"/>
  <c r="DI45" i="43" s="1"/>
  <c r="CH45" i="43"/>
  <c r="DJ45" i="43" s="1"/>
  <c r="CI45" i="43"/>
  <c r="DK45" i="43" s="1"/>
  <c r="CJ45" i="43"/>
  <c r="DL45" i="43" s="1"/>
  <c r="CK45" i="43"/>
  <c r="CL45" i="43"/>
  <c r="DN45" i="43" s="1"/>
  <c r="CM45" i="43"/>
  <c r="DO45" i="43" s="1"/>
  <c r="CC46" i="43"/>
  <c r="DE46" i="43" s="1"/>
  <c r="CD46" i="43"/>
  <c r="DF46" i="43" s="1"/>
  <c r="CE46" i="43"/>
  <c r="DG46" i="43" s="1"/>
  <c r="CF46" i="43"/>
  <c r="DH46" i="43" s="1"/>
  <c r="CG46" i="43"/>
  <c r="DI46" i="43" s="1"/>
  <c r="CH46" i="43"/>
  <c r="DJ46" i="43" s="1"/>
  <c r="CI46" i="43"/>
  <c r="DK46" i="43" s="1"/>
  <c r="CJ46" i="43"/>
  <c r="DL46" i="43" s="1"/>
  <c r="CK46" i="43"/>
  <c r="DM46" i="43" s="1"/>
  <c r="CL46" i="43"/>
  <c r="DN46" i="43" s="1"/>
  <c r="CM46" i="43"/>
  <c r="DO46" i="43" s="1"/>
  <c r="CC47" i="43"/>
  <c r="DE47" i="43" s="1"/>
  <c r="CD47" i="43"/>
  <c r="DF47" i="43" s="1"/>
  <c r="CE47" i="43"/>
  <c r="CF47" i="43"/>
  <c r="DH47" i="43" s="1"/>
  <c r="CG47" i="43"/>
  <c r="DI47" i="43" s="1"/>
  <c r="CH47" i="43"/>
  <c r="DJ47" i="43" s="1"/>
  <c r="CI47" i="43"/>
  <c r="DK47" i="43" s="1"/>
  <c r="CJ47" i="43"/>
  <c r="DL47" i="43" s="1"/>
  <c r="CK47" i="43"/>
  <c r="DM47" i="43" s="1"/>
  <c r="CL47" i="43"/>
  <c r="DN47" i="43" s="1"/>
  <c r="CM47" i="43"/>
  <c r="DO47" i="43" s="1"/>
  <c r="CC48" i="43"/>
  <c r="DE48" i="43" s="1"/>
  <c r="CD48" i="43"/>
  <c r="DF48" i="43" s="1"/>
  <c r="CE48" i="43"/>
  <c r="DG48" i="43" s="1"/>
  <c r="CF48" i="43"/>
  <c r="DH48" i="43" s="1"/>
  <c r="CG48" i="43"/>
  <c r="DI48" i="43" s="1"/>
  <c r="CH48" i="43"/>
  <c r="DJ48" i="43" s="1"/>
  <c r="CI48" i="43"/>
  <c r="DK48" i="43" s="1"/>
  <c r="CJ48" i="43"/>
  <c r="CK48" i="43"/>
  <c r="DM48" i="43" s="1"/>
  <c r="CL48" i="43"/>
  <c r="DN48" i="43" s="1"/>
  <c r="CM48" i="43"/>
  <c r="DO48" i="43" s="1"/>
  <c r="CC49" i="43"/>
  <c r="DE49" i="43" s="1"/>
  <c r="CD49" i="43"/>
  <c r="DF49" i="43" s="1"/>
  <c r="CE49" i="43"/>
  <c r="DG49" i="43" s="1"/>
  <c r="CF49" i="43"/>
  <c r="DH49" i="43" s="1"/>
  <c r="CG49" i="43"/>
  <c r="DI49" i="43" s="1"/>
  <c r="CH49" i="43"/>
  <c r="DJ49" i="43" s="1"/>
  <c r="CI49" i="43"/>
  <c r="DK49" i="43" s="1"/>
  <c r="CJ49" i="43"/>
  <c r="DL49" i="43" s="1"/>
  <c r="CK49" i="43"/>
  <c r="DM49" i="43" s="1"/>
  <c r="CL49" i="43"/>
  <c r="DN49" i="43" s="1"/>
  <c r="CM49" i="43"/>
  <c r="DO49" i="43" s="1"/>
  <c r="CC50" i="43"/>
  <c r="DE50" i="43" s="1"/>
  <c r="CD50" i="43"/>
  <c r="CE50" i="43"/>
  <c r="DG50" i="43" s="1"/>
  <c r="CF50" i="43"/>
  <c r="DH50" i="43" s="1"/>
  <c r="CG50" i="43"/>
  <c r="DI50" i="43" s="1"/>
  <c r="CH50" i="43"/>
  <c r="DJ50" i="43" s="1"/>
  <c r="CI50" i="43"/>
  <c r="DK50" i="43" s="1"/>
  <c r="CJ50" i="43"/>
  <c r="DL50" i="43" s="1"/>
  <c r="CK50" i="43"/>
  <c r="DM50" i="43" s="1"/>
  <c r="CL50" i="43"/>
  <c r="DN50" i="43" s="1"/>
  <c r="CM50" i="43"/>
  <c r="DO50" i="43" s="1"/>
  <c r="DI17" i="43"/>
  <c r="DJ17" i="43"/>
  <c r="DG18" i="43"/>
  <c r="DH18" i="43"/>
  <c r="DE19" i="43"/>
  <c r="DF19" i="43"/>
  <c r="DG19" i="43"/>
  <c r="DE20" i="43"/>
  <c r="DG20" i="43"/>
  <c r="DJ20" i="43"/>
  <c r="DG23" i="43"/>
  <c r="DH23" i="43"/>
  <c r="DE25" i="43"/>
  <c r="DF25" i="43"/>
  <c r="DE26" i="43"/>
  <c r="DH26" i="43"/>
  <c r="DG29" i="43"/>
  <c r="DJ29" i="43"/>
  <c r="DF31" i="43"/>
  <c r="DG31" i="43"/>
  <c r="DJ31" i="43"/>
  <c r="DE32" i="43"/>
  <c r="DH32" i="43"/>
  <c r="DI32" i="43"/>
  <c r="DK32" i="43"/>
  <c r="AZ29" i="43"/>
  <c r="CC29" i="43" s="1"/>
  <c r="DE29" i="43" s="1"/>
  <c r="BA29" i="43"/>
  <c r="CD29" i="43" s="1"/>
  <c r="DF29" i="43" s="1"/>
  <c r="AZ3" i="43"/>
  <c r="BA3" i="43"/>
  <c r="BB3" i="43"/>
  <c r="BC3" i="43"/>
  <c r="BD3" i="43"/>
  <c r="BE3" i="43"/>
  <c r="AZ4" i="43"/>
  <c r="BA4" i="43"/>
  <c r="BB4" i="43"/>
  <c r="BC4" i="43"/>
  <c r="BD4" i="43"/>
  <c r="BE4" i="43"/>
  <c r="AZ5" i="43"/>
  <c r="BA5" i="43"/>
  <c r="BB5" i="43"/>
  <c r="BC5" i="43"/>
  <c r="BD5" i="43"/>
  <c r="BE5" i="43"/>
  <c r="AZ6" i="43"/>
  <c r="BA6" i="43"/>
  <c r="BB6" i="43"/>
  <c r="BC6" i="43"/>
  <c r="BD6" i="43"/>
  <c r="BE6" i="43"/>
  <c r="DE7" i="43"/>
  <c r="DF7" i="43"/>
  <c r="DG7" i="43"/>
  <c r="DH7" i="43"/>
  <c r="DI7" i="43"/>
  <c r="DJ7" i="43"/>
  <c r="AZ8" i="43"/>
  <c r="CC8" i="43" s="1"/>
  <c r="DE8" i="43" s="1"/>
  <c r="BA8" i="43"/>
  <c r="BB8" i="43"/>
  <c r="BC8" i="43"/>
  <c r="BD8" i="43"/>
  <c r="BE8" i="43"/>
  <c r="AZ9" i="43"/>
  <c r="CC9" i="43" s="1"/>
  <c r="DE9" i="43" s="1"/>
  <c r="BA9" i="43"/>
  <c r="CD9" i="43" s="1"/>
  <c r="DF9" i="43" s="1"/>
  <c r="BB9" i="43"/>
  <c r="CE9" i="43" s="1"/>
  <c r="DG9" i="43" s="1"/>
  <c r="BC9" i="43"/>
  <c r="CF9" i="43" s="1"/>
  <c r="DH9" i="43" s="1"/>
  <c r="BD9" i="43"/>
  <c r="CG9" i="43" s="1"/>
  <c r="DI9" i="43" s="1"/>
  <c r="BE9" i="43"/>
  <c r="CH9" i="43" s="1"/>
  <c r="DJ9" i="43" s="1"/>
  <c r="AZ10" i="43"/>
  <c r="CC10" i="43" s="1"/>
  <c r="DE10" i="43" s="1"/>
  <c r="BA10" i="43"/>
  <c r="CD10" i="43" s="1"/>
  <c r="DF10" i="43" s="1"/>
  <c r="BB10" i="43"/>
  <c r="CE10" i="43" s="1"/>
  <c r="DG10" i="43" s="1"/>
  <c r="BC10" i="43"/>
  <c r="CF10" i="43" s="1"/>
  <c r="DH10" i="43" s="1"/>
  <c r="BD10" i="43"/>
  <c r="CG10" i="43" s="1"/>
  <c r="DI10" i="43" s="1"/>
  <c r="BE10" i="43"/>
  <c r="CH10" i="43" s="1"/>
  <c r="DJ10" i="43" s="1"/>
  <c r="AZ11" i="43"/>
  <c r="CC11" i="43" s="1"/>
  <c r="DE11" i="43" s="1"/>
  <c r="BA11" i="43"/>
  <c r="CD11" i="43" s="1"/>
  <c r="DF11" i="43" s="1"/>
  <c r="BB11" i="43"/>
  <c r="CE11" i="43" s="1"/>
  <c r="DG11" i="43" s="1"/>
  <c r="BC11" i="43"/>
  <c r="CF11" i="43" s="1"/>
  <c r="DH11" i="43" s="1"/>
  <c r="BD11" i="43"/>
  <c r="CG11" i="43" s="1"/>
  <c r="DI11" i="43" s="1"/>
  <c r="BE11" i="43"/>
  <c r="CH11" i="43" s="1"/>
  <c r="DJ11" i="43" s="1"/>
  <c r="AZ12" i="43"/>
  <c r="CC12" i="43" s="1"/>
  <c r="DE12" i="43" s="1"/>
  <c r="BA12" i="43"/>
  <c r="CD12" i="43" s="1"/>
  <c r="DF12" i="43" s="1"/>
  <c r="BB12" i="43"/>
  <c r="CE12" i="43" s="1"/>
  <c r="DG12" i="43" s="1"/>
  <c r="BC12" i="43"/>
  <c r="CF12" i="43" s="1"/>
  <c r="DH12" i="43" s="1"/>
  <c r="BD12" i="43"/>
  <c r="CG12" i="43" s="1"/>
  <c r="DI12" i="43" s="1"/>
  <c r="BE12" i="43"/>
  <c r="CH12" i="43" s="1"/>
  <c r="DJ12" i="43" s="1"/>
  <c r="CC13" i="43"/>
  <c r="DE13" i="43" s="1"/>
  <c r="CD13" i="43"/>
  <c r="DF13" i="43" s="1"/>
  <c r="CE13" i="43"/>
  <c r="DG13" i="43" s="1"/>
  <c r="CF13" i="43"/>
  <c r="DH13" i="43" s="1"/>
  <c r="CG13" i="43"/>
  <c r="DI13" i="43" s="1"/>
  <c r="CH13" i="43"/>
  <c r="DJ13" i="43" s="1"/>
  <c r="AZ14" i="43"/>
  <c r="CC14" i="43" s="1"/>
  <c r="DE14" i="43" s="1"/>
  <c r="BA14" i="43"/>
  <c r="CD14" i="43" s="1"/>
  <c r="DF14" i="43" s="1"/>
  <c r="BB14" i="43"/>
  <c r="CE14" i="43" s="1"/>
  <c r="DG14" i="43" s="1"/>
  <c r="BC14" i="43"/>
  <c r="CF14" i="43" s="1"/>
  <c r="DH14" i="43" s="1"/>
  <c r="BD14" i="43"/>
  <c r="CG14" i="43" s="1"/>
  <c r="DI14" i="43" s="1"/>
  <c r="BE14" i="43"/>
  <c r="CH14" i="43" s="1"/>
  <c r="DJ14" i="43" s="1"/>
  <c r="AZ15" i="43"/>
  <c r="BA15" i="43"/>
  <c r="BB15" i="43"/>
  <c r="BD15" i="43"/>
  <c r="BE15" i="43"/>
  <c r="AZ16" i="43"/>
  <c r="BA16" i="43"/>
  <c r="BB16" i="43"/>
  <c r="BC16" i="43"/>
  <c r="BD16" i="43"/>
  <c r="BE16" i="43"/>
  <c r="AZ17" i="43"/>
  <c r="BA17" i="43"/>
  <c r="DH19" i="43"/>
  <c r="DI19" i="43"/>
  <c r="DJ19" i="43"/>
  <c r="AZ21" i="43"/>
  <c r="CC21" i="43" s="1"/>
  <c r="DE21" i="43" s="1"/>
  <c r="BA21" i="43"/>
  <c r="CD21" i="43" s="1"/>
  <c r="DF21" i="43" s="1"/>
  <c r="BB21" i="43"/>
  <c r="BC21" i="43"/>
  <c r="BD21" i="43"/>
  <c r="BE21" i="43"/>
  <c r="AZ22" i="43"/>
  <c r="CC22" i="43" s="1"/>
  <c r="DE22" i="43" s="1"/>
  <c r="BA22" i="43"/>
  <c r="CD22" i="43" s="1"/>
  <c r="DF22" i="43" s="1"/>
  <c r="BB22" i="43"/>
  <c r="BC22" i="43"/>
  <c r="BD22" i="43"/>
  <c r="BE22" i="43"/>
  <c r="AZ23" i="43"/>
  <c r="CC23" i="43" s="1"/>
  <c r="DE23" i="43" s="1"/>
  <c r="BA23" i="43"/>
  <c r="CD23" i="43" s="1"/>
  <c r="DF23" i="43" s="1"/>
  <c r="AZ24" i="43"/>
  <c r="CC24" i="43" s="1"/>
  <c r="DE24" i="43" s="1"/>
  <c r="BA24" i="43"/>
  <c r="CD24" i="43" s="1"/>
  <c r="DF24" i="43" s="1"/>
  <c r="BB24" i="43"/>
  <c r="BC24" i="43"/>
  <c r="BD24" i="43"/>
  <c r="BE24" i="43"/>
  <c r="DG25" i="43"/>
  <c r="DH25" i="43"/>
  <c r="DI25" i="43"/>
  <c r="DJ25" i="43"/>
  <c r="AZ27" i="43"/>
  <c r="CC27" i="43" s="1"/>
  <c r="DE27" i="43" s="1"/>
  <c r="BA27" i="43"/>
  <c r="CD27" i="43" s="1"/>
  <c r="DF27" i="43" s="1"/>
  <c r="BB27" i="43"/>
  <c r="BC27" i="43"/>
  <c r="BD27" i="43"/>
  <c r="BE27" i="43"/>
  <c r="CH27" i="43" s="1"/>
  <c r="AZ28" i="43"/>
  <c r="CC28" i="43" s="1"/>
  <c r="DE28" i="43" s="1"/>
  <c r="BA28" i="43"/>
  <c r="CD28" i="43" s="1"/>
  <c r="DF28" i="43" s="1"/>
  <c r="BB28" i="43"/>
  <c r="BC28" i="43"/>
  <c r="BD28" i="43"/>
  <c r="BE28" i="43"/>
  <c r="CH28" i="43" s="1"/>
  <c r="AZ30" i="43"/>
  <c r="CC30" i="43" s="1"/>
  <c r="DE30" i="43" s="1"/>
  <c r="BA30" i="43"/>
  <c r="CD30" i="43" s="1"/>
  <c r="DF30" i="43" s="1"/>
  <c r="BB30" i="43"/>
  <c r="BC30" i="43"/>
  <c r="CF30" i="43" s="1"/>
  <c r="DH30" i="43" s="1"/>
  <c r="BD30" i="43"/>
  <c r="BE30" i="43"/>
  <c r="CH30" i="43" s="1"/>
  <c r="DH19" i="42"/>
  <c r="DI19" i="42"/>
  <c r="DJ19" i="42"/>
  <c r="DK19" i="42"/>
  <c r="DL19" i="42"/>
  <c r="DM19" i="42"/>
  <c r="DH22" i="42"/>
  <c r="DI22" i="42"/>
  <c r="DJ22" i="42"/>
  <c r="DK22" i="42"/>
  <c r="DL22" i="42"/>
  <c r="DM22" i="42"/>
  <c r="DH24" i="42"/>
  <c r="DI24" i="42"/>
  <c r="DJ24" i="42"/>
  <c r="DK24" i="42"/>
  <c r="DL24" i="42"/>
  <c r="DM24" i="42"/>
  <c r="DH35" i="42"/>
  <c r="DI35" i="42"/>
  <c r="DJ35" i="42"/>
  <c r="DK35" i="42"/>
  <c r="DL35" i="42"/>
  <c r="DM35" i="42"/>
  <c r="DH36" i="42"/>
  <c r="DH37" i="42"/>
  <c r="DI37" i="42"/>
  <c r="DJ37" i="42"/>
  <c r="DM37" i="42"/>
  <c r="DH38" i="42"/>
  <c r="DI38" i="42"/>
  <c r="DJ38" i="42"/>
  <c r="DK38" i="42"/>
  <c r="DL38" i="42"/>
  <c r="DM38" i="42"/>
  <c r="DH39" i="42"/>
  <c r="DI39" i="42"/>
  <c r="DJ39" i="42"/>
  <c r="DK39" i="42"/>
  <c r="DL39" i="42"/>
  <c r="DM39" i="42"/>
  <c r="DI40" i="42"/>
  <c r="DJ40" i="42"/>
  <c r="DK40" i="42"/>
  <c r="DL40" i="42"/>
  <c r="DH41" i="42"/>
  <c r="DI41" i="42"/>
  <c r="DJ41" i="42"/>
  <c r="DK41" i="42"/>
  <c r="DL41" i="42"/>
  <c r="DM41" i="42"/>
  <c r="DH42" i="42"/>
  <c r="DI42" i="42"/>
  <c r="DJ42" i="42"/>
  <c r="DK42" i="42"/>
  <c r="DL42" i="42"/>
  <c r="DM42" i="42"/>
  <c r="CD43" i="42"/>
  <c r="DH43" i="42" s="1"/>
  <c r="CE43" i="42"/>
  <c r="DI43" i="42" s="1"/>
  <c r="CF43" i="42"/>
  <c r="DJ43" i="42" s="1"/>
  <c r="CG43" i="42"/>
  <c r="DK43" i="42" s="1"/>
  <c r="CH43" i="42"/>
  <c r="DL43" i="42" s="1"/>
  <c r="CI43" i="42"/>
  <c r="DM43" i="42" s="1"/>
  <c r="CD44" i="42"/>
  <c r="DH44" i="42" s="1"/>
  <c r="CE44" i="42"/>
  <c r="DI44" i="42" s="1"/>
  <c r="CF44" i="42"/>
  <c r="DJ44" i="42" s="1"/>
  <c r="CG44" i="42"/>
  <c r="DK44" i="42" s="1"/>
  <c r="CH44" i="42"/>
  <c r="DL44" i="42" s="1"/>
  <c r="CI44" i="42"/>
  <c r="DM44" i="42" s="1"/>
  <c r="CD45" i="42"/>
  <c r="DH45" i="42" s="1"/>
  <c r="CE45" i="42"/>
  <c r="DI45" i="42" s="1"/>
  <c r="CF45" i="42"/>
  <c r="DJ45" i="42" s="1"/>
  <c r="CG45" i="42"/>
  <c r="DK45" i="42" s="1"/>
  <c r="CH45" i="42"/>
  <c r="DL45" i="42" s="1"/>
  <c r="CI45" i="42"/>
  <c r="DM45" i="42" s="1"/>
  <c r="CD46" i="42"/>
  <c r="DH46" i="42" s="1"/>
  <c r="CE46" i="42"/>
  <c r="DI46" i="42" s="1"/>
  <c r="CF46" i="42"/>
  <c r="DJ46" i="42" s="1"/>
  <c r="CG46" i="42"/>
  <c r="DK46" i="42" s="1"/>
  <c r="CH46" i="42"/>
  <c r="DL46" i="42" s="1"/>
  <c r="CI46" i="42"/>
  <c r="DM46" i="42" s="1"/>
  <c r="CD47" i="42"/>
  <c r="DH47" i="42" s="1"/>
  <c r="CE47" i="42"/>
  <c r="DI47" i="42" s="1"/>
  <c r="CF47" i="42"/>
  <c r="DJ47" i="42" s="1"/>
  <c r="CG47" i="42"/>
  <c r="DK47" i="42" s="1"/>
  <c r="CH47" i="42"/>
  <c r="DL47" i="42" s="1"/>
  <c r="CI47" i="42"/>
  <c r="DM47" i="42" s="1"/>
  <c r="CD48" i="42"/>
  <c r="DH48" i="42" s="1"/>
  <c r="CE48" i="42"/>
  <c r="DI48" i="42" s="1"/>
  <c r="CF48" i="42"/>
  <c r="DJ48" i="42" s="1"/>
  <c r="CG48" i="42"/>
  <c r="DK48" i="42" s="1"/>
  <c r="CH48" i="42"/>
  <c r="DL48" i="42" s="1"/>
  <c r="CI48" i="42"/>
  <c r="DM48" i="42" s="1"/>
  <c r="CD49" i="42"/>
  <c r="DH49" i="42" s="1"/>
  <c r="CE49" i="42"/>
  <c r="DI49" i="42" s="1"/>
  <c r="CF49" i="42"/>
  <c r="DJ49" i="42" s="1"/>
  <c r="CG49" i="42"/>
  <c r="DK49" i="42" s="1"/>
  <c r="CH49" i="42"/>
  <c r="DL49" i="42" s="1"/>
  <c r="CI49" i="42"/>
  <c r="DM49" i="42" s="1"/>
  <c r="CD50" i="42"/>
  <c r="DH50" i="42" s="1"/>
  <c r="CE50" i="42"/>
  <c r="DI50" i="42" s="1"/>
  <c r="CF50" i="42"/>
  <c r="DJ50" i="42" s="1"/>
  <c r="CG50" i="42"/>
  <c r="DK50" i="42" s="1"/>
  <c r="CH50" i="42"/>
  <c r="DL50" i="42" s="1"/>
  <c r="CI50" i="42"/>
  <c r="DM50" i="42" s="1"/>
  <c r="CD51" i="42"/>
  <c r="DH51" i="42" s="1"/>
  <c r="CE51" i="42"/>
  <c r="DI51" i="42" s="1"/>
  <c r="CF51" i="42"/>
  <c r="DJ51" i="42" s="1"/>
  <c r="CG51" i="42"/>
  <c r="DK51" i="42" s="1"/>
  <c r="CH51" i="42"/>
  <c r="DL51" i="42" s="1"/>
  <c r="CI51" i="42"/>
  <c r="DM51" i="42" s="1"/>
  <c r="CD52" i="42"/>
  <c r="DH52" i="42" s="1"/>
  <c r="CE52" i="42"/>
  <c r="DI52" i="42" s="1"/>
  <c r="CF52" i="42"/>
  <c r="DJ52" i="42" s="1"/>
  <c r="CG52" i="42"/>
  <c r="DK52" i="42" s="1"/>
  <c r="CH52" i="42"/>
  <c r="DL52" i="42" s="1"/>
  <c r="CI52" i="42"/>
  <c r="DM52" i="42" s="1"/>
  <c r="CD53" i="42"/>
  <c r="DH53" i="42" s="1"/>
  <c r="CE53" i="42"/>
  <c r="DI53" i="42" s="1"/>
  <c r="CF53" i="42"/>
  <c r="DJ53" i="42" s="1"/>
  <c r="CG53" i="42"/>
  <c r="DK53" i="42" s="1"/>
  <c r="CH53" i="42"/>
  <c r="DL53" i="42" s="1"/>
  <c r="CI53" i="42"/>
  <c r="DM53" i="42" s="1"/>
  <c r="CD54" i="42"/>
  <c r="DH54" i="42" s="1"/>
  <c r="CE54" i="42"/>
  <c r="DI54" i="42" s="1"/>
  <c r="CF54" i="42"/>
  <c r="DJ54" i="42" s="1"/>
  <c r="CG54" i="42"/>
  <c r="DK54" i="42" s="1"/>
  <c r="CH54" i="42"/>
  <c r="DL54" i="42" s="1"/>
  <c r="CI54" i="42"/>
  <c r="DM54" i="42" s="1"/>
  <c r="CD55" i="42"/>
  <c r="DH55" i="42" s="1"/>
  <c r="CE55" i="42"/>
  <c r="DI55" i="42" s="1"/>
  <c r="CF55" i="42"/>
  <c r="DJ55" i="42" s="1"/>
  <c r="CG55" i="42"/>
  <c r="DK55" i="42" s="1"/>
  <c r="CH55" i="42"/>
  <c r="DL55" i="42" s="1"/>
  <c r="CI55" i="42"/>
  <c r="DM55" i="42" s="1"/>
  <c r="CD56" i="42"/>
  <c r="DH56" i="42" s="1"/>
  <c r="CE56" i="42"/>
  <c r="DI56" i="42" s="1"/>
  <c r="CF56" i="42"/>
  <c r="DJ56" i="42" s="1"/>
  <c r="CG56" i="42"/>
  <c r="DK56" i="42" s="1"/>
  <c r="CH56" i="42"/>
  <c r="DL56" i="42" s="1"/>
  <c r="CI56" i="42"/>
  <c r="DM56" i="42" s="1"/>
  <c r="CD57" i="42"/>
  <c r="DH57" i="42" s="1"/>
  <c r="CE57" i="42"/>
  <c r="DI57" i="42" s="1"/>
  <c r="CF57" i="42"/>
  <c r="DJ57" i="42" s="1"/>
  <c r="CG57" i="42"/>
  <c r="DK57" i="42" s="1"/>
  <c r="CH57" i="42"/>
  <c r="DL57" i="42" s="1"/>
  <c r="CI57" i="42"/>
  <c r="DM57" i="42" s="1"/>
  <c r="CD58" i="42"/>
  <c r="DH58" i="42" s="1"/>
  <c r="CE58" i="42"/>
  <c r="DI58" i="42" s="1"/>
  <c r="CF58" i="42"/>
  <c r="DJ58" i="42" s="1"/>
  <c r="CG58" i="42"/>
  <c r="DK58" i="42" s="1"/>
  <c r="CH58" i="42"/>
  <c r="DL58" i="42" s="1"/>
  <c r="CI58" i="42"/>
  <c r="DM58" i="42" s="1"/>
  <c r="CD59" i="42"/>
  <c r="DH59" i="42" s="1"/>
  <c r="CE59" i="42"/>
  <c r="DI59" i="42" s="1"/>
  <c r="CF59" i="42"/>
  <c r="DJ59" i="42" s="1"/>
  <c r="CG59" i="42"/>
  <c r="DK59" i="42" s="1"/>
  <c r="CH59" i="42"/>
  <c r="DL59" i="42" s="1"/>
  <c r="CI59" i="42"/>
  <c r="DM59" i="42" s="1"/>
  <c r="CD60" i="42"/>
  <c r="DH60" i="42" s="1"/>
  <c r="CE60" i="42"/>
  <c r="DI60" i="42" s="1"/>
  <c r="CF60" i="42"/>
  <c r="DJ60" i="42" s="1"/>
  <c r="CG60" i="42"/>
  <c r="DK60" i="42" s="1"/>
  <c r="CH60" i="42"/>
  <c r="DL60" i="42" s="1"/>
  <c r="CI60" i="42"/>
  <c r="DM60" i="42" s="1"/>
  <c r="CD61" i="42"/>
  <c r="DH61" i="42" s="1"/>
  <c r="CE61" i="42"/>
  <c r="DI61" i="42" s="1"/>
  <c r="CF61" i="42"/>
  <c r="DJ61" i="42" s="1"/>
  <c r="CG61" i="42"/>
  <c r="DK61" i="42" s="1"/>
  <c r="CH61" i="42"/>
  <c r="DL61" i="42" s="1"/>
  <c r="CI61" i="42"/>
  <c r="DM61" i="42" s="1"/>
  <c r="CD62" i="42"/>
  <c r="DH62" i="42" s="1"/>
  <c r="CE62" i="42"/>
  <c r="DI62" i="42" s="1"/>
  <c r="CF62" i="42"/>
  <c r="DJ62" i="42" s="1"/>
  <c r="CG62" i="42"/>
  <c r="DK62" i="42" s="1"/>
  <c r="CH62" i="42"/>
  <c r="DL62" i="42" s="1"/>
  <c r="CI62" i="42"/>
  <c r="DM62" i="42" s="1"/>
  <c r="CD63" i="42"/>
  <c r="DH63" i="42" s="1"/>
  <c r="CE63" i="42"/>
  <c r="DI63" i="42" s="1"/>
  <c r="CF63" i="42"/>
  <c r="DJ63" i="42" s="1"/>
  <c r="CG63" i="42"/>
  <c r="DK63" i="42" s="1"/>
  <c r="CH63" i="42"/>
  <c r="DL63" i="42" s="1"/>
  <c r="CI63" i="42"/>
  <c r="DM63" i="42" s="1"/>
  <c r="CD64" i="42"/>
  <c r="DH64" i="42" s="1"/>
  <c r="CE64" i="42"/>
  <c r="DI64" i="42" s="1"/>
  <c r="CF64" i="42"/>
  <c r="DJ64" i="42" s="1"/>
  <c r="CG64" i="42"/>
  <c r="DK64" i="42" s="1"/>
  <c r="CH64" i="42"/>
  <c r="DL64" i="42" s="1"/>
  <c r="CI64" i="42"/>
  <c r="DM64" i="42" s="1"/>
  <c r="CD65" i="42"/>
  <c r="DH65" i="42" s="1"/>
  <c r="CE65" i="42"/>
  <c r="DI65" i="42" s="1"/>
  <c r="CF65" i="42"/>
  <c r="DJ65" i="42" s="1"/>
  <c r="CG65" i="42"/>
  <c r="DK65" i="42" s="1"/>
  <c r="CH65" i="42"/>
  <c r="DL65" i="42" s="1"/>
  <c r="CI65" i="42"/>
  <c r="DM65" i="42" s="1"/>
  <c r="CD66" i="42"/>
  <c r="DH66" i="42" s="1"/>
  <c r="CE66" i="42"/>
  <c r="DI66" i="42" s="1"/>
  <c r="CF66" i="42"/>
  <c r="DJ66" i="42" s="1"/>
  <c r="CG66" i="42"/>
  <c r="DK66" i="42" s="1"/>
  <c r="CH66" i="42"/>
  <c r="DL66" i="42" s="1"/>
  <c r="CI66" i="42"/>
  <c r="DM66" i="42" s="1"/>
  <c r="BA3" i="42"/>
  <c r="BB3" i="42"/>
  <c r="BC3" i="42"/>
  <c r="BD3" i="42"/>
  <c r="BE3" i="42"/>
  <c r="BF3" i="42"/>
  <c r="BA4" i="42"/>
  <c r="BB4" i="42"/>
  <c r="BC4" i="42"/>
  <c r="BD4" i="42"/>
  <c r="BE4" i="42"/>
  <c r="BF4" i="42"/>
  <c r="BB5" i="42"/>
  <c r="BC5" i="42"/>
  <c r="BD5" i="42"/>
  <c r="BE5" i="42"/>
  <c r="BF5" i="42"/>
  <c r="BA6" i="42"/>
  <c r="BB6" i="42"/>
  <c r="BC6" i="42"/>
  <c r="BD6" i="42"/>
  <c r="BE6" i="42"/>
  <c r="BF6" i="42"/>
  <c r="BA7" i="42"/>
  <c r="BB7" i="42"/>
  <c r="BC7" i="42"/>
  <c r="BD7" i="42"/>
  <c r="BE7" i="42"/>
  <c r="BF7" i="42"/>
  <c r="BA8" i="42"/>
  <c r="BB8" i="42"/>
  <c r="BC8" i="42"/>
  <c r="BD8" i="42"/>
  <c r="BE8" i="42"/>
  <c r="BF8" i="42"/>
  <c r="BA9" i="42"/>
  <c r="BB9" i="42"/>
  <c r="BC9" i="42"/>
  <c r="BD9" i="42"/>
  <c r="BE9" i="42"/>
  <c r="BF9" i="42"/>
  <c r="BA10" i="42"/>
  <c r="BB10" i="42"/>
  <c r="BC10" i="42"/>
  <c r="BD10" i="42"/>
  <c r="BE10" i="42"/>
  <c r="BF10" i="42"/>
  <c r="BA11" i="42"/>
  <c r="CD11" i="42" s="1"/>
  <c r="DH11" i="42" s="1"/>
  <c r="BB11" i="42"/>
  <c r="CE11" i="42" s="1"/>
  <c r="DI11" i="42" s="1"/>
  <c r="BC11" i="42"/>
  <c r="CF11" i="42" s="1"/>
  <c r="DJ11" i="42" s="1"/>
  <c r="BD11" i="42"/>
  <c r="CG11" i="42" s="1"/>
  <c r="DK11" i="42" s="1"/>
  <c r="BE11" i="42"/>
  <c r="CH11" i="42" s="1"/>
  <c r="DL11" i="42" s="1"/>
  <c r="BF11" i="42"/>
  <c r="CI11" i="42" s="1"/>
  <c r="DM11" i="42" s="1"/>
  <c r="BA12" i="42"/>
  <c r="CD12" i="42" s="1"/>
  <c r="DH12" i="42" s="1"/>
  <c r="BB12" i="42"/>
  <c r="CE12" i="42" s="1"/>
  <c r="DI12" i="42" s="1"/>
  <c r="BC12" i="42"/>
  <c r="CF12" i="42" s="1"/>
  <c r="DJ12" i="42" s="1"/>
  <c r="BD12" i="42"/>
  <c r="CG12" i="42" s="1"/>
  <c r="DK12" i="42" s="1"/>
  <c r="BE12" i="42"/>
  <c r="CH12" i="42" s="1"/>
  <c r="DL12" i="42" s="1"/>
  <c r="BF12" i="42"/>
  <c r="CI12" i="42" s="1"/>
  <c r="DM12" i="42" s="1"/>
  <c r="BA13" i="42"/>
  <c r="CD13" i="42" s="1"/>
  <c r="DH13" i="42" s="1"/>
  <c r="BB13" i="42"/>
  <c r="CE13" i="42" s="1"/>
  <c r="DI13" i="42" s="1"/>
  <c r="BC13" i="42"/>
  <c r="CF13" i="42" s="1"/>
  <c r="DJ13" i="42" s="1"/>
  <c r="BD13" i="42"/>
  <c r="CG13" i="42" s="1"/>
  <c r="DK13" i="42" s="1"/>
  <c r="BE13" i="42"/>
  <c r="CH13" i="42" s="1"/>
  <c r="DL13" i="42" s="1"/>
  <c r="BF13" i="42"/>
  <c r="CI13" i="42" s="1"/>
  <c r="DM13" i="42" s="1"/>
  <c r="BA14" i="42"/>
  <c r="CD14" i="42" s="1"/>
  <c r="DH14" i="42" s="1"/>
  <c r="BB14" i="42"/>
  <c r="CE14" i="42" s="1"/>
  <c r="DI14" i="42" s="1"/>
  <c r="BC14" i="42"/>
  <c r="CF14" i="42" s="1"/>
  <c r="DJ14" i="42" s="1"/>
  <c r="BD14" i="42"/>
  <c r="CG14" i="42" s="1"/>
  <c r="DK14" i="42" s="1"/>
  <c r="BE14" i="42"/>
  <c r="CH14" i="42" s="1"/>
  <c r="DL14" i="42" s="1"/>
  <c r="BF14" i="42"/>
  <c r="CI14" i="42" s="1"/>
  <c r="DM14" i="42" s="1"/>
  <c r="BA15" i="42"/>
  <c r="CD15" i="42" s="1"/>
  <c r="DH15" i="42" s="1"/>
  <c r="BB15" i="42"/>
  <c r="CE15" i="42" s="1"/>
  <c r="DI15" i="42" s="1"/>
  <c r="BC15" i="42"/>
  <c r="CF15" i="42" s="1"/>
  <c r="DJ15" i="42" s="1"/>
  <c r="BD15" i="42"/>
  <c r="CG15" i="42" s="1"/>
  <c r="DK15" i="42" s="1"/>
  <c r="BE15" i="42"/>
  <c r="CH15" i="42" s="1"/>
  <c r="DL15" i="42" s="1"/>
  <c r="BF15" i="42"/>
  <c r="CI15" i="42" s="1"/>
  <c r="DM15" i="42" s="1"/>
  <c r="BA16" i="42"/>
  <c r="CD16" i="42" s="1"/>
  <c r="DH16" i="42" s="1"/>
  <c r="BB16" i="42"/>
  <c r="CE16" i="42" s="1"/>
  <c r="DI16" i="42" s="1"/>
  <c r="BC16" i="42"/>
  <c r="CF16" i="42" s="1"/>
  <c r="DJ16" i="42" s="1"/>
  <c r="BD16" i="42"/>
  <c r="CG16" i="42" s="1"/>
  <c r="DK16" i="42" s="1"/>
  <c r="BE16" i="42"/>
  <c r="CH16" i="42" s="1"/>
  <c r="DL16" i="42" s="1"/>
  <c r="BF16" i="42"/>
  <c r="CI16" i="42" s="1"/>
  <c r="DM16" i="42" s="1"/>
  <c r="BA17" i="42"/>
  <c r="CD17" i="42" s="1"/>
  <c r="DH17" i="42" s="1"/>
  <c r="BB17" i="42"/>
  <c r="CE17" i="42" s="1"/>
  <c r="DI17" i="42" s="1"/>
  <c r="BC17" i="42"/>
  <c r="CF17" i="42" s="1"/>
  <c r="DJ17" i="42" s="1"/>
  <c r="BD17" i="42"/>
  <c r="CG17" i="42" s="1"/>
  <c r="DK17" i="42" s="1"/>
  <c r="BE17" i="42"/>
  <c r="CH17" i="42" s="1"/>
  <c r="DL17" i="42" s="1"/>
  <c r="BF17" i="42"/>
  <c r="CI17" i="42" s="1"/>
  <c r="DM17" i="42" s="1"/>
  <c r="BA18" i="42"/>
  <c r="CD18" i="42" s="1"/>
  <c r="DH18" i="42" s="1"/>
  <c r="BB18" i="42"/>
  <c r="CE18" i="42" s="1"/>
  <c r="DI18" i="42" s="1"/>
  <c r="BC18" i="42"/>
  <c r="CF18" i="42" s="1"/>
  <c r="DJ18" i="42" s="1"/>
  <c r="BD18" i="42"/>
  <c r="CG18" i="42" s="1"/>
  <c r="DK18" i="42" s="1"/>
  <c r="BE18" i="42"/>
  <c r="CH18" i="42" s="1"/>
  <c r="DL18" i="42" s="1"/>
  <c r="BF18" i="42"/>
  <c r="CI18" i="42" s="1"/>
  <c r="DM18" i="42" s="1"/>
  <c r="BA20" i="42"/>
  <c r="BB20" i="42"/>
  <c r="BC20" i="42"/>
  <c r="BD20" i="42"/>
  <c r="BE20" i="42"/>
  <c r="BF20" i="42"/>
  <c r="BA21" i="42"/>
  <c r="BB21" i="42"/>
  <c r="BC21" i="42"/>
  <c r="BD21" i="42"/>
  <c r="BE21" i="42"/>
  <c r="BF21" i="42"/>
  <c r="BA23" i="42"/>
  <c r="BB23" i="42"/>
  <c r="BC23" i="42"/>
  <c r="BD23" i="42"/>
  <c r="BE23" i="42"/>
  <c r="BF23" i="42"/>
  <c r="BA25" i="42"/>
  <c r="BB25" i="42"/>
  <c r="BC25" i="42"/>
  <c r="BD25" i="42"/>
  <c r="BE25" i="42"/>
  <c r="BF25" i="42"/>
  <c r="BA26" i="42"/>
  <c r="BB26" i="42"/>
  <c r="BC26" i="42"/>
  <c r="BD26" i="42"/>
  <c r="BE26" i="42"/>
  <c r="BF26" i="42"/>
  <c r="BA27" i="42"/>
  <c r="BB27" i="42"/>
  <c r="BC27" i="42"/>
  <c r="BD27" i="42"/>
  <c r="BE27" i="42"/>
  <c r="BF27" i="42"/>
  <c r="BA28" i="42"/>
  <c r="BB28" i="42"/>
  <c r="BC28" i="42"/>
  <c r="BD28" i="42"/>
  <c r="BE28" i="42"/>
  <c r="BF28" i="42"/>
  <c r="BA29" i="42"/>
  <c r="BB29" i="42"/>
  <c r="BC29" i="42"/>
  <c r="BD29" i="42"/>
  <c r="BE29" i="42"/>
  <c r="BF29" i="42"/>
  <c r="BA30" i="42"/>
  <c r="BB30" i="42"/>
  <c r="BC30" i="42"/>
  <c r="BD30" i="42"/>
  <c r="BE30" i="42"/>
  <c r="BF30" i="42"/>
  <c r="BA31" i="42"/>
  <c r="BB31" i="42"/>
  <c r="BC31" i="42"/>
  <c r="BD31" i="42"/>
  <c r="BE31" i="42"/>
  <c r="BF31" i="42"/>
  <c r="BA32" i="42"/>
  <c r="BB32" i="42"/>
  <c r="BC32" i="42"/>
  <c r="BD32" i="42"/>
  <c r="BE32" i="42"/>
  <c r="BF32" i="42"/>
  <c r="BA33" i="42"/>
  <c r="BB33" i="42"/>
  <c r="BC33" i="42"/>
  <c r="BD33" i="42"/>
  <c r="BE33" i="42"/>
  <c r="BF33" i="42"/>
  <c r="BA34" i="42"/>
  <c r="BB34" i="42"/>
  <c r="BC34" i="42"/>
  <c r="BD34" i="42"/>
  <c r="BE34" i="42"/>
  <c r="BF34" i="42"/>
  <c r="BB36" i="42"/>
  <c r="BC36" i="42"/>
  <c r="BD36" i="42"/>
  <c r="BE36" i="42"/>
  <c r="BF36" i="42"/>
  <c r="CI36" i="42" s="1"/>
  <c r="BD37" i="42"/>
  <c r="BE37" i="42"/>
  <c r="BA40" i="42"/>
  <c r="BF40" i="42"/>
  <c r="CI40" i="42" s="1"/>
  <c r="CJ43" i="42"/>
  <c r="DN43" i="42" s="1"/>
  <c r="CK43" i="42"/>
  <c r="DO43" i="42" s="1"/>
  <c r="CL43" i="42"/>
  <c r="DP43" i="42" s="1"/>
  <c r="CM43" i="42"/>
  <c r="DQ43" i="42" s="1"/>
  <c r="CN43" i="42"/>
  <c r="DR43" i="42" s="1"/>
  <c r="CJ44" i="42"/>
  <c r="DN44" i="42" s="1"/>
  <c r="CK44" i="42"/>
  <c r="DO44" i="42" s="1"/>
  <c r="CL44" i="42"/>
  <c r="DP44" i="42" s="1"/>
  <c r="CM44" i="42"/>
  <c r="DQ44" i="42" s="1"/>
  <c r="CN44" i="42"/>
  <c r="DR44" i="42" s="1"/>
  <c r="CJ45" i="42"/>
  <c r="DN45" i="42" s="1"/>
  <c r="CK45" i="42"/>
  <c r="DO45" i="42" s="1"/>
  <c r="CL45" i="42"/>
  <c r="DP45" i="42" s="1"/>
  <c r="CM45" i="42"/>
  <c r="DQ45" i="42" s="1"/>
  <c r="CN45" i="42"/>
  <c r="DR45" i="42" s="1"/>
  <c r="CJ46" i="42"/>
  <c r="DN46" i="42" s="1"/>
  <c r="CK46" i="42"/>
  <c r="DO46" i="42" s="1"/>
  <c r="CL46" i="42"/>
  <c r="DP46" i="42" s="1"/>
  <c r="CM46" i="42"/>
  <c r="DQ46" i="42" s="1"/>
  <c r="CN46" i="42"/>
  <c r="DR46" i="42" s="1"/>
  <c r="CJ47" i="42"/>
  <c r="DN47" i="42" s="1"/>
  <c r="CK47" i="42"/>
  <c r="DO47" i="42" s="1"/>
  <c r="CL47" i="42"/>
  <c r="DP47" i="42" s="1"/>
  <c r="CM47" i="42"/>
  <c r="DQ47" i="42" s="1"/>
  <c r="CN47" i="42"/>
  <c r="DR47" i="42" s="1"/>
  <c r="CJ48" i="42"/>
  <c r="DN48" i="42" s="1"/>
  <c r="CK48" i="42"/>
  <c r="DO48" i="42" s="1"/>
  <c r="CL48" i="42"/>
  <c r="DP48" i="42" s="1"/>
  <c r="CM48" i="42"/>
  <c r="DQ48" i="42" s="1"/>
  <c r="CN48" i="42"/>
  <c r="DR48" i="42" s="1"/>
  <c r="CJ49" i="42"/>
  <c r="DN49" i="42" s="1"/>
  <c r="CK49" i="42"/>
  <c r="DO49" i="42" s="1"/>
  <c r="CL49" i="42"/>
  <c r="DP49" i="42" s="1"/>
  <c r="CM49" i="42"/>
  <c r="DQ49" i="42" s="1"/>
  <c r="CN49" i="42"/>
  <c r="DR49" i="42" s="1"/>
  <c r="CJ50" i="42"/>
  <c r="DN50" i="42" s="1"/>
  <c r="CK50" i="42"/>
  <c r="DO50" i="42" s="1"/>
  <c r="CL50" i="42"/>
  <c r="DP50" i="42" s="1"/>
  <c r="CM50" i="42"/>
  <c r="DQ50" i="42" s="1"/>
  <c r="CN50" i="42"/>
  <c r="DR50" i="42" s="1"/>
  <c r="CJ51" i="42"/>
  <c r="DN51" i="42" s="1"/>
  <c r="CK51" i="42"/>
  <c r="DO51" i="42" s="1"/>
  <c r="CL51" i="42"/>
  <c r="DP51" i="42" s="1"/>
  <c r="CM51" i="42"/>
  <c r="DQ51" i="42" s="1"/>
  <c r="CN51" i="42"/>
  <c r="DR51" i="42" s="1"/>
  <c r="CJ52" i="42"/>
  <c r="DN52" i="42" s="1"/>
  <c r="CK52" i="42"/>
  <c r="DO52" i="42" s="1"/>
  <c r="CL52" i="42"/>
  <c r="DP52" i="42" s="1"/>
  <c r="CM52" i="42"/>
  <c r="DQ52" i="42" s="1"/>
  <c r="CN52" i="42"/>
  <c r="DR52" i="42" s="1"/>
  <c r="CJ53" i="42"/>
  <c r="DN53" i="42" s="1"/>
  <c r="CK53" i="42"/>
  <c r="DO53" i="42" s="1"/>
  <c r="CL53" i="42"/>
  <c r="DP53" i="42" s="1"/>
  <c r="CM53" i="42"/>
  <c r="DQ53" i="42" s="1"/>
  <c r="CN53" i="42"/>
  <c r="DR53" i="42" s="1"/>
  <c r="CJ54" i="42"/>
  <c r="DN54" i="42" s="1"/>
  <c r="CK54" i="42"/>
  <c r="DO54" i="42" s="1"/>
  <c r="CL54" i="42"/>
  <c r="DP54" i="42" s="1"/>
  <c r="CM54" i="42"/>
  <c r="DQ54" i="42" s="1"/>
  <c r="CN54" i="42"/>
  <c r="DR54" i="42" s="1"/>
  <c r="CJ55" i="42"/>
  <c r="DN55" i="42" s="1"/>
  <c r="CK55" i="42"/>
  <c r="DO55" i="42" s="1"/>
  <c r="CL55" i="42"/>
  <c r="DP55" i="42" s="1"/>
  <c r="CM55" i="42"/>
  <c r="DQ55" i="42" s="1"/>
  <c r="CN55" i="42"/>
  <c r="DR55" i="42" s="1"/>
  <c r="CJ56" i="42"/>
  <c r="DN56" i="42" s="1"/>
  <c r="CK56" i="42"/>
  <c r="DO56" i="42" s="1"/>
  <c r="CL56" i="42"/>
  <c r="DP56" i="42" s="1"/>
  <c r="CM56" i="42"/>
  <c r="DQ56" i="42" s="1"/>
  <c r="CN56" i="42"/>
  <c r="DR56" i="42" s="1"/>
  <c r="CJ57" i="42"/>
  <c r="DN57" i="42" s="1"/>
  <c r="CK57" i="42"/>
  <c r="DO57" i="42" s="1"/>
  <c r="CL57" i="42"/>
  <c r="DP57" i="42" s="1"/>
  <c r="CM57" i="42"/>
  <c r="DQ57" i="42" s="1"/>
  <c r="CN57" i="42"/>
  <c r="DR57" i="42" s="1"/>
  <c r="CJ58" i="42"/>
  <c r="DN58" i="42" s="1"/>
  <c r="CK58" i="42"/>
  <c r="DO58" i="42" s="1"/>
  <c r="CL58" i="42"/>
  <c r="DP58" i="42" s="1"/>
  <c r="CM58" i="42"/>
  <c r="DQ58" i="42" s="1"/>
  <c r="CN58" i="42"/>
  <c r="DR58" i="42" s="1"/>
  <c r="CJ59" i="42"/>
  <c r="DN59" i="42" s="1"/>
  <c r="CK59" i="42"/>
  <c r="DO59" i="42" s="1"/>
  <c r="CL59" i="42"/>
  <c r="DP59" i="42" s="1"/>
  <c r="CM59" i="42"/>
  <c r="DQ59" i="42" s="1"/>
  <c r="CN59" i="42"/>
  <c r="DR59" i="42" s="1"/>
  <c r="CJ60" i="42"/>
  <c r="DN60" i="42" s="1"/>
  <c r="CK60" i="42"/>
  <c r="DO60" i="42" s="1"/>
  <c r="CL60" i="42"/>
  <c r="DP60" i="42" s="1"/>
  <c r="CM60" i="42"/>
  <c r="DQ60" i="42" s="1"/>
  <c r="CN60" i="42"/>
  <c r="DR60" i="42" s="1"/>
  <c r="CJ61" i="42"/>
  <c r="DN61" i="42" s="1"/>
  <c r="CK61" i="42"/>
  <c r="DO61" i="42" s="1"/>
  <c r="CL61" i="42"/>
  <c r="DP61" i="42" s="1"/>
  <c r="CM61" i="42"/>
  <c r="DQ61" i="42" s="1"/>
  <c r="CN61" i="42"/>
  <c r="DR61" i="42" s="1"/>
  <c r="CJ62" i="42"/>
  <c r="DN62" i="42" s="1"/>
  <c r="CK62" i="42"/>
  <c r="DO62" i="42" s="1"/>
  <c r="CL62" i="42"/>
  <c r="DP62" i="42" s="1"/>
  <c r="CM62" i="42"/>
  <c r="DQ62" i="42" s="1"/>
  <c r="CN62" i="42"/>
  <c r="DR62" i="42" s="1"/>
  <c r="CJ63" i="42"/>
  <c r="DN63" i="42" s="1"/>
  <c r="CK63" i="42"/>
  <c r="DO63" i="42" s="1"/>
  <c r="CL63" i="42"/>
  <c r="DP63" i="42" s="1"/>
  <c r="CM63" i="42"/>
  <c r="DQ63" i="42" s="1"/>
  <c r="CN63" i="42"/>
  <c r="DR63" i="42" s="1"/>
  <c r="CJ64" i="42"/>
  <c r="DN64" i="42" s="1"/>
  <c r="CK64" i="42"/>
  <c r="DO64" i="42" s="1"/>
  <c r="CL64" i="42"/>
  <c r="DP64" i="42" s="1"/>
  <c r="CM64" i="42"/>
  <c r="DQ64" i="42" s="1"/>
  <c r="CN64" i="42"/>
  <c r="DR64" i="42" s="1"/>
  <c r="CJ65" i="42"/>
  <c r="DN65" i="42" s="1"/>
  <c r="CK65" i="42"/>
  <c r="DO65" i="42" s="1"/>
  <c r="CL65" i="42"/>
  <c r="DP65" i="42" s="1"/>
  <c r="CM65" i="42"/>
  <c r="DQ65" i="42" s="1"/>
  <c r="CN65" i="42"/>
  <c r="DR65" i="42" s="1"/>
  <c r="CJ66" i="42"/>
  <c r="DN66" i="42" s="1"/>
  <c r="CK66" i="42"/>
  <c r="DO66" i="42" s="1"/>
  <c r="CL66" i="42"/>
  <c r="DP66" i="42" s="1"/>
  <c r="CM66" i="42"/>
  <c r="DQ66" i="42" s="1"/>
  <c r="CN66" i="42"/>
  <c r="DR66" i="42" s="1"/>
  <c r="C37" i="45"/>
  <c r="C38" i="45" s="1"/>
  <c r="D37" i="45"/>
  <c r="D38" i="45" s="1"/>
  <c r="E37" i="45"/>
  <c r="F37" i="45"/>
  <c r="G37" i="45"/>
  <c r="H37" i="45"/>
  <c r="I37" i="45"/>
  <c r="J37" i="45"/>
  <c r="K37" i="45"/>
  <c r="DE22" i="41"/>
  <c r="DF22" i="41"/>
  <c r="DG22" i="41"/>
  <c r="DH22" i="41"/>
  <c r="DI22" i="41"/>
  <c r="DJ22" i="41"/>
  <c r="DE24" i="41"/>
  <c r="DF24" i="41"/>
  <c r="DG24" i="41"/>
  <c r="DH24" i="41"/>
  <c r="DI24" i="41"/>
  <c r="DJ24" i="41"/>
  <c r="DE39" i="41"/>
  <c r="DF39" i="41"/>
  <c r="DG39" i="41"/>
  <c r="DH39" i="41"/>
  <c r="DI39" i="41"/>
  <c r="DJ39" i="41"/>
  <c r="DE41" i="41"/>
  <c r="DF41" i="41"/>
  <c r="DG41" i="41"/>
  <c r="DH41" i="41"/>
  <c r="DI41" i="41"/>
  <c r="DJ41" i="41"/>
  <c r="DE42" i="41"/>
  <c r="DF42" i="41"/>
  <c r="DG42" i="41"/>
  <c r="DH42" i="41"/>
  <c r="DI42" i="41"/>
  <c r="DJ42" i="41"/>
  <c r="AZ3" i="41"/>
  <c r="CC3" i="41" s="1"/>
  <c r="DE3" i="41" s="1"/>
  <c r="BA3" i="41"/>
  <c r="CD3" i="41" s="1"/>
  <c r="DF3" i="41" s="1"/>
  <c r="BB3" i="41"/>
  <c r="BC3" i="41"/>
  <c r="BD3" i="41"/>
  <c r="BE3" i="41"/>
  <c r="AZ4" i="41"/>
  <c r="CC4" i="41" s="1"/>
  <c r="DE4" i="41" s="1"/>
  <c r="BA4" i="41"/>
  <c r="CD4" i="41" s="1"/>
  <c r="DF4" i="41" s="1"/>
  <c r="BB4" i="41"/>
  <c r="BC4" i="41"/>
  <c r="BD4" i="41"/>
  <c r="BE4" i="41"/>
  <c r="AZ5" i="41"/>
  <c r="CC5" i="41" s="1"/>
  <c r="DE5" i="41" s="1"/>
  <c r="BA5" i="41"/>
  <c r="CD5" i="41" s="1"/>
  <c r="DF5" i="41" s="1"/>
  <c r="BB5" i="41"/>
  <c r="BC5" i="41"/>
  <c r="BD5" i="41"/>
  <c r="BE5" i="41"/>
  <c r="AZ6" i="41"/>
  <c r="CC6" i="41" s="1"/>
  <c r="DE6" i="41" s="1"/>
  <c r="BA6" i="41"/>
  <c r="CD6" i="41" s="1"/>
  <c r="DF6" i="41" s="1"/>
  <c r="BB6" i="41"/>
  <c r="BC6" i="41"/>
  <c r="BD6" i="41"/>
  <c r="BE6" i="41"/>
  <c r="AZ7" i="41"/>
  <c r="CC7" i="41" s="1"/>
  <c r="DE7" i="41" s="1"/>
  <c r="BA7" i="41"/>
  <c r="CD7" i="41" s="1"/>
  <c r="DF7" i="41" s="1"/>
  <c r="BB7" i="41"/>
  <c r="BC7" i="41"/>
  <c r="BD7" i="41"/>
  <c r="BE7" i="41"/>
  <c r="AZ8" i="41"/>
  <c r="CC8" i="41" s="1"/>
  <c r="DE8" i="41" s="1"/>
  <c r="BA8" i="41"/>
  <c r="CD8" i="41" s="1"/>
  <c r="DF8" i="41" s="1"/>
  <c r="BB8" i="41"/>
  <c r="BC8" i="41"/>
  <c r="BD8" i="41"/>
  <c r="BE8" i="41"/>
  <c r="AZ9" i="41"/>
  <c r="CC9" i="41" s="1"/>
  <c r="DE9" i="41" s="1"/>
  <c r="BA9" i="41"/>
  <c r="CD9" i="41" s="1"/>
  <c r="DF9" i="41" s="1"/>
  <c r="BB9" i="41"/>
  <c r="BC9" i="41"/>
  <c r="BD9" i="41"/>
  <c r="BE9" i="41"/>
  <c r="AZ10" i="41"/>
  <c r="CC10" i="41" s="1"/>
  <c r="DE10" i="41" s="1"/>
  <c r="BA10" i="41"/>
  <c r="CD10" i="41" s="1"/>
  <c r="DF10" i="41" s="1"/>
  <c r="BB10" i="41"/>
  <c r="BC10" i="41"/>
  <c r="BD10" i="41"/>
  <c r="BE10" i="41"/>
  <c r="AZ11" i="41"/>
  <c r="CC11" i="41" s="1"/>
  <c r="DE11" i="41" s="1"/>
  <c r="BA11" i="41"/>
  <c r="CD11" i="41" s="1"/>
  <c r="DF11" i="41" s="1"/>
  <c r="BB11" i="41"/>
  <c r="CE11" i="41" s="1"/>
  <c r="DG11" i="41" s="1"/>
  <c r="BC11" i="41"/>
  <c r="CF11" i="41" s="1"/>
  <c r="DH11" i="41" s="1"/>
  <c r="BD11" i="41"/>
  <c r="CG11" i="41" s="1"/>
  <c r="DI11" i="41" s="1"/>
  <c r="BE11" i="41"/>
  <c r="CH11" i="41" s="1"/>
  <c r="DJ11" i="41" s="1"/>
  <c r="AZ12" i="41"/>
  <c r="CC12" i="41" s="1"/>
  <c r="DE12" i="41" s="1"/>
  <c r="BA12" i="41"/>
  <c r="CD12" i="41" s="1"/>
  <c r="DF12" i="41" s="1"/>
  <c r="BB12" i="41"/>
  <c r="CE12" i="41" s="1"/>
  <c r="DG12" i="41" s="1"/>
  <c r="BC12" i="41"/>
  <c r="CF12" i="41" s="1"/>
  <c r="DH12" i="41" s="1"/>
  <c r="BD12" i="41"/>
  <c r="CG12" i="41" s="1"/>
  <c r="DI12" i="41" s="1"/>
  <c r="BE12" i="41"/>
  <c r="CH12" i="41" s="1"/>
  <c r="DJ12" i="41" s="1"/>
  <c r="AZ13" i="41"/>
  <c r="CC13" i="41" s="1"/>
  <c r="DE13" i="41" s="1"/>
  <c r="BA13" i="41"/>
  <c r="CD13" i="41" s="1"/>
  <c r="DF13" i="41" s="1"/>
  <c r="BB13" i="41"/>
  <c r="CE13" i="41" s="1"/>
  <c r="DG13" i="41" s="1"/>
  <c r="BC13" i="41"/>
  <c r="CF13" i="41" s="1"/>
  <c r="DH13" i="41" s="1"/>
  <c r="BD13" i="41"/>
  <c r="CG13" i="41" s="1"/>
  <c r="DI13" i="41" s="1"/>
  <c r="BE13" i="41"/>
  <c r="CH13" i="41" s="1"/>
  <c r="DJ13" i="41" s="1"/>
  <c r="AZ14" i="41"/>
  <c r="CC14" i="41" s="1"/>
  <c r="DE14" i="41" s="1"/>
  <c r="BA14" i="41"/>
  <c r="CD14" i="41" s="1"/>
  <c r="DF14" i="41" s="1"/>
  <c r="BB14" i="41"/>
  <c r="CE14" i="41" s="1"/>
  <c r="DG14" i="41" s="1"/>
  <c r="BC14" i="41"/>
  <c r="CF14" i="41" s="1"/>
  <c r="DH14" i="41" s="1"/>
  <c r="BD14" i="41"/>
  <c r="CG14" i="41" s="1"/>
  <c r="DI14" i="41" s="1"/>
  <c r="BE14" i="41"/>
  <c r="CH14" i="41" s="1"/>
  <c r="DJ14" i="41" s="1"/>
  <c r="AZ15" i="41"/>
  <c r="CC15" i="41" s="1"/>
  <c r="DE15" i="41" s="1"/>
  <c r="BA15" i="41"/>
  <c r="CD15" i="41" s="1"/>
  <c r="DF15" i="41" s="1"/>
  <c r="BB15" i="41"/>
  <c r="CE15" i="41" s="1"/>
  <c r="DG15" i="41" s="1"/>
  <c r="BC15" i="41"/>
  <c r="CF15" i="41" s="1"/>
  <c r="DH15" i="41" s="1"/>
  <c r="BD15" i="41"/>
  <c r="CG15" i="41" s="1"/>
  <c r="DI15" i="41" s="1"/>
  <c r="BE15" i="41"/>
  <c r="CH15" i="41" s="1"/>
  <c r="DJ15" i="41" s="1"/>
  <c r="AZ16" i="41"/>
  <c r="CC16" i="41" s="1"/>
  <c r="DE16" i="41" s="1"/>
  <c r="BA16" i="41"/>
  <c r="CD16" i="41" s="1"/>
  <c r="DF16" i="41" s="1"/>
  <c r="BB16" i="41"/>
  <c r="CE16" i="41" s="1"/>
  <c r="DG16" i="41" s="1"/>
  <c r="BC16" i="41"/>
  <c r="CF16" i="41" s="1"/>
  <c r="DH16" i="41" s="1"/>
  <c r="BD16" i="41"/>
  <c r="CG16" i="41" s="1"/>
  <c r="DI16" i="41" s="1"/>
  <c r="BE16" i="41"/>
  <c r="CH16" i="41" s="1"/>
  <c r="DJ16" i="41" s="1"/>
  <c r="AZ17" i="41"/>
  <c r="CC17" i="41" s="1"/>
  <c r="DE17" i="41" s="1"/>
  <c r="BA17" i="41"/>
  <c r="CD17" i="41" s="1"/>
  <c r="DF17" i="41" s="1"/>
  <c r="BB17" i="41"/>
  <c r="CE17" i="41" s="1"/>
  <c r="DG17" i="41" s="1"/>
  <c r="BC17" i="41"/>
  <c r="CF17" i="41" s="1"/>
  <c r="DH17" i="41" s="1"/>
  <c r="BD17" i="41"/>
  <c r="CG17" i="41" s="1"/>
  <c r="DI17" i="41" s="1"/>
  <c r="BE17" i="41"/>
  <c r="CH17" i="41" s="1"/>
  <c r="DJ17" i="41" s="1"/>
  <c r="AZ18" i="41"/>
  <c r="CC18" i="41" s="1"/>
  <c r="DE18" i="41" s="1"/>
  <c r="BA18" i="41"/>
  <c r="CD18" i="41" s="1"/>
  <c r="DF18" i="41" s="1"/>
  <c r="BB18" i="41"/>
  <c r="CE18" i="41" s="1"/>
  <c r="DG18" i="41" s="1"/>
  <c r="BC18" i="41"/>
  <c r="CF18" i="41" s="1"/>
  <c r="DH18" i="41" s="1"/>
  <c r="BD18" i="41"/>
  <c r="CG18" i="41" s="1"/>
  <c r="DI18" i="41" s="1"/>
  <c r="BE18" i="41"/>
  <c r="CH18" i="41" s="1"/>
  <c r="DJ18" i="41" s="1"/>
  <c r="AZ19" i="41"/>
  <c r="BA19" i="41"/>
  <c r="BB19" i="41"/>
  <c r="BC19" i="41"/>
  <c r="BD19" i="41"/>
  <c r="BE19" i="41"/>
  <c r="AZ20" i="41"/>
  <c r="BA20" i="41"/>
  <c r="BB20" i="41"/>
  <c r="BC20" i="41"/>
  <c r="BD20" i="41"/>
  <c r="BE20" i="41"/>
  <c r="AZ21" i="41"/>
  <c r="BA21" i="41"/>
  <c r="BB21" i="41"/>
  <c r="BC21" i="41"/>
  <c r="BD21" i="41"/>
  <c r="BE21" i="41"/>
  <c r="AZ23" i="41"/>
  <c r="CC23" i="41" s="1"/>
  <c r="DE23" i="41" s="1"/>
  <c r="BA23" i="41"/>
  <c r="CD23" i="41" s="1"/>
  <c r="DF23" i="41" s="1"/>
  <c r="BB23" i="41"/>
  <c r="BC23" i="41"/>
  <c r="BD23" i="41"/>
  <c r="BE23" i="41"/>
  <c r="AZ25" i="41"/>
  <c r="BA25" i="41"/>
  <c r="BB25" i="41"/>
  <c r="BC25" i="41"/>
  <c r="BD25" i="41"/>
  <c r="BE25" i="41"/>
  <c r="AZ26" i="41"/>
  <c r="CC26" i="41" s="1"/>
  <c r="DE26" i="41" s="1"/>
  <c r="BA26" i="41"/>
  <c r="CD26" i="41" s="1"/>
  <c r="DF26" i="41" s="1"/>
  <c r="BB26" i="41"/>
  <c r="BC26" i="41"/>
  <c r="BD26" i="41"/>
  <c r="BE26" i="41"/>
  <c r="AZ27" i="41"/>
  <c r="BA27" i="41"/>
  <c r="BB27" i="41"/>
  <c r="BC27" i="41"/>
  <c r="BD27" i="41"/>
  <c r="BE27" i="41"/>
  <c r="AZ28" i="41"/>
  <c r="CC28" i="41" s="1"/>
  <c r="DE28" i="41" s="1"/>
  <c r="BA28" i="41"/>
  <c r="CD28" i="41" s="1"/>
  <c r="DF28" i="41" s="1"/>
  <c r="BB28" i="41"/>
  <c r="BC28" i="41"/>
  <c r="BD28" i="41"/>
  <c r="BE28" i="41"/>
  <c r="AZ29" i="41"/>
  <c r="BA29" i="41"/>
  <c r="BB29" i="41"/>
  <c r="BC29" i="41"/>
  <c r="BD29" i="41"/>
  <c r="BE29" i="41"/>
  <c r="AZ30" i="41"/>
  <c r="CC30" i="41" s="1"/>
  <c r="DE30" i="41" s="1"/>
  <c r="BA30" i="41"/>
  <c r="CD30" i="41" s="1"/>
  <c r="DF30" i="41" s="1"/>
  <c r="BB30" i="41"/>
  <c r="BC30" i="41"/>
  <c r="BD30" i="41"/>
  <c r="BE30" i="41"/>
  <c r="AZ31" i="41"/>
  <c r="BA31" i="41"/>
  <c r="BB31" i="41"/>
  <c r="BC31" i="41"/>
  <c r="BD31" i="41"/>
  <c r="BE31" i="41"/>
  <c r="AZ32" i="41"/>
  <c r="CC32" i="41" s="1"/>
  <c r="DE32" i="41" s="1"/>
  <c r="BA32" i="41"/>
  <c r="CD32" i="41" s="1"/>
  <c r="DF32" i="41" s="1"/>
  <c r="BB32" i="41"/>
  <c r="BC32" i="41"/>
  <c r="BD32" i="41"/>
  <c r="BE32" i="41"/>
  <c r="AZ33" i="41"/>
  <c r="BA33" i="41"/>
  <c r="BB33" i="41"/>
  <c r="BC33" i="41"/>
  <c r="BD33" i="41"/>
  <c r="BE33" i="41"/>
  <c r="AZ34" i="41"/>
  <c r="CC34" i="41" s="1"/>
  <c r="DE34" i="41" s="1"/>
  <c r="BA34" i="41"/>
  <c r="CD34" i="41" s="1"/>
  <c r="DF34" i="41" s="1"/>
  <c r="BB34" i="41"/>
  <c r="BC34" i="41"/>
  <c r="BD34" i="41"/>
  <c r="BE34" i="41"/>
  <c r="AZ35" i="41"/>
  <c r="BA35" i="41"/>
  <c r="BB35" i="41"/>
  <c r="BC35" i="41"/>
  <c r="BD35" i="41"/>
  <c r="BE35" i="41"/>
  <c r="CH35" i="41" s="1"/>
  <c r="AZ36" i="41"/>
  <c r="CC36" i="41" s="1"/>
  <c r="DE36" i="41" s="1"/>
  <c r="BA36" i="41"/>
  <c r="CD36" i="41" s="1"/>
  <c r="DF36" i="41" s="1"/>
  <c r="BB36" i="41"/>
  <c r="BC36" i="41"/>
  <c r="BD36" i="41"/>
  <c r="BE36" i="41"/>
  <c r="CH36" i="41" s="1"/>
  <c r="AZ37" i="41"/>
  <c r="BA37" i="41"/>
  <c r="BB37" i="41"/>
  <c r="BC37" i="41"/>
  <c r="BD37" i="41"/>
  <c r="BE37" i="41"/>
  <c r="CH37" i="41" s="1"/>
  <c r="AZ38" i="41"/>
  <c r="CC38" i="41" s="1"/>
  <c r="DE38" i="41" s="1"/>
  <c r="BA38" i="41"/>
  <c r="CD38" i="41" s="1"/>
  <c r="DF38" i="41" s="1"/>
  <c r="BB38" i="41"/>
  <c r="BC38" i="41"/>
  <c r="BD38" i="41"/>
  <c r="BE38" i="41"/>
  <c r="CH38" i="41" s="1"/>
  <c r="AZ40" i="41"/>
  <c r="BA40" i="41"/>
  <c r="BB40" i="41"/>
  <c r="BC40" i="41"/>
  <c r="BD40" i="41"/>
  <c r="BE40" i="41"/>
  <c r="CH40" i="41" s="1"/>
  <c r="DE3" i="38"/>
  <c r="DF3" i="38"/>
  <c r="DG3" i="38"/>
  <c r="DH3" i="38"/>
  <c r="DI3" i="38"/>
  <c r="DJ3" i="38"/>
  <c r="CC14" i="38"/>
  <c r="DE14" i="38" s="1"/>
  <c r="CD14" i="38"/>
  <c r="DF14" i="38" s="1"/>
  <c r="CE14" i="38"/>
  <c r="DG14" i="38" s="1"/>
  <c r="CF14" i="38"/>
  <c r="DH14" i="38" s="1"/>
  <c r="CG14" i="38"/>
  <c r="DI14" i="38" s="1"/>
  <c r="CH14" i="38"/>
  <c r="DJ14" i="38" s="1"/>
  <c r="DE25" i="38"/>
  <c r="DF25" i="38"/>
  <c r="DG25" i="38"/>
  <c r="DH25" i="38"/>
  <c r="DI25" i="38"/>
  <c r="DJ25" i="38"/>
  <c r="DE26" i="38"/>
  <c r="DF26" i="38"/>
  <c r="DG26" i="38"/>
  <c r="DH26" i="38"/>
  <c r="DI26" i="38"/>
  <c r="DJ26" i="38"/>
  <c r="DE29" i="38"/>
  <c r="DF29" i="38"/>
  <c r="DG29" i="38"/>
  <c r="DH29" i="38"/>
  <c r="DI29" i="38"/>
  <c r="DJ29" i="38"/>
  <c r="DE30" i="38"/>
  <c r="DF30" i="38"/>
  <c r="DG30" i="38"/>
  <c r="DH30" i="38"/>
  <c r="DI30" i="38"/>
  <c r="DJ30" i="38"/>
  <c r="DE33" i="38"/>
  <c r="DF33" i="38"/>
  <c r="DG33" i="38"/>
  <c r="DH33" i="38"/>
  <c r="DI33" i="38"/>
  <c r="DJ33" i="38"/>
  <c r="DE36" i="38"/>
  <c r="DF36" i="38"/>
  <c r="DG36" i="38"/>
  <c r="DH36" i="38"/>
  <c r="DI36" i="38"/>
  <c r="DJ36" i="38"/>
  <c r="DE47" i="38"/>
  <c r="DF47" i="38"/>
  <c r="DG47" i="38"/>
  <c r="DH47" i="38"/>
  <c r="DI47" i="38"/>
  <c r="DJ47" i="38"/>
  <c r="DE48" i="38"/>
  <c r="DF48" i="38"/>
  <c r="DG48" i="38"/>
  <c r="DH48" i="38"/>
  <c r="DI48" i="38"/>
  <c r="DJ48" i="38"/>
  <c r="DE56" i="38"/>
  <c r="DF56" i="38"/>
  <c r="DG56" i="38"/>
  <c r="DH56" i="38"/>
  <c r="DI56" i="38"/>
  <c r="DJ56" i="38"/>
  <c r="DE57" i="38"/>
  <c r="DF57" i="38"/>
  <c r="DG57" i="38"/>
  <c r="DH57" i="38"/>
  <c r="DI57" i="38"/>
  <c r="DJ57" i="38"/>
  <c r="AZ4" i="38"/>
  <c r="BA4" i="38"/>
  <c r="BB4" i="38"/>
  <c r="BC4" i="38"/>
  <c r="BD4" i="38"/>
  <c r="BE4" i="38"/>
  <c r="AZ5" i="38"/>
  <c r="BA5" i="38"/>
  <c r="BB5" i="38"/>
  <c r="BC5" i="38"/>
  <c r="BD5" i="38"/>
  <c r="BE5" i="38"/>
  <c r="AZ6" i="38"/>
  <c r="BA6" i="38"/>
  <c r="BB6" i="38"/>
  <c r="BC6" i="38"/>
  <c r="BD6" i="38"/>
  <c r="BE6" i="38"/>
  <c r="AZ7" i="38"/>
  <c r="BA7" i="38"/>
  <c r="BB7" i="38"/>
  <c r="BC7" i="38"/>
  <c r="BD7" i="38"/>
  <c r="BE7" i="38"/>
  <c r="AZ8" i="38"/>
  <c r="BA8" i="38"/>
  <c r="BB8" i="38"/>
  <c r="BC8" i="38"/>
  <c r="BD8" i="38"/>
  <c r="BE8" i="38"/>
  <c r="AZ9" i="38"/>
  <c r="BA9" i="38"/>
  <c r="BB9" i="38"/>
  <c r="BC9" i="38"/>
  <c r="BD9" i="38"/>
  <c r="BE9" i="38"/>
  <c r="AZ10" i="38"/>
  <c r="BA10" i="38"/>
  <c r="BB10" i="38"/>
  <c r="BC10" i="38"/>
  <c r="BD10" i="38"/>
  <c r="BE10" i="38"/>
  <c r="AZ11" i="38"/>
  <c r="BA11" i="38"/>
  <c r="BB11" i="38"/>
  <c r="BC11" i="38"/>
  <c r="BD11" i="38"/>
  <c r="BE11" i="38"/>
  <c r="AZ12" i="38"/>
  <c r="BA12" i="38"/>
  <c r="BB12" i="38"/>
  <c r="BC12" i="38"/>
  <c r="BD12" i="38"/>
  <c r="BE12" i="38"/>
  <c r="AZ13" i="38"/>
  <c r="BA13" i="38"/>
  <c r="BB13" i="38"/>
  <c r="BC13" i="38"/>
  <c r="BD13" i="38"/>
  <c r="BE13" i="38"/>
  <c r="AZ15" i="38"/>
  <c r="CC15" i="38" s="1"/>
  <c r="DE15" i="38" s="1"/>
  <c r="BA15" i="38"/>
  <c r="CD15" i="38" s="1"/>
  <c r="DF15" i="38" s="1"/>
  <c r="BB15" i="38"/>
  <c r="CE15" i="38" s="1"/>
  <c r="DG15" i="38" s="1"/>
  <c r="BC15" i="38"/>
  <c r="CF15" i="38" s="1"/>
  <c r="DH15" i="38" s="1"/>
  <c r="BD15" i="38"/>
  <c r="CG15" i="38" s="1"/>
  <c r="DI15" i="38" s="1"/>
  <c r="BE15" i="38"/>
  <c r="CH15" i="38" s="1"/>
  <c r="DJ15" i="38" s="1"/>
  <c r="AZ16" i="38"/>
  <c r="CC16" i="38" s="1"/>
  <c r="DE16" i="38" s="1"/>
  <c r="BA16" i="38"/>
  <c r="CD16" i="38" s="1"/>
  <c r="DF16" i="38" s="1"/>
  <c r="BB16" i="38"/>
  <c r="CE16" i="38" s="1"/>
  <c r="DG16" i="38" s="1"/>
  <c r="BC16" i="38"/>
  <c r="CF16" i="38" s="1"/>
  <c r="DH16" i="38" s="1"/>
  <c r="BD16" i="38"/>
  <c r="CG16" i="38" s="1"/>
  <c r="DI16" i="38" s="1"/>
  <c r="BE16" i="38"/>
  <c r="CH16" i="38" s="1"/>
  <c r="DJ16" i="38" s="1"/>
  <c r="AZ17" i="38"/>
  <c r="CC17" i="38" s="1"/>
  <c r="DE17" i="38" s="1"/>
  <c r="BA17" i="38"/>
  <c r="CD17" i="38" s="1"/>
  <c r="DF17" i="38" s="1"/>
  <c r="BB17" i="38"/>
  <c r="CE17" i="38" s="1"/>
  <c r="DG17" i="38" s="1"/>
  <c r="BC17" i="38"/>
  <c r="CF17" i="38" s="1"/>
  <c r="DH17" i="38" s="1"/>
  <c r="BD17" i="38"/>
  <c r="CG17" i="38" s="1"/>
  <c r="DI17" i="38" s="1"/>
  <c r="BE17" i="38"/>
  <c r="CH17" i="38" s="1"/>
  <c r="DJ17" i="38" s="1"/>
  <c r="AZ18" i="38"/>
  <c r="CC18" i="38" s="1"/>
  <c r="DE18" i="38" s="1"/>
  <c r="BA18" i="38"/>
  <c r="CD18" i="38" s="1"/>
  <c r="DF18" i="38" s="1"/>
  <c r="BB18" i="38"/>
  <c r="CE18" i="38" s="1"/>
  <c r="DG18" i="38" s="1"/>
  <c r="BC18" i="38"/>
  <c r="CF18" i="38" s="1"/>
  <c r="DH18" i="38" s="1"/>
  <c r="BD18" i="38"/>
  <c r="CG18" i="38" s="1"/>
  <c r="DI18" i="38" s="1"/>
  <c r="BE18" i="38"/>
  <c r="CH18" i="38" s="1"/>
  <c r="DJ18" i="38" s="1"/>
  <c r="AZ19" i="38"/>
  <c r="CC19" i="38" s="1"/>
  <c r="DE19" i="38" s="1"/>
  <c r="BA19" i="38"/>
  <c r="CD19" i="38" s="1"/>
  <c r="DF19" i="38" s="1"/>
  <c r="BB19" i="38"/>
  <c r="CE19" i="38" s="1"/>
  <c r="DG19" i="38" s="1"/>
  <c r="BC19" i="38"/>
  <c r="CF19" i="38" s="1"/>
  <c r="DH19" i="38" s="1"/>
  <c r="BD19" i="38"/>
  <c r="CG19" i="38" s="1"/>
  <c r="DI19" i="38" s="1"/>
  <c r="BE19" i="38"/>
  <c r="CH19" i="38" s="1"/>
  <c r="DJ19" i="38" s="1"/>
  <c r="AZ20" i="38"/>
  <c r="CC20" i="38" s="1"/>
  <c r="DE20" i="38" s="1"/>
  <c r="BA20" i="38"/>
  <c r="CD20" i="38" s="1"/>
  <c r="DF20" i="38" s="1"/>
  <c r="BB20" i="38"/>
  <c r="CE20" i="38" s="1"/>
  <c r="DG20" i="38" s="1"/>
  <c r="BC20" i="38"/>
  <c r="CF20" i="38" s="1"/>
  <c r="DH20" i="38" s="1"/>
  <c r="BD20" i="38"/>
  <c r="CG20" i="38" s="1"/>
  <c r="DI20" i="38" s="1"/>
  <c r="BE20" i="38"/>
  <c r="CH20" i="38" s="1"/>
  <c r="DJ20" i="38" s="1"/>
  <c r="AZ21" i="38"/>
  <c r="CC21" i="38" s="1"/>
  <c r="DE21" i="38" s="1"/>
  <c r="BA21" i="38"/>
  <c r="CD21" i="38" s="1"/>
  <c r="DF21" i="38" s="1"/>
  <c r="BB21" i="38"/>
  <c r="CE21" i="38" s="1"/>
  <c r="DG21" i="38" s="1"/>
  <c r="BC21" i="38"/>
  <c r="CF21" i="38" s="1"/>
  <c r="DH21" i="38" s="1"/>
  <c r="BD21" i="38"/>
  <c r="CG21" i="38" s="1"/>
  <c r="DI21" i="38" s="1"/>
  <c r="BE21" i="38"/>
  <c r="CH21" i="38" s="1"/>
  <c r="DJ21" i="38" s="1"/>
  <c r="AZ22" i="38"/>
  <c r="CC22" i="38" s="1"/>
  <c r="DE22" i="38" s="1"/>
  <c r="BA22" i="38"/>
  <c r="CD22" i="38" s="1"/>
  <c r="DF22" i="38" s="1"/>
  <c r="BB22" i="38"/>
  <c r="CE22" i="38" s="1"/>
  <c r="DG22" i="38" s="1"/>
  <c r="BC22" i="38"/>
  <c r="CF22" i="38" s="1"/>
  <c r="DH22" i="38" s="1"/>
  <c r="BD22" i="38"/>
  <c r="CG22" i="38" s="1"/>
  <c r="DI22" i="38" s="1"/>
  <c r="BE22" i="38"/>
  <c r="CH22" i="38" s="1"/>
  <c r="DJ22" i="38" s="1"/>
  <c r="AZ23" i="38"/>
  <c r="CC23" i="38" s="1"/>
  <c r="DE23" i="38" s="1"/>
  <c r="BA23" i="38"/>
  <c r="CD23" i="38" s="1"/>
  <c r="DF23" i="38" s="1"/>
  <c r="BB23" i="38"/>
  <c r="CE23" i="38" s="1"/>
  <c r="DG23" i="38" s="1"/>
  <c r="BC23" i="38"/>
  <c r="CF23" i="38" s="1"/>
  <c r="DH23" i="38" s="1"/>
  <c r="BD23" i="38"/>
  <c r="CG23" i="38" s="1"/>
  <c r="DI23" i="38" s="1"/>
  <c r="BE23" i="38"/>
  <c r="CH23" i="38" s="1"/>
  <c r="DJ23" i="38" s="1"/>
  <c r="AZ24" i="38"/>
  <c r="CC24" i="38" s="1"/>
  <c r="DE24" i="38" s="1"/>
  <c r="BA24" i="38"/>
  <c r="CD24" i="38" s="1"/>
  <c r="DF24" i="38" s="1"/>
  <c r="BB24" i="38"/>
  <c r="CE24" i="38" s="1"/>
  <c r="DG24" i="38" s="1"/>
  <c r="BC24" i="38"/>
  <c r="CF24" i="38" s="1"/>
  <c r="DH24" i="38" s="1"/>
  <c r="BD24" i="38"/>
  <c r="CG24" i="38" s="1"/>
  <c r="DI24" i="38" s="1"/>
  <c r="BE24" i="38"/>
  <c r="CH24" i="38" s="1"/>
  <c r="DJ24" i="38" s="1"/>
  <c r="AZ27" i="38"/>
  <c r="BA27" i="38"/>
  <c r="BB27" i="38"/>
  <c r="BC27" i="38"/>
  <c r="BD27" i="38"/>
  <c r="BE27" i="38"/>
  <c r="AZ28" i="38"/>
  <c r="BA28" i="38"/>
  <c r="BB28" i="38"/>
  <c r="BC28" i="38"/>
  <c r="BD28" i="38"/>
  <c r="BE28" i="38"/>
  <c r="AZ31" i="38"/>
  <c r="BA31" i="38"/>
  <c r="BB31" i="38"/>
  <c r="BC31" i="38"/>
  <c r="BD31" i="38"/>
  <c r="BE31" i="38"/>
  <c r="AZ32" i="38"/>
  <c r="BA32" i="38"/>
  <c r="BB32" i="38"/>
  <c r="BC32" i="38"/>
  <c r="BD32" i="38"/>
  <c r="BE32" i="38"/>
  <c r="AZ34" i="38"/>
  <c r="BA34" i="38"/>
  <c r="BB34" i="38"/>
  <c r="BC34" i="38"/>
  <c r="BD34" i="38"/>
  <c r="BE34" i="38"/>
  <c r="AZ35" i="38"/>
  <c r="BA35" i="38"/>
  <c r="BB35" i="38"/>
  <c r="BC35" i="38"/>
  <c r="BD35" i="38"/>
  <c r="BE35" i="38"/>
  <c r="AZ37" i="38"/>
  <c r="BA37" i="38"/>
  <c r="BB37" i="38"/>
  <c r="BC37" i="38"/>
  <c r="BD37" i="38"/>
  <c r="BE37" i="38"/>
  <c r="AZ38" i="38"/>
  <c r="BA38" i="38"/>
  <c r="BB38" i="38"/>
  <c r="BC38" i="38"/>
  <c r="BD38" i="38"/>
  <c r="BE38" i="38"/>
  <c r="AZ39" i="38"/>
  <c r="BA39" i="38"/>
  <c r="BB39" i="38"/>
  <c r="BC39" i="38"/>
  <c r="BD39" i="38"/>
  <c r="BE39" i="38"/>
  <c r="AZ40" i="38"/>
  <c r="BA40" i="38"/>
  <c r="BB40" i="38"/>
  <c r="BC40" i="38"/>
  <c r="BD40" i="38"/>
  <c r="BE40" i="38"/>
  <c r="AZ41" i="38"/>
  <c r="BA41" i="38"/>
  <c r="BB41" i="38"/>
  <c r="BC41" i="38"/>
  <c r="BD41" i="38"/>
  <c r="BE41" i="38"/>
  <c r="AZ42" i="38"/>
  <c r="BA42" i="38"/>
  <c r="BB42" i="38"/>
  <c r="BC42" i="38"/>
  <c r="BD42" i="38"/>
  <c r="BE42" i="38"/>
  <c r="AZ43" i="38"/>
  <c r="BA43" i="38"/>
  <c r="BB43" i="38"/>
  <c r="BC43" i="38"/>
  <c r="BD43" i="38"/>
  <c r="BE43" i="38"/>
  <c r="AZ44" i="38"/>
  <c r="BA44" i="38"/>
  <c r="BB44" i="38"/>
  <c r="BC44" i="38"/>
  <c r="BD44" i="38"/>
  <c r="BE44" i="38"/>
  <c r="AZ45" i="38"/>
  <c r="BA45" i="38"/>
  <c r="BB45" i="38"/>
  <c r="BC45" i="38"/>
  <c r="BD45" i="38"/>
  <c r="BE45" i="38"/>
  <c r="AZ46" i="38"/>
  <c r="BA46" i="38"/>
  <c r="BB46" i="38"/>
  <c r="BC46" i="38"/>
  <c r="BD46" i="38"/>
  <c r="BE46" i="38"/>
  <c r="AZ49" i="38"/>
  <c r="BA49" i="38"/>
  <c r="BB49" i="38"/>
  <c r="BC49" i="38"/>
  <c r="BD49" i="38"/>
  <c r="BE49" i="38"/>
  <c r="CH49" i="38" s="1"/>
  <c r="AZ50" i="38"/>
  <c r="BA50" i="38"/>
  <c r="BB50" i="38"/>
  <c r="BC50" i="38"/>
  <c r="BD50" i="38"/>
  <c r="BE50" i="38"/>
  <c r="CH50" i="38" s="1"/>
  <c r="AZ51" i="38"/>
  <c r="BA51" i="38"/>
  <c r="BB51" i="38"/>
  <c r="BC51" i="38"/>
  <c r="BD51" i="38"/>
  <c r="BE51" i="38"/>
  <c r="CH51" i="38" s="1"/>
  <c r="AZ52" i="38"/>
  <c r="BA52" i="38"/>
  <c r="BB52" i="38"/>
  <c r="BC52" i="38"/>
  <c r="BD52" i="38"/>
  <c r="BE52" i="38"/>
  <c r="CH52" i="38" s="1"/>
  <c r="AZ53" i="38"/>
  <c r="BA53" i="38"/>
  <c r="BB53" i="38"/>
  <c r="BC53" i="38"/>
  <c r="BD53" i="38"/>
  <c r="BE53" i="38"/>
  <c r="CH53" i="38" s="1"/>
  <c r="AZ54" i="38"/>
  <c r="BA54" i="38"/>
  <c r="BB54" i="38"/>
  <c r="BC54" i="38"/>
  <c r="BD54" i="38"/>
  <c r="BE54" i="38"/>
  <c r="CH54" i="38" s="1"/>
  <c r="AZ55" i="38"/>
  <c r="BA55" i="38"/>
  <c r="BB55" i="38"/>
  <c r="BC55" i="38"/>
  <c r="BD55" i="38"/>
  <c r="BE55" i="38"/>
  <c r="CH55" i="38" s="1"/>
  <c r="BG10" i="42"/>
  <c r="BH10" i="42"/>
  <c r="BI10" i="42"/>
  <c r="BJ10" i="42"/>
  <c r="BK10" i="42"/>
  <c r="BL10" i="42"/>
  <c r="BM10" i="42"/>
  <c r="BN10" i="42"/>
  <c r="M37" i="45"/>
  <c r="N37" i="45"/>
  <c r="L37" i="45"/>
  <c r="DP26" i="43"/>
  <c r="DR26" i="43"/>
  <c r="DR29" i="43"/>
  <c r="BM30" i="43"/>
  <c r="CP30" i="43" s="1"/>
  <c r="DR19" i="43"/>
  <c r="BM18" i="43"/>
  <c r="BM3" i="43"/>
  <c r="BM4" i="43"/>
  <c r="BM5" i="43"/>
  <c r="CP5" i="43" s="1"/>
  <c r="BM6" i="43"/>
  <c r="CP6" i="43" s="1"/>
  <c r="DR6" i="43" s="1"/>
  <c r="DR7" i="43"/>
  <c r="BM8" i="43"/>
  <c r="BM9" i="43"/>
  <c r="CP9" i="43" s="1"/>
  <c r="DR9" i="43" s="1"/>
  <c r="BM10" i="43"/>
  <c r="CP10" i="43" s="1"/>
  <c r="DR10" i="43" s="1"/>
  <c r="BM11" i="43"/>
  <c r="BM12" i="43"/>
  <c r="CP12" i="43" s="1"/>
  <c r="DR12" i="43" s="1"/>
  <c r="BM14" i="43"/>
  <c r="CP14" i="43" s="1"/>
  <c r="DR14" i="43" s="1"/>
  <c r="BM15" i="43"/>
  <c r="BM16" i="43"/>
  <c r="CP16" i="43" s="1"/>
  <c r="BM21" i="43"/>
  <c r="CP21" i="43" s="1"/>
  <c r="DR21" i="43" s="1"/>
  <c r="BM22" i="43"/>
  <c r="BM23" i="43"/>
  <c r="BM24" i="43"/>
  <c r="DR25" i="43"/>
  <c r="BM27" i="43"/>
  <c r="BM28" i="43"/>
  <c r="BN39" i="42"/>
  <c r="CQ39" i="42" s="1"/>
  <c r="BN40" i="42"/>
  <c r="CQ40" i="42" s="1"/>
  <c r="BN23" i="42"/>
  <c r="BN24" i="42"/>
  <c r="BN25" i="42"/>
  <c r="BN3" i="42"/>
  <c r="BN4" i="42"/>
  <c r="BN5" i="42"/>
  <c r="BN6" i="42"/>
  <c r="BN7" i="42"/>
  <c r="BN8" i="42"/>
  <c r="BN9" i="42"/>
  <c r="BN11" i="42"/>
  <c r="CQ11" i="42" s="1"/>
  <c r="DU11" i="42" s="1"/>
  <c r="BN12" i="42"/>
  <c r="CQ12" i="42" s="1"/>
  <c r="DU12" i="42" s="1"/>
  <c r="BN13" i="42"/>
  <c r="CQ13" i="42" s="1"/>
  <c r="DU13" i="42" s="1"/>
  <c r="BN14" i="42"/>
  <c r="CQ14" i="42" s="1"/>
  <c r="DU14" i="42" s="1"/>
  <c r="BN15" i="42"/>
  <c r="CQ15" i="42" s="1"/>
  <c r="DU15" i="42" s="1"/>
  <c r="BN16" i="42"/>
  <c r="CQ16" i="42" s="1"/>
  <c r="DU16" i="42" s="1"/>
  <c r="BN17" i="42"/>
  <c r="CQ17" i="42" s="1"/>
  <c r="DU17" i="42" s="1"/>
  <c r="BN18" i="42"/>
  <c r="CQ18" i="42" s="1"/>
  <c r="DU18" i="42" s="1"/>
  <c r="DU19" i="42"/>
  <c r="BN20" i="42"/>
  <c r="BN21" i="42"/>
  <c r="BN26" i="42"/>
  <c r="BN27" i="42"/>
  <c r="BN28" i="42"/>
  <c r="BN29" i="42"/>
  <c r="BN30" i="42"/>
  <c r="BN31" i="42"/>
  <c r="BN32" i="42"/>
  <c r="BN33" i="42"/>
  <c r="BN34" i="42"/>
  <c r="DU35" i="42"/>
  <c r="BN36" i="42"/>
  <c r="CQ36" i="42" s="1"/>
  <c r="BN37" i="42"/>
  <c r="CQ37" i="42" s="1"/>
  <c r="DU38" i="42"/>
  <c r="CN58" i="38"/>
  <c r="DP58" i="38" s="1"/>
  <c r="CN59" i="38"/>
  <c r="DP59" i="38" s="1"/>
  <c r="CN60" i="38"/>
  <c r="DP60" i="38" s="1"/>
  <c r="CN61" i="38"/>
  <c r="DP61" i="38" s="1"/>
  <c r="CN62" i="38"/>
  <c r="DP62" i="38" s="1"/>
  <c r="CN63" i="38"/>
  <c r="DP63" i="38" s="1"/>
  <c r="CN64" i="38"/>
  <c r="DP64" i="38" s="1"/>
  <c r="CN65" i="38"/>
  <c r="DP65" i="38" s="1"/>
  <c r="CN66" i="38"/>
  <c r="DP66" i="38" s="1"/>
  <c r="CN67" i="38"/>
  <c r="DP67" i="38" s="1"/>
  <c r="CN68" i="38"/>
  <c r="DP68" i="38" s="1"/>
  <c r="CN69" i="38"/>
  <c r="DP69" i="38" s="1"/>
  <c r="CN70" i="38"/>
  <c r="DP70" i="38" s="1"/>
  <c r="CN71" i="38"/>
  <c r="DP71" i="38" s="1"/>
  <c r="CN72" i="38"/>
  <c r="DP72" i="38" s="1"/>
  <c r="CN73" i="38"/>
  <c r="DP73" i="38" s="1"/>
  <c r="CN74" i="38"/>
  <c r="DP74" i="38" s="1"/>
  <c r="CN75" i="38"/>
  <c r="DP75" i="38" s="1"/>
  <c r="CN76" i="38"/>
  <c r="DP76" i="38" s="1"/>
  <c r="CN77" i="38"/>
  <c r="DP77" i="38" s="1"/>
  <c r="CN78" i="38"/>
  <c r="DP78" i="38" s="1"/>
  <c r="CN79" i="38"/>
  <c r="DP79" i="38" s="1"/>
  <c r="CN80" i="38"/>
  <c r="DP80" i="38" s="1"/>
  <c r="CN81" i="38"/>
  <c r="DP81" i="38" s="1"/>
  <c r="CN82" i="38"/>
  <c r="DP82" i="38" s="1"/>
  <c r="CN83" i="38"/>
  <c r="DP83" i="38" s="1"/>
  <c r="CN84" i="38"/>
  <c r="DP84" i="38" s="1"/>
  <c r="CN85" i="38"/>
  <c r="DP85" i="38" s="1"/>
  <c r="CN86" i="38"/>
  <c r="DP86" i="38" s="1"/>
  <c r="CN87" i="38"/>
  <c r="DP87" i="38" s="1"/>
  <c r="CN88" i="38"/>
  <c r="DP88" i="38" s="1"/>
  <c r="CN89" i="38"/>
  <c r="DP89" i="38" s="1"/>
  <c r="CN90" i="38"/>
  <c r="DP90" i="38" s="1"/>
  <c r="DR25" i="38"/>
  <c r="DR26" i="38"/>
  <c r="DR29" i="38"/>
  <c r="DR33" i="38"/>
  <c r="DR36" i="38"/>
  <c r="DR47" i="38"/>
  <c r="DR48" i="38"/>
  <c r="DR56" i="38"/>
  <c r="DR57" i="38"/>
  <c r="CP58" i="38"/>
  <c r="DR58" i="38" s="1"/>
  <c r="CP59" i="38"/>
  <c r="DR59" i="38" s="1"/>
  <c r="CP60" i="38"/>
  <c r="DR60" i="38" s="1"/>
  <c r="CP61" i="38"/>
  <c r="DR61" i="38" s="1"/>
  <c r="CP62" i="38"/>
  <c r="DR62" i="38" s="1"/>
  <c r="CP63" i="38"/>
  <c r="DR63" i="38" s="1"/>
  <c r="CP64" i="38"/>
  <c r="DR64" i="38" s="1"/>
  <c r="CP65" i="38"/>
  <c r="DR65" i="38" s="1"/>
  <c r="CP66" i="38"/>
  <c r="DR66" i="38" s="1"/>
  <c r="CP67" i="38"/>
  <c r="DR67" i="38" s="1"/>
  <c r="CP68" i="38"/>
  <c r="DR68" i="38" s="1"/>
  <c r="CP69" i="38"/>
  <c r="DR69" i="38" s="1"/>
  <c r="CP70" i="38"/>
  <c r="DR70" i="38" s="1"/>
  <c r="CP71" i="38"/>
  <c r="DR71" i="38" s="1"/>
  <c r="CP72" i="38"/>
  <c r="DR72" i="38" s="1"/>
  <c r="CP73" i="38"/>
  <c r="DR73" i="38" s="1"/>
  <c r="CP74" i="38"/>
  <c r="DR74" i="38" s="1"/>
  <c r="CP75" i="38"/>
  <c r="DR75" i="38" s="1"/>
  <c r="CP76" i="38"/>
  <c r="DR76" i="38" s="1"/>
  <c r="CP77" i="38"/>
  <c r="DR77" i="38" s="1"/>
  <c r="CP78" i="38"/>
  <c r="DR78" i="38" s="1"/>
  <c r="CP79" i="38"/>
  <c r="DR79" i="38" s="1"/>
  <c r="CP80" i="38"/>
  <c r="DR80" i="38" s="1"/>
  <c r="CP81" i="38"/>
  <c r="DR81" i="38" s="1"/>
  <c r="CP82" i="38"/>
  <c r="DR82" i="38" s="1"/>
  <c r="CP83" i="38"/>
  <c r="DR83" i="38" s="1"/>
  <c r="CP84" i="38"/>
  <c r="DR84" i="38" s="1"/>
  <c r="CP85" i="38"/>
  <c r="DR85" i="38" s="1"/>
  <c r="CP86" i="38"/>
  <c r="DR86" i="38" s="1"/>
  <c r="CP87" i="38"/>
  <c r="DR87" i="38" s="1"/>
  <c r="CP88" i="38"/>
  <c r="DR88" i="38" s="1"/>
  <c r="CP89" i="38"/>
  <c r="DR89" i="38" s="1"/>
  <c r="CP90" i="38"/>
  <c r="DR90" i="38" s="1"/>
  <c r="BM27" i="38"/>
  <c r="BM28" i="38"/>
  <c r="BM30" i="38"/>
  <c r="BM31" i="38"/>
  <c r="BM32" i="38"/>
  <c r="BM37" i="38"/>
  <c r="BM45" i="38"/>
  <c r="BM46" i="38"/>
  <c r="BM55" i="38"/>
  <c r="CP55" i="38" s="1"/>
  <c r="BM3" i="38"/>
  <c r="BM4" i="38"/>
  <c r="BM5" i="38"/>
  <c r="BM6" i="38"/>
  <c r="BM7" i="38"/>
  <c r="BM8" i="38"/>
  <c r="BM9" i="38"/>
  <c r="BM10" i="38"/>
  <c r="BM11" i="38"/>
  <c r="BM12" i="38"/>
  <c r="BM13" i="38"/>
  <c r="BM14" i="38"/>
  <c r="CP14" i="38" s="1"/>
  <c r="DR14" i="38" s="1"/>
  <c r="BM15" i="38"/>
  <c r="CP15" i="38" s="1"/>
  <c r="DR15" i="38" s="1"/>
  <c r="BM16" i="38"/>
  <c r="CP16" i="38" s="1"/>
  <c r="DR16" i="38" s="1"/>
  <c r="BM17" i="38"/>
  <c r="CP17" i="38" s="1"/>
  <c r="DR17" i="38" s="1"/>
  <c r="BM18" i="38"/>
  <c r="CP18" i="38" s="1"/>
  <c r="DR18" i="38" s="1"/>
  <c r="BM19" i="38"/>
  <c r="CP19" i="38" s="1"/>
  <c r="DR19" i="38" s="1"/>
  <c r="BM20" i="38"/>
  <c r="CP20" i="38" s="1"/>
  <c r="DR20" i="38" s="1"/>
  <c r="BM21" i="38"/>
  <c r="CP21" i="38" s="1"/>
  <c r="DR21" i="38" s="1"/>
  <c r="BM22" i="38"/>
  <c r="CP22" i="38" s="1"/>
  <c r="DR22" i="38" s="1"/>
  <c r="BM23" i="38"/>
  <c r="CP23" i="38" s="1"/>
  <c r="DR23" i="38" s="1"/>
  <c r="BM24" i="38"/>
  <c r="CP24" i="38" s="1"/>
  <c r="DR24" i="38" s="1"/>
  <c r="BM34" i="38"/>
  <c r="BM35" i="38"/>
  <c r="BM38" i="38"/>
  <c r="BM39" i="38"/>
  <c r="BM40" i="38"/>
  <c r="BM41" i="38"/>
  <c r="BM42" i="38"/>
  <c r="BM43" i="38"/>
  <c r="BM44" i="38"/>
  <c r="BM49" i="38"/>
  <c r="CP49" i="38" s="1"/>
  <c r="BM50" i="38"/>
  <c r="CP50" i="38" s="1"/>
  <c r="BM51" i="38"/>
  <c r="CP51" i="38" s="1"/>
  <c r="BM52" i="38"/>
  <c r="CP52" i="38" s="1"/>
  <c r="BM53" i="38"/>
  <c r="CP53" i="38" s="1"/>
  <c r="BM54" i="38"/>
  <c r="CP54" i="38" s="1"/>
  <c r="DP59" i="41"/>
  <c r="BM23" i="41"/>
  <c r="BM25" i="41"/>
  <c r="BM26" i="41"/>
  <c r="BM40" i="41"/>
  <c r="CP40" i="41" s="1"/>
  <c r="DR41" i="41"/>
  <c r="BM3" i="41"/>
  <c r="BM4" i="41"/>
  <c r="BM5" i="41"/>
  <c r="BM6" i="41"/>
  <c r="BM7" i="41"/>
  <c r="BM8" i="41"/>
  <c r="BM9" i="41"/>
  <c r="BM10" i="41"/>
  <c r="CP10" i="41" s="1"/>
  <c r="DR10" i="41" s="1"/>
  <c r="BM11" i="41"/>
  <c r="CP11" i="41" s="1"/>
  <c r="DR11" i="41" s="1"/>
  <c r="BM12" i="41"/>
  <c r="CP12" i="41" s="1"/>
  <c r="DR12" i="41" s="1"/>
  <c r="BM13" i="41"/>
  <c r="CP13" i="41" s="1"/>
  <c r="DR13" i="41" s="1"/>
  <c r="BM14" i="41"/>
  <c r="CP14" i="41" s="1"/>
  <c r="DR14" i="41" s="1"/>
  <c r="BM15" i="41"/>
  <c r="CP15" i="41" s="1"/>
  <c r="DR15" i="41" s="1"/>
  <c r="BM16" i="41"/>
  <c r="CP16" i="41" s="1"/>
  <c r="DR16" i="41" s="1"/>
  <c r="BM17" i="41"/>
  <c r="CP17" i="41" s="1"/>
  <c r="DR17" i="41" s="1"/>
  <c r="BM18" i="41"/>
  <c r="CP18" i="41" s="1"/>
  <c r="DR18" i="41" s="1"/>
  <c r="BM19" i="41"/>
  <c r="BM20" i="41"/>
  <c r="BM21" i="41"/>
  <c r="BM27" i="41"/>
  <c r="BM28" i="41"/>
  <c r="BM29" i="41"/>
  <c r="BM30" i="41"/>
  <c r="BM31" i="41"/>
  <c r="BM32" i="41"/>
  <c r="BM33" i="41"/>
  <c r="BM34" i="41"/>
  <c r="BM35" i="41"/>
  <c r="CP35" i="41" s="1"/>
  <c r="BM36" i="41"/>
  <c r="CP36" i="41" s="1"/>
  <c r="BM37" i="41"/>
  <c r="CP37" i="41" s="1"/>
  <c r="BM38" i="41"/>
  <c r="CP38" i="41" s="1"/>
  <c r="DR22" i="41"/>
  <c r="DR24" i="41"/>
  <c r="DR39" i="41"/>
  <c r="DR42" i="41"/>
  <c r="CP43" i="41"/>
  <c r="DR43" i="41" s="1"/>
  <c r="CP44" i="41"/>
  <c r="DR44" i="41" s="1"/>
  <c r="CP45" i="41"/>
  <c r="DR45" i="41" s="1"/>
  <c r="CP46" i="41"/>
  <c r="DR46" i="41" s="1"/>
  <c r="CP47" i="41"/>
  <c r="DR47" i="41" s="1"/>
  <c r="CP48" i="41"/>
  <c r="DR48" i="41" s="1"/>
  <c r="CP49" i="41"/>
  <c r="DR49" i="41" s="1"/>
  <c r="CP50" i="41"/>
  <c r="DR50" i="41" s="1"/>
  <c r="CP51" i="41"/>
  <c r="DR51" i="41" s="1"/>
  <c r="CP52" i="41"/>
  <c r="DR52" i="41" s="1"/>
  <c r="CP53" i="41"/>
  <c r="DR53" i="41" s="1"/>
  <c r="CP54" i="41"/>
  <c r="DR54" i="41" s="1"/>
  <c r="CP55" i="41"/>
  <c r="DR55" i="41" s="1"/>
  <c r="CP56" i="41"/>
  <c r="DR56" i="41" s="1"/>
  <c r="CP57" i="41"/>
  <c r="DR57" i="41" s="1"/>
  <c r="CP58" i="41"/>
  <c r="DR58" i="41" s="1"/>
  <c r="CP59" i="41"/>
  <c r="DR59" i="41" s="1"/>
  <c r="CP60" i="41"/>
  <c r="DR60" i="41" s="1"/>
  <c r="CP61" i="41"/>
  <c r="DR61" i="41" s="1"/>
  <c r="CP62" i="41"/>
  <c r="DR62" i="41" s="1"/>
  <c r="CP63" i="41"/>
  <c r="DR63" i="41" s="1"/>
  <c r="CP64" i="41"/>
  <c r="DR64" i="41" s="1"/>
  <c r="CP65" i="41"/>
  <c r="DR65" i="41" s="1"/>
  <c r="CP66" i="41"/>
  <c r="DR66" i="41" s="1"/>
  <c r="CN43" i="41"/>
  <c r="DP43" i="41" s="1"/>
  <c r="CN44" i="41"/>
  <c r="DP44" i="41" s="1"/>
  <c r="CN45" i="41"/>
  <c r="DP45" i="41" s="1"/>
  <c r="CN46" i="41"/>
  <c r="DP46" i="41" s="1"/>
  <c r="CN47" i="41"/>
  <c r="DP47" i="41" s="1"/>
  <c r="CN48" i="41"/>
  <c r="DP48" i="41" s="1"/>
  <c r="CN49" i="41"/>
  <c r="DP49" i="41" s="1"/>
  <c r="CN50" i="41"/>
  <c r="DP50" i="41" s="1"/>
  <c r="CN51" i="41"/>
  <c r="DP51" i="41" s="1"/>
  <c r="CN52" i="41"/>
  <c r="DP52" i="41" s="1"/>
  <c r="CN53" i="41"/>
  <c r="DP53" i="41" s="1"/>
  <c r="CN54" i="41"/>
  <c r="DP54" i="41" s="1"/>
  <c r="CN55" i="41"/>
  <c r="DP55" i="41" s="1"/>
  <c r="CN56" i="41"/>
  <c r="DP56" i="41" s="1"/>
  <c r="CN57" i="41"/>
  <c r="DP57" i="41" s="1"/>
  <c r="CN58" i="41"/>
  <c r="DP58" i="41" s="1"/>
  <c r="CN59" i="41"/>
  <c r="CN60" i="41"/>
  <c r="DP60" i="41" s="1"/>
  <c r="CN61" i="41"/>
  <c r="DP61" i="41" s="1"/>
  <c r="CN62" i="41"/>
  <c r="DP62" i="41" s="1"/>
  <c r="CN63" i="41"/>
  <c r="DP63" i="41" s="1"/>
  <c r="CN64" i="41"/>
  <c r="DP64" i="41" s="1"/>
  <c r="CN65" i="41"/>
  <c r="DP65" i="41" s="1"/>
  <c r="CN66" i="41"/>
  <c r="DP66" i="41" s="1"/>
  <c r="DU22" i="42"/>
  <c r="DU41" i="42"/>
  <c r="DU42" i="42"/>
  <c r="CO43" i="42"/>
  <c r="DS43" i="42" s="1"/>
  <c r="CO44" i="42"/>
  <c r="DS44" i="42" s="1"/>
  <c r="CO45" i="42"/>
  <c r="DS45" i="42" s="1"/>
  <c r="CO46" i="42"/>
  <c r="DS46" i="42" s="1"/>
  <c r="CO47" i="42"/>
  <c r="DS47" i="42" s="1"/>
  <c r="CO48" i="42"/>
  <c r="DS48" i="42" s="1"/>
  <c r="CO49" i="42"/>
  <c r="DS49" i="42" s="1"/>
  <c r="CO50" i="42"/>
  <c r="DS50" i="42" s="1"/>
  <c r="CO51" i="42"/>
  <c r="DS51" i="42" s="1"/>
  <c r="CO52" i="42"/>
  <c r="DS52" i="42" s="1"/>
  <c r="CO53" i="42"/>
  <c r="DS53" i="42" s="1"/>
  <c r="CO54" i="42"/>
  <c r="DS54" i="42" s="1"/>
  <c r="CO55" i="42"/>
  <c r="DS55" i="42" s="1"/>
  <c r="CO56" i="42"/>
  <c r="DS56" i="42" s="1"/>
  <c r="CO57" i="42"/>
  <c r="DS57" i="42" s="1"/>
  <c r="CO58" i="42"/>
  <c r="DS58" i="42" s="1"/>
  <c r="CO59" i="42"/>
  <c r="DS59" i="42" s="1"/>
  <c r="CO60" i="42"/>
  <c r="DS60" i="42" s="1"/>
  <c r="CO61" i="42"/>
  <c r="DS61" i="42" s="1"/>
  <c r="CO62" i="42"/>
  <c r="DS62" i="42" s="1"/>
  <c r="CO63" i="42"/>
  <c r="DS63" i="42" s="1"/>
  <c r="CO64" i="42"/>
  <c r="DS64" i="42" s="1"/>
  <c r="CO65" i="42"/>
  <c r="DS65" i="42" s="1"/>
  <c r="CO66" i="42"/>
  <c r="DS66" i="42" s="1"/>
  <c r="CQ43" i="42"/>
  <c r="DU43" i="42" s="1"/>
  <c r="CQ44" i="42"/>
  <c r="DU44" i="42" s="1"/>
  <c r="CQ45" i="42"/>
  <c r="DU45" i="42" s="1"/>
  <c r="CQ46" i="42"/>
  <c r="DU46" i="42" s="1"/>
  <c r="CQ47" i="42"/>
  <c r="DU47" i="42" s="1"/>
  <c r="CQ48" i="42"/>
  <c r="DU48" i="42" s="1"/>
  <c r="CQ49" i="42"/>
  <c r="DU49" i="42" s="1"/>
  <c r="CQ50" i="42"/>
  <c r="DU50" i="42" s="1"/>
  <c r="CQ51" i="42"/>
  <c r="DU51" i="42" s="1"/>
  <c r="CQ52" i="42"/>
  <c r="DU52" i="42" s="1"/>
  <c r="CQ53" i="42"/>
  <c r="DU53" i="42" s="1"/>
  <c r="CQ54" i="42"/>
  <c r="DU54" i="42" s="1"/>
  <c r="CQ55" i="42"/>
  <c r="DU55" i="42" s="1"/>
  <c r="CQ56" i="42"/>
  <c r="DU56" i="42" s="1"/>
  <c r="CQ57" i="42"/>
  <c r="DU57" i="42" s="1"/>
  <c r="CQ58" i="42"/>
  <c r="DU58" i="42" s="1"/>
  <c r="CQ59" i="42"/>
  <c r="DU59" i="42" s="1"/>
  <c r="CQ60" i="42"/>
  <c r="DU60" i="42" s="1"/>
  <c r="CQ61" i="42"/>
  <c r="DU61" i="42" s="1"/>
  <c r="CQ62" i="42"/>
  <c r="DU62" i="42" s="1"/>
  <c r="CQ63" i="42"/>
  <c r="DU63" i="42" s="1"/>
  <c r="CQ64" i="42"/>
  <c r="DU64" i="42" s="1"/>
  <c r="CQ65" i="42"/>
  <c r="DU65" i="42" s="1"/>
  <c r="CQ66" i="42"/>
  <c r="DU66" i="42" s="1"/>
  <c r="DP40" i="43"/>
  <c r="CN33" i="43"/>
  <c r="DP33" i="43" s="1"/>
  <c r="CN34" i="43"/>
  <c r="DP34" i="43" s="1"/>
  <c r="CN35" i="43"/>
  <c r="DP35" i="43" s="1"/>
  <c r="CN36" i="43"/>
  <c r="DP36" i="43" s="1"/>
  <c r="CN37" i="43"/>
  <c r="DP37" i="43" s="1"/>
  <c r="CN38" i="43"/>
  <c r="DP38" i="43" s="1"/>
  <c r="CN39" i="43"/>
  <c r="DP39" i="43" s="1"/>
  <c r="CN40" i="43"/>
  <c r="CN41" i="43"/>
  <c r="DP41" i="43" s="1"/>
  <c r="CN42" i="43"/>
  <c r="DP42" i="43" s="1"/>
  <c r="CN43" i="43"/>
  <c r="DP43" i="43" s="1"/>
  <c r="CN44" i="43"/>
  <c r="DP44" i="43" s="1"/>
  <c r="CN45" i="43"/>
  <c r="DP45" i="43" s="1"/>
  <c r="CN46" i="43"/>
  <c r="DP46" i="43" s="1"/>
  <c r="CN47" i="43"/>
  <c r="DP47" i="43" s="1"/>
  <c r="CN48" i="43"/>
  <c r="DP48" i="43" s="1"/>
  <c r="CN49" i="43"/>
  <c r="DP49" i="43" s="1"/>
  <c r="CN50" i="43"/>
  <c r="DP50" i="43" s="1"/>
  <c r="DR45" i="43"/>
  <c r="DR5" i="43"/>
  <c r="CP11" i="43"/>
  <c r="DR11" i="43" s="1"/>
  <c r="CP13" i="43"/>
  <c r="DR13" i="43" s="1"/>
  <c r="DR16" i="43"/>
  <c r="DR17" i="43"/>
  <c r="DR30" i="43"/>
  <c r="DR31" i="43"/>
  <c r="DR32" i="43"/>
  <c r="CP33" i="43"/>
  <c r="DR33" i="43" s="1"/>
  <c r="CP34" i="43"/>
  <c r="DR34" i="43" s="1"/>
  <c r="CP35" i="43"/>
  <c r="DR35" i="43" s="1"/>
  <c r="CP36" i="43"/>
  <c r="DR36" i="43" s="1"/>
  <c r="CP37" i="43"/>
  <c r="DR37" i="43" s="1"/>
  <c r="CP38" i="43"/>
  <c r="DR38" i="43" s="1"/>
  <c r="CP39" i="43"/>
  <c r="DR39" i="43" s="1"/>
  <c r="CP40" i="43"/>
  <c r="DR40" i="43" s="1"/>
  <c r="CP41" i="43"/>
  <c r="DR41" i="43" s="1"/>
  <c r="CP42" i="43"/>
  <c r="DR42" i="43" s="1"/>
  <c r="CP43" i="43"/>
  <c r="DR43" i="43" s="1"/>
  <c r="CP44" i="43"/>
  <c r="DR44" i="43" s="1"/>
  <c r="CP45" i="43"/>
  <c r="CP46" i="43"/>
  <c r="DR46" i="43" s="1"/>
  <c r="CP47" i="43"/>
  <c r="DR47" i="43" s="1"/>
  <c r="CP48" i="43"/>
  <c r="DR48" i="43" s="1"/>
  <c r="CP49" i="43"/>
  <c r="DR49" i="43" s="1"/>
  <c r="CP50" i="43"/>
  <c r="DR50" i="43" s="1"/>
  <c r="CO46" i="43"/>
  <c r="CO47" i="43"/>
  <c r="DQ47" i="43" s="1"/>
  <c r="CO48" i="43"/>
  <c r="DQ48" i="43" s="1"/>
  <c r="CO49" i="43"/>
  <c r="DQ49" i="43" s="1"/>
  <c r="CO50" i="43"/>
  <c r="DQ50" i="43" s="1"/>
  <c r="CO45" i="43"/>
  <c r="DQ45" i="43" s="1"/>
  <c r="CO40" i="43"/>
  <c r="DQ40" i="43" s="1"/>
  <c r="CO41" i="43"/>
  <c r="DQ41" i="43" s="1"/>
  <c r="CO42" i="43"/>
  <c r="CO43" i="43"/>
  <c r="DQ43" i="43" s="1"/>
  <c r="CO44" i="43"/>
  <c r="DQ44" i="43" s="1"/>
  <c r="CO39" i="43"/>
  <c r="DQ39" i="43" s="1"/>
  <c r="CP60" i="42"/>
  <c r="CP61" i="42"/>
  <c r="DT61" i="42" s="1"/>
  <c r="CP62" i="42"/>
  <c r="DT62" i="42" s="1"/>
  <c r="CP63" i="42"/>
  <c r="DT63" i="42" s="1"/>
  <c r="CP64" i="42"/>
  <c r="DT64" i="42" s="1"/>
  <c r="CP65" i="42"/>
  <c r="DT65" i="42" s="1"/>
  <c r="CP66" i="42"/>
  <c r="DT66" i="42" s="1"/>
  <c r="CP59" i="42"/>
  <c r="DT59" i="42" s="1"/>
  <c r="CP52" i="42"/>
  <c r="DT52" i="42" s="1"/>
  <c r="CP53" i="42"/>
  <c r="DT53" i="42" s="1"/>
  <c r="CP54" i="42"/>
  <c r="DT54" i="42" s="1"/>
  <c r="CP55" i="42"/>
  <c r="DT55" i="42" s="1"/>
  <c r="CP56" i="42"/>
  <c r="DT56" i="42" s="1"/>
  <c r="CP57" i="42"/>
  <c r="DT57" i="42" s="1"/>
  <c r="CP58" i="42"/>
  <c r="DT58" i="42" s="1"/>
  <c r="CP51" i="42"/>
  <c r="DT51" i="42" s="1"/>
  <c r="CO60" i="41"/>
  <c r="CO61" i="41"/>
  <c r="DQ61" i="41" s="1"/>
  <c r="CO62" i="41"/>
  <c r="DQ62" i="41" s="1"/>
  <c r="CO63" i="41"/>
  <c r="CO64" i="41"/>
  <c r="CO65" i="41"/>
  <c r="DQ65" i="41" s="1"/>
  <c r="CO66" i="41"/>
  <c r="DQ66" i="41" s="1"/>
  <c r="CO59" i="41"/>
  <c r="DQ59" i="41" s="1"/>
  <c r="CO52" i="41"/>
  <c r="DQ52" i="41" s="1"/>
  <c r="CO53" i="41"/>
  <c r="DQ53" i="41" s="1"/>
  <c r="CO54" i="41"/>
  <c r="CO55" i="41"/>
  <c r="DQ55" i="41" s="1"/>
  <c r="CO56" i="41"/>
  <c r="CO57" i="41"/>
  <c r="DQ57" i="41" s="1"/>
  <c r="CO58" i="41"/>
  <c r="DQ58" i="41" s="1"/>
  <c r="CO51" i="41"/>
  <c r="DQ51" i="41" s="1"/>
  <c r="CO81" i="38"/>
  <c r="DQ81" i="38" s="1"/>
  <c r="CO82" i="38"/>
  <c r="DQ82" i="38" s="1"/>
  <c r="CO83" i="38"/>
  <c r="DQ83" i="38" s="1"/>
  <c r="CO84" i="38"/>
  <c r="DQ84" i="38" s="1"/>
  <c r="CO85" i="38"/>
  <c r="DQ85" i="38" s="1"/>
  <c r="CO86" i="38"/>
  <c r="DQ86" i="38" s="1"/>
  <c r="CO87" i="38"/>
  <c r="DQ87" i="38" s="1"/>
  <c r="CO88" i="38"/>
  <c r="DQ88" i="38" s="1"/>
  <c r="CO89" i="38"/>
  <c r="DQ89" i="38" s="1"/>
  <c r="CO90" i="38"/>
  <c r="DQ90" i="38" s="1"/>
  <c r="CO80" i="38"/>
  <c r="DQ80" i="38" s="1"/>
  <c r="CO70" i="38"/>
  <c r="DQ70" i="38" s="1"/>
  <c r="CO71" i="38"/>
  <c r="DQ71" i="38" s="1"/>
  <c r="CO72" i="38"/>
  <c r="DQ72" i="38" s="1"/>
  <c r="CO73" i="38"/>
  <c r="DQ73" i="38" s="1"/>
  <c r="CO74" i="38"/>
  <c r="DQ74" i="38" s="1"/>
  <c r="CO75" i="38"/>
  <c r="DQ75" i="38" s="1"/>
  <c r="CO76" i="38"/>
  <c r="DQ76" i="38" s="1"/>
  <c r="CO77" i="38"/>
  <c r="DQ77" i="38" s="1"/>
  <c r="CO78" i="38"/>
  <c r="DQ78" i="38" s="1"/>
  <c r="CO79" i="38"/>
  <c r="DQ79" i="38" s="1"/>
  <c r="CO69" i="38"/>
  <c r="DQ69" i="38" s="1"/>
  <c r="BG11" i="42"/>
  <c r="CJ11" i="42" s="1"/>
  <c r="DN11" i="42" s="1"/>
  <c r="BH11" i="42"/>
  <c r="CK11" i="42" s="1"/>
  <c r="DO11" i="42" s="1"/>
  <c r="BI11" i="42"/>
  <c r="CL11" i="42" s="1"/>
  <c r="DP11" i="42" s="1"/>
  <c r="BJ11" i="42"/>
  <c r="CM11" i="42" s="1"/>
  <c r="DQ11" i="42" s="1"/>
  <c r="BK11" i="42"/>
  <c r="CN11" i="42" s="1"/>
  <c r="DR11" i="42" s="1"/>
  <c r="BL11" i="42"/>
  <c r="CO11" i="42" s="1"/>
  <c r="DS11" i="42" s="1"/>
  <c r="BG12" i="42"/>
  <c r="CJ12" i="42" s="1"/>
  <c r="DN12" i="42" s="1"/>
  <c r="BH12" i="42"/>
  <c r="CK12" i="42" s="1"/>
  <c r="DO12" i="42" s="1"/>
  <c r="BI12" i="42"/>
  <c r="CL12" i="42" s="1"/>
  <c r="DP12" i="42" s="1"/>
  <c r="BJ12" i="42"/>
  <c r="CM12" i="42" s="1"/>
  <c r="DQ12" i="42" s="1"/>
  <c r="BK12" i="42"/>
  <c r="CN12" i="42" s="1"/>
  <c r="DR12" i="42" s="1"/>
  <c r="BL12" i="42"/>
  <c r="CO12" i="42" s="1"/>
  <c r="DS12" i="42" s="1"/>
  <c r="BG13" i="42"/>
  <c r="CJ13" i="42" s="1"/>
  <c r="DN13" i="42" s="1"/>
  <c r="BH13" i="42"/>
  <c r="CK13" i="42" s="1"/>
  <c r="DO13" i="42" s="1"/>
  <c r="BI13" i="42"/>
  <c r="CL13" i="42" s="1"/>
  <c r="DP13" i="42" s="1"/>
  <c r="BJ13" i="42"/>
  <c r="CM13" i="42" s="1"/>
  <c r="DQ13" i="42" s="1"/>
  <c r="BK13" i="42"/>
  <c r="CN13" i="42" s="1"/>
  <c r="DR13" i="42" s="1"/>
  <c r="BL13" i="42"/>
  <c r="CO13" i="42" s="1"/>
  <c r="DS13" i="42" s="1"/>
  <c r="BG14" i="42"/>
  <c r="CJ14" i="42" s="1"/>
  <c r="DN14" i="42" s="1"/>
  <c r="BH14" i="42"/>
  <c r="CK14" i="42" s="1"/>
  <c r="DO14" i="42" s="1"/>
  <c r="BI14" i="42"/>
  <c r="CL14" i="42" s="1"/>
  <c r="DP14" i="42" s="1"/>
  <c r="BJ14" i="42"/>
  <c r="CM14" i="42" s="1"/>
  <c r="DQ14" i="42" s="1"/>
  <c r="BK14" i="42"/>
  <c r="CN14" i="42" s="1"/>
  <c r="DR14" i="42" s="1"/>
  <c r="BL14" i="42"/>
  <c r="CO14" i="42" s="1"/>
  <c r="DS14" i="42" s="1"/>
  <c r="BG15" i="42"/>
  <c r="CJ15" i="42" s="1"/>
  <c r="DN15" i="42" s="1"/>
  <c r="BH15" i="42"/>
  <c r="CK15" i="42" s="1"/>
  <c r="DO15" i="42" s="1"/>
  <c r="BI15" i="42"/>
  <c r="CL15" i="42" s="1"/>
  <c r="DP15" i="42" s="1"/>
  <c r="BJ15" i="42"/>
  <c r="CM15" i="42" s="1"/>
  <c r="DQ15" i="42" s="1"/>
  <c r="BK15" i="42"/>
  <c r="CN15" i="42" s="1"/>
  <c r="DR15" i="42" s="1"/>
  <c r="BL15" i="42"/>
  <c r="CO15" i="42" s="1"/>
  <c r="DS15" i="42" s="1"/>
  <c r="BG16" i="42"/>
  <c r="CJ16" i="42" s="1"/>
  <c r="DN16" i="42" s="1"/>
  <c r="BH16" i="42"/>
  <c r="CK16" i="42" s="1"/>
  <c r="DO16" i="42" s="1"/>
  <c r="BI16" i="42"/>
  <c r="CL16" i="42" s="1"/>
  <c r="DP16" i="42" s="1"/>
  <c r="BJ16" i="42"/>
  <c r="CM16" i="42" s="1"/>
  <c r="DQ16" i="42" s="1"/>
  <c r="BK16" i="42"/>
  <c r="CN16" i="42" s="1"/>
  <c r="DR16" i="42" s="1"/>
  <c r="BL16" i="42"/>
  <c r="CO16" i="42" s="1"/>
  <c r="DS16" i="42" s="1"/>
  <c r="BG17" i="42"/>
  <c r="CJ17" i="42" s="1"/>
  <c r="DN17" i="42" s="1"/>
  <c r="BH17" i="42"/>
  <c r="CK17" i="42" s="1"/>
  <c r="DO17" i="42" s="1"/>
  <c r="BI17" i="42"/>
  <c r="CL17" i="42" s="1"/>
  <c r="DP17" i="42" s="1"/>
  <c r="BJ17" i="42"/>
  <c r="CM17" i="42" s="1"/>
  <c r="DQ17" i="42" s="1"/>
  <c r="BK17" i="42"/>
  <c r="CN17" i="42" s="1"/>
  <c r="DR17" i="42" s="1"/>
  <c r="BL17" i="42"/>
  <c r="CO17" i="42" s="1"/>
  <c r="DS17" i="42" s="1"/>
  <c r="BG18" i="42"/>
  <c r="CJ18" i="42" s="1"/>
  <c r="DN18" i="42" s="1"/>
  <c r="BH18" i="42"/>
  <c r="CK18" i="42" s="1"/>
  <c r="DO18" i="42" s="1"/>
  <c r="BI18" i="42"/>
  <c r="CL18" i="42" s="1"/>
  <c r="DP18" i="42" s="1"/>
  <c r="BJ18" i="42"/>
  <c r="CM18" i="42" s="1"/>
  <c r="DQ18" i="42" s="1"/>
  <c r="BK18" i="42"/>
  <c r="CN18" i="42" s="1"/>
  <c r="DR18" i="42" s="1"/>
  <c r="BL18" i="42"/>
  <c r="CO18" i="42" s="1"/>
  <c r="DS18" i="42" s="1"/>
  <c r="DK57" i="38"/>
  <c r="DL57" i="38"/>
  <c r="DM57" i="38"/>
  <c r="DN57" i="38"/>
  <c r="DO57" i="38"/>
  <c r="DP57" i="38"/>
  <c r="DQ57" i="38"/>
  <c r="DK56" i="38"/>
  <c r="DL56" i="38"/>
  <c r="DM56" i="38"/>
  <c r="DN56" i="38"/>
  <c r="DO56" i="38"/>
  <c r="DP56" i="38"/>
  <c r="DQ56" i="38"/>
  <c r="DQ26" i="43"/>
  <c r="CO34" i="43"/>
  <c r="DQ34" i="43" s="1"/>
  <c r="CO35" i="43"/>
  <c r="DQ35" i="43" s="1"/>
  <c r="CO36" i="43"/>
  <c r="DQ36" i="43" s="1"/>
  <c r="CO37" i="43"/>
  <c r="DQ37" i="43" s="1"/>
  <c r="CO38" i="43"/>
  <c r="DQ38" i="43" s="1"/>
  <c r="CO33" i="43"/>
  <c r="DQ33" i="43" s="1"/>
  <c r="DQ46" i="43"/>
  <c r="DQ42" i="43"/>
  <c r="DT60" i="42"/>
  <c r="CP44" i="42"/>
  <c r="DT44" i="42" s="1"/>
  <c r="CP45" i="42"/>
  <c r="DT45" i="42" s="1"/>
  <c r="CP46" i="42"/>
  <c r="DT46" i="42" s="1"/>
  <c r="CP47" i="42"/>
  <c r="DT47" i="42" s="1"/>
  <c r="CP48" i="42"/>
  <c r="DT48" i="42" s="1"/>
  <c r="CP49" i="42"/>
  <c r="DT49" i="42" s="1"/>
  <c r="CP50" i="42"/>
  <c r="DT50" i="42" s="1"/>
  <c r="CP43" i="42"/>
  <c r="DT43" i="42" s="1"/>
  <c r="DQ64" i="41"/>
  <c r="DQ63" i="41"/>
  <c r="DQ60" i="41"/>
  <c r="DQ54" i="41"/>
  <c r="DQ56" i="41"/>
  <c r="CO44" i="41"/>
  <c r="DQ44" i="41" s="1"/>
  <c r="CO45" i="41"/>
  <c r="DQ45" i="41" s="1"/>
  <c r="CO46" i="41"/>
  <c r="DQ46" i="41" s="1"/>
  <c r="CO47" i="41"/>
  <c r="DQ47" i="41" s="1"/>
  <c r="CO48" i="41"/>
  <c r="DQ48" i="41" s="1"/>
  <c r="CO49" i="41"/>
  <c r="DQ49" i="41" s="1"/>
  <c r="CO50" i="41"/>
  <c r="DQ50" i="41" s="1"/>
  <c r="CO43" i="41"/>
  <c r="DQ43" i="41" s="1"/>
  <c r="CO59" i="38"/>
  <c r="DQ59" i="38" s="1"/>
  <c r="CO60" i="38"/>
  <c r="DQ60" i="38" s="1"/>
  <c r="CO61" i="38"/>
  <c r="DQ61" i="38" s="1"/>
  <c r="CO62" i="38"/>
  <c r="DQ62" i="38" s="1"/>
  <c r="CO63" i="38"/>
  <c r="DQ63" i="38" s="1"/>
  <c r="CO64" i="38"/>
  <c r="DQ64" i="38" s="1"/>
  <c r="CO65" i="38"/>
  <c r="DQ65" i="38" s="1"/>
  <c r="CO66" i="38"/>
  <c r="DQ66" i="38" s="1"/>
  <c r="CO67" i="38"/>
  <c r="DQ67" i="38" s="1"/>
  <c r="CO68" i="38"/>
  <c r="DQ68" i="38" s="1"/>
  <c r="CO58" i="38"/>
  <c r="DQ58" i="38" s="1"/>
  <c r="DQ18" i="43"/>
  <c r="DQ20" i="43"/>
  <c r="DQ31" i="43"/>
  <c r="BL3" i="43"/>
  <c r="BL4" i="43"/>
  <c r="BL5" i="43"/>
  <c r="BL6" i="43"/>
  <c r="DQ7" i="43"/>
  <c r="BL8" i="43"/>
  <c r="BL9" i="43"/>
  <c r="CO9" i="43" s="1"/>
  <c r="DQ9" i="43" s="1"/>
  <c r="BL10" i="43"/>
  <c r="CO10" i="43" s="1"/>
  <c r="DQ10" i="43" s="1"/>
  <c r="BL11" i="43"/>
  <c r="CO11" i="43" s="1"/>
  <c r="DQ11" i="43" s="1"/>
  <c r="BL12" i="43"/>
  <c r="CO12" i="43" s="1"/>
  <c r="DQ12" i="43" s="1"/>
  <c r="CO13" i="43"/>
  <c r="DQ13" i="43" s="1"/>
  <c r="BL14" i="43"/>
  <c r="CO14" i="43" s="1"/>
  <c r="DQ14" i="43" s="1"/>
  <c r="BL15" i="43"/>
  <c r="BL16" i="43"/>
  <c r="DQ17" i="43"/>
  <c r="DQ19" i="43"/>
  <c r="BL21" i="43"/>
  <c r="BL22" i="43"/>
  <c r="BL23" i="43"/>
  <c r="BL24" i="43"/>
  <c r="BL27" i="43"/>
  <c r="CO27" i="43" s="1"/>
  <c r="BL28" i="43"/>
  <c r="CO28" i="43" s="1"/>
  <c r="BL29" i="43"/>
  <c r="CO29" i="43" s="1"/>
  <c r="BL30" i="43"/>
  <c r="CO30" i="43" s="1"/>
  <c r="DQ32" i="43"/>
  <c r="DK7" i="43"/>
  <c r="DL7" i="43"/>
  <c r="DM7" i="43"/>
  <c r="DN7" i="43"/>
  <c r="DO7" i="43"/>
  <c r="DP7" i="43"/>
  <c r="BF8" i="43"/>
  <c r="BG8" i="43"/>
  <c r="BH8" i="43"/>
  <c r="BI8" i="43"/>
  <c r="BJ8" i="43"/>
  <c r="BK8" i="43"/>
  <c r="DT22" i="42"/>
  <c r="DT24" i="42"/>
  <c r="DT39" i="42"/>
  <c r="DT41" i="42"/>
  <c r="DT42" i="42"/>
  <c r="BM3" i="42"/>
  <c r="BM4" i="42"/>
  <c r="BM5" i="42"/>
  <c r="BM6" i="42"/>
  <c r="BM7" i="42"/>
  <c r="BM8" i="42"/>
  <c r="BM9" i="42"/>
  <c r="BM11" i="42"/>
  <c r="CP11" i="42" s="1"/>
  <c r="DT11" i="42" s="1"/>
  <c r="BM12" i="42"/>
  <c r="CP12" i="42" s="1"/>
  <c r="DT12" i="42" s="1"/>
  <c r="BM13" i="42"/>
  <c r="CP13" i="42" s="1"/>
  <c r="DT13" i="42" s="1"/>
  <c r="BM14" i="42"/>
  <c r="CP14" i="42" s="1"/>
  <c r="DT14" i="42" s="1"/>
  <c r="BM15" i="42"/>
  <c r="CP15" i="42" s="1"/>
  <c r="DT15" i="42" s="1"/>
  <c r="BM16" i="42"/>
  <c r="CP16" i="42" s="1"/>
  <c r="DT16" i="42" s="1"/>
  <c r="BM17" i="42"/>
  <c r="CP17" i="42" s="1"/>
  <c r="DT17" i="42" s="1"/>
  <c r="BM18" i="42"/>
  <c r="CP18" i="42" s="1"/>
  <c r="DT18" i="42" s="1"/>
  <c r="DT19" i="42"/>
  <c r="BM20" i="42"/>
  <c r="BM21" i="42"/>
  <c r="BM23" i="42"/>
  <c r="BM25" i="42"/>
  <c r="BM26" i="42"/>
  <c r="BM27" i="42"/>
  <c r="BM28" i="42"/>
  <c r="BM29" i="42"/>
  <c r="BM30" i="42"/>
  <c r="BM31" i="42"/>
  <c r="BM32" i="42"/>
  <c r="BM33" i="42"/>
  <c r="BM34" i="42"/>
  <c r="DT35" i="42"/>
  <c r="BM36" i="42"/>
  <c r="CP36" i="42" s="1"/>
  <c r="BM37" i="42"/>
  <c r="CP37" i="42" s="1"/>
  <c r="DT38" i="42"/>
  <c r="BM40" i="42"/>
  <c r="CP40" i="42" s="1"/>
  <c r="DQ22" i="41"/>
  <c r="DQ24" i="41"/>
  <c r="DQ39" i="41"/>
  <c r="DQ41" i="41"/>
  <c r="DQ42" i="41"/>
  <c r="BL3" i="41"/>
  <c r="BL4" i="41"/>
  <c r="BL5" i="41"/>
  <c r="BL6" i="41"/>
  <c r="BL7" i="41"/>
  <c r="BL8" i="41"/>
  <c r="BL9" i="41"/>
  <c r="BL10" i="41"/>
  <c r="BL11" i="41"/>
  <c r="CO11" i="41" s="1"/>
  <c r="DQ11" i="41" s="1"/>
  <c r="BL12" i="41"/>
  <c r="CO12" i="41" s="1"/>
  <c r="DQ12" i="41" s="1"/>
  <c r="BL13" i="41"/>
  <c r="CO13" i="41" s="1"/>
  <c r="DQ13" i="41" s="1"/>
  <c r="BL14" i="41"/>
  <c r="CO14" i="41" s="1"/>
  <c r="DQ14" i="41" s="1"/>
  <c r="BL15" i="41"/>
  <c r="CO15" i="41" s="1"/>
  <c r="DQ15" i="41" s="1"/>
  <c r="BL16" i="41"/>
  <c r="CO16" i="41" s="1"/>
  <c r="DQ16" i="41" s="1"/>
  <c r="BL17" i="41"/>
  <c r="CO17" i="41" s="1"/>
  <c r="DQ17" i="41" s="1"/>
  <c r="BL18" i="41"/>
  <c r="CO18" i="41" s="1"/>
  <c r="DQ18" i="41" s="1"/>
  <c r="BL19" i="41"/>
  <c r="BL20" i="41"/>
  <c r="BL21" i="41"/>
  <c r="BL23" i="41"/>
  <c r="BL25" i="41"/>
  <c r="BL26" i="41"/>
  <c r="BL27" i="41"/>
  <c r="BL28" i="41"/>
  <c r="BL29" i="41"/>
  <c r="BL30" i="41"/>
  <c r="BL31" i="41"/>
  <c r="BL32" i="41"/>
  <c r="BL33" i="41"/>
  <c r="BL34" i="41"/>
  <c r="BL35" i="41"/>
  <c r="CO35" i="41" s="1"/>
  <c r="BL36" i="41"/>
  <c r="CO36" i="41" s="1"/>
  <c r="BL37" i="41"/>
  <c r="CO37" i="41" s="1"/>
  <c r="BL38" i="41"/>
  <c r="CO38" i="41" s="1"/>
  <c r="BL40" i="41"/>
  <c r="CO40" i="41" s="1"/>
  <c r="DQ47" i="38"/>
  <c r="DQ48" i="38"/>
  <c r="BF45" i="38"/>
  <c r="BG45" i="38"/>
  <c r="BH45" i="38"/>
  <c r="BI45" i="38"/>
  <c r="BJ45" i="38"/>
  <c r="BK45" i="38"/>
  <c r="BL45" i="38"/>
  <c r="BF46" i="38"/>
  <c r="BG46" i="38"/>
  <c r="BH46" i="38"/>
  <c r="BI46" i="38"/>
  <c r="CL46" i="38" s="1"/>
  <c r="BJ46" i="38"/>
  <c r="BK46" i="38"/>
  <c r="BL46" i="38"/>
  <c r="DN46" i="38"/>
  <c r="DQ36" i="38"/>
  <c r="DQ25" i="38"/>
  <c r="DQ26" i="38"/>
  <c r="DQ29" i="38"/>
  <c r="DQ33" i="38"/>
  <c r="BL49" i="38"/>
  <c r="CO49" i="38" s="1"/>
  <c r="BL50" i="38"/>
  <c r="CO50" i="38" s="1"/>
  <c r="BL51" i="38"/>
  <c r="CO51" i="38" s="1"/>
  <c r="BL52" i="38"/>
  <c r="CO52" i="38" s="1"/>
  <c r="BL53" i="38"/>
  <c r="CO53" i="38" s="1"/>
  <c r="BL54" i="38"/>
  <c r="CO54" i="38" s="1"/>
  <c r="BL55" i="38"/>
  <c r="CO55" i="38" s="1"/>
  <c r="BF50" i="38"/>
  <c r="CI50" i="38" s="1"/>
  <c r="BG50" i="38"/>
  <c r="CJ50" i="38" s="1"/>
  <c r="BH50" i="38"/>
  <c r="CK50" i="38" s="1"/>
  <c r="BI50" i="38"/>
  <c r="CL50" i="38" s="1"/>
  <c r="BJ50" i="38"/>
  <c r="CM50" i="38" s="1"/>
  <c r="BK50" i="38"/>
  <c r="CN50" i="38" s="1"/>
  <c r="BF51" i="38"/>
  <c r="CI51" i="38" s="1"/>
  <c r="BG51" i="38"/>
  <c r="CJ51" i="38" s="1"/>
  <c r="BH51" i="38"/>
  <c r="CK51" i="38" s="1"/>
  <c r="BI51" i="38"/>
  <c r="CL51" i="38" s="1"/>
  <c r="BJ51" i="38"/>
  <c r="CM51" i="38" s="1"/>
  <c r="BK51" i="38"/>
  <c r="CN51" i="38" s="1"/>
  <c r="BF52" i="38"/>
  <c r="CI52" i="38" s="1"/>
  <c r="BG52" i="38"/>
  <c r="CJ52" i="38" s="1"/>
  <c r="BH52" i="38"/>
  <c r="CK52" i="38" s="1"/>
  <c r="BI52" i="38"/>
  <c r="CL52" i="38" s="1"/>
  <c r="BK52" i="38"/>
  <c r="CN52" i="38" s="1"/>
  <c r="BF53" i="38"/>
  <c r="CI53" i="38" s="1"/>
  <c r="BG53" i="38"/>
  <c r="CJ53" i="38" s="1"/>
  <c r="BH53" i="38"/>
  <c r="CK53" i="38" s="1"/>
  <c r="BI53" i="38"/>
  <c r="CL53" i="38" s="1"/>
  <c r="BJ53" i="38"/>
  <c r="CM53" i="38" s="1"/>
  <c r="BK53" i="38"/>
  <c r="CN53" i="38" s="1"/>
  <c r="BF54" i="38"/>
  <c r="CI54" i="38" s="1"/>
  <c r="BG54" i="38"/>
  <c r="CJ54" i="38" s="1"/>
  <c r="BH54" i="38"/>
  <c r="CK54" i="38" s="1"/>
  <c r="BI54" i="38"/>
  <c r="CL54" i="38" s="1"/>
  <c r="BJ54" i="38"/>
  <c r="CM54" i="38" s="1"/>
  <c r="BK54" i="38"/>
  <c r="CN54" i="38" s="1"/>
  <c r="BF55" i="38"/>
  <c r="CI55" i="38" s="1"/>
  <c r="BG55" i="38"/>
  <c r="CJ55" i="38" s="1"/>
  <c r="BH55" i="38"/>
  <c r="CK55" i="38" s="1"/>
  <c r="BI55" i="38"/>
  <c r="CL55" i="38" s="1"/>
  <c r="BL37" i="38"/>
  <c r="BL38" i="38"/>
  <c r="BL39" i="38"/>
  <c r="BL40" i="38"/>
  <c r="BL41" i="38"/>
  <c r="BL42" i="38"/>
  <c r="BL43" i="38"/>
  <c r="BL44" i="38"/>
  <c r="BL27" i="38"/>
  <c r="BL28" i="38"/>
  <c r="BL30" i="38"/>
  <c r="BL31" i="38"/>
  <c r="BL32" i="38"/>
  <c r="BL34" i="38"/>
  <c r="BL35" i="38"/>
  <c r="BG27" i="38"/>
  <c r="CJ27" i="38" s="1"/>
  <c r="BH27" i="38"/>
  <c r="CK27" i="38" s="1"/>
  <c r="BI27" i="38"/>
  <c r="CL27" i="38" s="1"/>
  <c r="BJ27" i="38"/>
  <c r="CM27" i="38" s="1"/>
  <c r="BK27" i="38"/>
  <c r="BG28" i="38"/>
  <c r="CJ28" i="38" s="1"/>
  <c r="BH28" i="38"/>
  <c r="CK28" i="38" s="1"/>
  <c r="BI28" i="38"/>
  <c r="CL28" i="38" s="1"/>
  <c r="BJ28" i="38"/>
  <c r="CM28" i="38" s="1"/>
  <c r="BK28" i="38"/>
  <c r="CN28" i="38" s="1"/>
  <c r="BJ30" i="38"/>
  <c r="CM30" i="38" s="1"/>
  <c r="BK30" i="38"/>
  <c r="CN30" i="38" s="1"/>
  <c r="BG31" i="38"/>
  <c r="CJ31" i="38" s="1"/>
  <c r="BH31" i="38"/>
  <c r="CK31" i="38" s="1"/>
  <c r="BI31" i="38"/>
  <c r="CL31" i="38" s="1"/>
  <c r="BJ31" i="38"/>
  <c r="CM31" i="38" s="1"/>
  <c r="BK31" i="38"/>
  <c r="BG32" i="38"/>
  <c r="CJ32" i="38" s="1"/>
  <c r="BH32" i="38"/>
  <c r="CK32" i="38" s="1"/>
  <c r="BI32" i="38"/>
  <c r="CL32" i="38" s="1"/>
  <c r="BJ32" i="38"/>
  <c r="CM32" i="38" s="1"/>
  <c r="BK32" i="38"/>
  <c r="CN32" i="38" s="1"/>
  <c r="BG34" i="38"/>
  <c r="BH34" i="38"/>
  <c r="BI34" i="38"/>
  <c r="BJ34" i="38"/>
  <c r="BK34" i="38"/>
  <c r="BG35" i="38"/>
  <c r="BH35" i="38"/>
  <c r="BI35" i="38"/>
  <c r="BJ35" i="38"/>
  <c r="BK35" i="38"/>
  <c r="BF27" i="38"/>
  <c r="CI27" i="38" s="1"/>
  <c r="BF28" i="38"/>
  <c r="CI28" i="38" s="1"/>
  <c r="BF31" i="38"/>
  <c r="CI31" i="38" s="1"/>
  <c r="BF32" i="38"/>
  <c r="CI32" i="38" s="1"/>
  <c r="BF34" i="38"/>
  <c r="BF35" i="38"/>
  <c r="BG14" i="38"/>
  <c r="BH14" i="38"/>
  <c r="BI14" i="38"/>
  <c r="BJ14" i="38"/>
  <c r="BK14" i="38"/>
  <c r="BF15" i="38"/>
  <c r="BG15" i="38"/>
  <c r="BH15" i="38"/>
  <c r="BI15" i="38"/>
  <c r="BJ15" i="38"/>
  <c r="BK15" i="38"/>
  <c r="BF16" i="38"/>
  <c r="BG16" i="38"/>
  <c r="BH16" i="38"/>
  <c r="BI16" i="38"/>
  <c r="BJ16" i="38"/>
  <c r="BK16" i="38"/>
  <c r="BF17" i="38"/>
  <c r="BG17" i="38"/>
  <c r="BH17" i="38"/>
  <c r="BI17" i="38"/>
  <c r="BJ17" i="38"/>
  <c r="BK17" i="38"/>
  <c r="BF18" i="38"/>
  <c r="BG18" i="38"/>
  <c r="BH18" i="38"/>
  <c r="BI18" i="38"/>
  <c r="BJ18" i="38"/>
  <c r="BK18" i="38"/>
  <c r="BF19" i="38"/>
  <c r="BG19" i="38"/>
  <c r="BH19" i="38"/>
  <c r="BI19" i="38"/>
  <c r="BJ19" i="38"/>
  <c r="BK19" i="38"/>
  <c r="BF20" i="38"/>
  <c r="BG20" i="38"/>
  <c r="BH20" i="38"/>
  <c r="BI20" i="38"/>
  <c r="BJ20" i="38"/>
  <c r="BK20" i="38"/>
  <c r="BF21" i="38"/>
  <c r="BG21" i="38"/>
  <c r="BH21" i="38"/>
  <c r="BI21" i="38"/>
  <c r="BJ21" i="38"/>
  <c r="BK21" i="38"/>
  <c r="BF22" i="38"/>
  <c r="BG22" i="38"/>
  <c r="BH22" i="38"/>
  <c r="BI22" i="38"/>
  <c r="BJ22" i="38"/>
  <c r="BK22" i="38"/>
  <c r="BF23" i="38"/>
  <c r="CI23" i="38" s="1"/>
  <c r="DK23" i="38" s="1"/>
  <c r="BG23" i="38"/>
  <c r="CJ23" i="38" s="1"/>
  <c r="DL23" i="38" s="1"/>
  <c r="BH23" i="38"/>
  <c r="CK23" i="38" s="1"/>
  <c r="DM23" i="38" s="1"/>
  <c r="BI23" i="38"/>
  <c r="CL23" i="38" s="1"/>
  <c r="DN23" i="38" s="1"/>
  <c r="BJ23" i="38"/>
  <c r="CM23" i="38" s="1"/>
  <c r="DO23" i="38" s="1"/>
  <c r="BK23" i="38"/>
  <c r="CN23" i="38" s="1"/>
  <c r="DP23" i="38" s="1"/>
  <c r="BF24" i="38"/>
  <c r="CI24" i="38" s="1"/>
  <c r="DK24" i="38" s="1"/>
  <c r="BG24" i="38"/>
  <c r="CJ24" i="38" s="1"/>
  <c r="DL24" i="38" s="1"/>
  <c r="BH24" i="38"/>
  <c r="CK24" i="38" s="1"/>
  <c r="DM24" i="38" s="1"/>
  <c r="BI24" i="38"/>
  <c r="CL24" i="38" s="1"/>
  <c r="DN24" i="38" s="1"/>
  <c r="BJ24" i="38"/>
  <c r="CM24" i="38" s="1"/>
  <c r="DO24" i="38" s="1"/>
  <c r="BK24" i="38"/>
  <c r="CN24" i="38" s="1"/>
  <c r="DP24" i="38" s="1"/>
  <c r="BL14" i="38"/>
  <c r="CO14" i="38" s="1"/>
  <c r="DQ14" i="38" s="1"/>
  <c r="BL15" i="38"/>
  <c r="CO15" i="38" s="1"/>
  <c r="DQ15" i="38" s="1"/>
  <c r="BL16" i="38"/>
  <c r="CO16" i="38" s="1"/>
  <c r="DQ16" i="38" s="1"/>
  <c r="BL17" i="38"/>
  <c r="CO17" i="38" s="1"/>
  <c r="DQ17" i="38" s="1"/>
  <c r="BL18" i="38"/>
  <c r="CO18" i="38" s="1"/>
  <c r="DQ18" i="38" s="1"/>
  <c r="BL19" i="38"/>
  <c r="CO19" i="38" s="1"/>
  <c r="DQ19" i="38" s="1"/>
  <c r="BL20" i="38"/>
  <c r="CO20" i="38" s="1"/>
  <c r="DQ20" i="38" s="1"/>
  <c r="BL21" i="38"/>
  <c r="CO21" i="38" s="1"/>
  <c r="DQ21" i="38" s="1"/>
  <c r="BL22" i="38"/>
  <c r="CO22" i="38" s="1"/>
  <c r="DQ22" i="38" s="1"/>
  <c r="BL23" i="38"/>
  <c r="CO23" i="38" s="1"/>
  <c r="DQ23" i="38" s="1"/>
  <c r="BL24" i="38"/>
  <c r="CO24" i="38" s="1"/>
  <c r="DQ24" i="38" s="1"/>
  <c r="BL3" i="38"/>
  <c r="BL4" i="38"/>
  <c r="BL5" i="38"/>
  <c r="BL6" i="38"/>
  <c r="BL7" i="38"/>
  <c r="BL8" i="38"/>
  <c r="BL9" i="38"/>
  <c r="BL10" i="38"/>
  <c r="BL11" i="38"/>
  <c r="BL12" i="38"/>
  <c r="BL13" i="38"/>
  <c r="BF11" i="38"/>
  <c r="BG11" i="38"/>
  <c r="BH11" i="38"/>
  <c r="BI11" i="38"/>
  <c r="BJ11" i="38"/>
  <c r="BK11" i="38"/>
  <c r="BF12" i="38"/>
  <c r="BG12" i="38"/>
  <c r="BH12" i="38"/>
  <c r="BI12" i="38"/>
  <c r="BJ12" i="38"/>
  <c r="BK12" i="38"/>
  <c r="BF13" i="38"/>
  <c r="BG13" i="38"/>
  <c r="BH13" i="38"/>
  <c r="BI13" i="38"/>
  <c r="BJ13" i="38"/>
  <c r="BK13" i="38"/>
  <c r="DP32" i="43"/>
  <c r="DO32" i="43"/>
  <c r="DN32" i="43"/>
  <c r="DM32" i="43"/>
  <c r="DL32" i="43"/>
  <c r="DP31" i="43"/>
  <c r="DO31" i="43"/>
  <c r="DN31" i="43"/>
  <c r="DM31" i="43"/>
  <c r="DL31" i="43"/>
  <c r="DK31" i="43"/>
  <c r="BK30" i="43"/>
  <c r="CN30" i="43" s="1"/>
  <c r="BJ30" i="43"/>
  <c r="CM30" i="43" s="1"/>
  <c r="BI30" i="43"/>
  <c r="CL30" i="43" s="1"/>
  <c r="BH30" i="43"/>
  <c r="CK30" i="43" s="1"/>
  <c r="BG30" i="43"/>
  <c r="CJ30" i="43" s="1"/>
  <c r="BF30" i="43"/>
  <c r="CI30" i="43" s="1"/>
  <c r="DP29" i="43"/>
  <c r="BJ29" i="43"/>
  <c r="CM29" i="43" s="1"/>
  <c r="DN29" i="43"/>
  <c r="BH29" i="43"/>
  <c r="CK29" i="43" s="1"/>
  <c r="DL29" i="43"/>
  <c r="DK29" i="43"/>
  <c r="BK28" i="43"/>
  <c r="CN28" i="43" s="1"/>
  <c r="BJ28" i="43"/>
  <c r="CM28" i="43" s="1"/>
  <c r="BI28" i="43"/>
  <c r="CL28" i="43" s="1"/>
  <c r="BH28" i="43"/>
  <c r="CK28" i="43" s="1"/>
  <c r="BG28" i="43"/>
  <c r="CJ28" i="43" s="1"/>
  <c r="BF28" i="43"/>
  <c r="CI28" i="43" s="1"/>
  <c r="BK27" i="43"/>
  <c r="CN27" i="43" s="1"/>
  <c r="BJ27" i="43"/>
  <c r="CM27" i="43" s="1"/>
  <c r="BI27" i="43"/>
  <c r="CL27" i="43" s="1"/>
  <c r="BH27" i="43"/>
  <c r="CK27" i="43" s="1"/>
  <c r="BG27" i="43"/>
  <c r="CJ27" i="43" s="1"/>
  <c r="BF27" i="43"/>
  <c r="CI27" i="43" s="1"/>
  <c r="BK24" i="43"/>
  <c r="BJ24" i="43"/>
  <c r="BI24" i="43"/>
  <c r="BH24" i="43"/>
  <c r="BG24" i="43"/>
  <c r="BF24" i="43"/>
  <c r="BK23" i="43"/>
  <c r="BJ23" i="43"/>
  <c r="BI23" i="43"/>
  <c r="BH23" i="43"/>
  <c r="BG23" i="43"/>
  <c r="BF23" i="43"/>
  <c r="BK22" i="43"/>
  <c r="BJ22" i="43"/>
  <c r="BI22" i="43"/>
  <c r="BH22" i="43"/>
  <c r="BG22" i="43"/>
  <c r="BF22" i="43"/>
  <c r="BK21" i="43"/>
  <c r="BJ21" i="43"/>
  <c r="BI21" i="43"/>
  <c r="BH21" i="43"/>
  <c r="BG21" i="43"/>
  <c r="BF21" i="43"/>
  <c r="DP19" i="43"/>
  <c r="DO19" i="43"/>
  <c r="DN19" i="43"/>
  <c r="DM19" i="43"/>
  <c r="DL19" i="43"/>
  <c r="DK19" i="43"/>
  <c r="DP18" i="43"/>
  <c r="DO18" i="43"/>
  <c r="DN18" i="43"/>
  <c r="DM18" i="43"/>
  <c r="DL18" i="43"/>
  <c r="DK18" i="43"/>
  <c r="BK17" i="43"/>
  <c r="DO17" i="43"/>
  <c r="DN17" i="43"/>
  <c r="DM17" i="43"/>
  <c r="DL17" i="43"/>
  <c r="BF17" i="43"/>
  <c r="BK16" i="43"/>
  <c r="BJ16" i="43"/>
  <c r="BI16" i="43"/>
  <c r="BH16" i="43"/>
  <c r="BG16" i="43"/>
  <c r="BF16" i="43"/>
  <c r="BK15" i="43"/>
  <c r="BJ15" i="43"/>
  <c r="BI15" i="43"/>
  <c r="BH15" i="43"/>
  <c r="BG15" i="43"/>
  <c r="BF15" i="43"/>
  <c r="BK14" i="43"/>
  <c r="CN14" i="43" s="1"/>
  <c r="DP14" i="43" s="1"/>
  <c r="BJ14" i="43"/>
  <c r="CM14" i="43" s="1"/>
  <c r="DO14" i="43" s="1"/>
  <c r="BI14" i="43"/>
  <c r="CL14" i="43" s="1"/>
  <c r="DN14" i="43" s="1"/>
  <c r="BH14" i="43"/>
  <c r="CK14" i="43" s="1"/>
  <c r="DM14" i="43" s="1"/>
  <c r="BG14" i="43"/>
  <c r="CJ14" i="43" s="1"/>
  <c r="DL14" i="43" s="1"/>
  <c r="BF14" i="43"/>
  <c r="CI14" i="43" s="1"/>
  <c r="DK14" i="43" s="1"/>
  <c r="CN13" i="43"/>
  <c r="DP13" i="43" s="1"/>
  <c r="CM13" i="43"/>
  <c r="DO13" i="43" s="1"/>
  <c r="CL13" i="43"/>
  <c r="DN13" i="43" s="1"/>
  <c r="CK13" i="43"/>
  <c r="DM13" i="43" s="1"/>
  <c r="CJ13" i="43"/>
  <c r="DL13" i="43" s="1"/>
  <c r="CI13" i="43"/>
  <c r="DK13" i="43" s="1"/>
  <c r="BK12" i="43"/>
  <c r="CN12" i="43" s="1"/>
  <c r="DP12" i="43" s="1"/>
  <c r="BJ12" i="43"/>
  <c r="CM12" i="43" s="1"/>
  <c r="DO12" i="43" s="1"/>
  <c r="BI12" i="43"/>
  <c r="CL12" i="43" s="1"/>
  <c r="DN12" i="43" s="1"/>
  <c r="BH12" i="43"/>
  <c r="CK12" i="43" s="1"/>
  <c r="DM12" i="43" s="1"/>
  <c r="BG12" i="43"/>
  <c r="CJ12" i="43" s="1"/>
  <c r="DL12" i="43" s="1"/>
  <c r="BF12" i="43"/>
  <c r="CI12" i="43" s="1"/>
  <c r="DK12" i="43" s="1"/>
  <c r="BK11" i="43"/>
  <c r="CN11" i="43" s="1"/>
  <c r="DP11" i="43" s="1"/>
  <c r="BJ11" i="43"/>
  <c r="CM11" i="43" s="1"/>
  <c r="DO11" i="43" s="1"/>
  <c r="BI11" i="43"/>
  <c r="CL11" i="43" s="1"/>
  <c r="DN11" i="43" s="1"/>
  <c r="BH11" i="43"/>
  <c r="CK11" i="43" s="1"/>
  <c r="DM11" i="43" s="1"/>
  <c r="BG11" i="43"/>
  <c r="CJ11" i="43" s="1"/>
  <c r="DL11" i="43" s="1"/>
  <c r="BF11" i="43"/>
  <c r="CI11" i="43" s="1"/>
  <c r="DK11" i="43" s="1"/>
  <c r="BK10" i="43"/>
  <c r="CN10" i="43" s="1"/>
  <c r="DP10" i="43" s="1"/>
  <c r="BJ10" i="43"/>
  <c r="CM10" i="43" s="1"/>
  <c r="DO10" i="43" s="1"/>
  <c r="BI10" i="43"/>
  <c r="CL10" i="43" s="1"/>
  <c r="DN10" i="43" s="1"/>
  <c r="BH10" i="43"/>
  <c r="CK10" i="43" s="1"/>
  <c r="DM10" i="43" s="1"/>
  <c r="BG10" i="43"/>
  <c r="CJ10" i="43" s="1"/>
  <c r="DL10" i="43" s="1"/>
  <c r="BF10" i="43"/>
  <c r="CI10" i="43" s="1"/>
  <c r="DK10" i="43" s="1"/>
  <c r="BK9" i="43"/>
  <c r="CN9" i="43" s="1"/>
  <c r="DP9" i="43" s="1"/>
  <c r="BJ9" i="43"/>
  <c r="CM9" i="43" s="1"/>
  <c r="DO9" i="43" s="1"/>
  <c r="BI9" i="43"/>
  <c r="CL9" i="43" s="1"/>
  <c r="DN9" i="43" s="1"/>
  <c r="BH9" i="43"/>
  <c r="CK9" i="43" s="1"/>
  <c r="DM9" i="43" s="1"/>
  <c r="BG9" i="43"/>
  <c r="CJ9" i="43" s="1"/>
  <c r="DL9" i="43" s="1"/>
  <c r="BF9" i="43"/>
  <c r="CI9" i="43" s="1"/>
  <c r="DK9" i="43" s="1"/>
  <c r="BK6" i="43"/>
  <c r="BJ6" i="43"/>
  <c r="BI6" i="43"/>
  <c r="BH6" i="43"/>
  <c r="BG6" i="43"/>
  <c r="BF6" i="43"/>
  <c r="BK5" i="43"/>
  <c r="BJ5" i="43"/>
  <c r="BI5" i="43"/>
  <c r="BH5" i="43"/>
  <c r="BG5" i="43"/>
  <c r="BF5" i="43"/>
  <c r="BK4" i="43"/>
  <c r="BJ4" i="43"/>
  <c r="BI4" i="43"/>
  <c r="BH4" i="43"/>
  <c r="BG4" i="43"/>
  <c r="BF4" i="43"/>
  <c r="BK3" i="43"/>
  <c r="BJ3" i="43"/>
  <c r="BI3" i="43"/>
  <c r="BH3" i="43"/>
  <c r="BG3" i="43"/>
  <c r="BF3" i="43"/>
  <c r="DS42" i="42"/>
  <c r="DR42" i="42"/>
  <c r="DQ42" i="42"/>
  <c r="DP42" i="42"/>
  <c r="DO42" i="42"/>
  <c r="DN42" i="42"/>
  <c r="DS41" i="42"/>
  <c r="DR41" i="42"/>
  <c r="DQ41" i="42"/>
  <c r="DP41" i="42"/>
  <c r="DO41" i="42"/>
  <c r="DN41" i="42"/>
  <c r="BL40" i="42"/>
  <c r="CO40" i="42" s="1"/>
  <c r="BK40" i="42"/>
  <c r="CN40" i="42" s="1"/>
  <c r="BJ40" i="42"/>
  <c r="CM40" i="42" s="1"/>
  <c r="BI40" i="42"/>
  <c r="CL40" i="42" s="1"/>
  <c r="BH40" i="42"/>
  <c r="CK40" i="42" s="1"/>
  <c r="BG40" i="42"/>
  <c r="CJ40" i="42" s="1"/>
  <c r="DS39" i="42"/>
  <c r="DR39" i="42"/>
  <c r="DQ39" i="42"/>
  <c r="DP39" i="42"/>
  <c r="DO39" i="42"/>
  <c r="DN39" i="42"/>
  <c r="DS38" i="42"/>
  <c r="CN38" i="42"/>
  <c r="DQ38" i="42"/>
  <c r="DP38" i="42"/>
  <c r="DO38" i="42"/>
  <c r="DN38" i="42"/>
  <c r="BL37" i="42"/>
  <c r="CO37" i="42" s="1"/>
  <c r="BK37" i="42"/>
  <c r="CN37" i="42" s="1"/>
  <c r="BJ37" i="42"/>
  <c r="CM37" i="42" s="1"/>
  <c r="BI37" i="42"/>
  <c r="CL37" i="42" s="1"/>
  <c r="BH37" i="42"/>
  <c r="CK37" i="42" s="1"/>
  <c r="DN37" i="42"/>
  <c r="BL36" i="42"/>
  <c r="CO36" i="42" s="1"/>
  <c r="BK36" i="42"/>
  <c r="CN36" i="42" s="1"/>
  <c r="BJ36" i="42"/>
  <c r="CM36" i="42" s="1"/>
  <c r="BI36" i="42"/>
  <c r="CL36" i="42" s="1"/>
  <c r="BH36" i="42"/>
  <c r="CK36" i="42" s="1"/>
  <c r="BG36" i="42"/>
  <c r="CJ36" i="42" s="1"/>
  <c r="DS35" i="42"/>
  <c r="DR35" i="42"/>
  <c r="DQ35" i="42"/>
  <c r="DP35" i="42"/>
  <c r="DO35" i="42"/>
  <c r="DN35" i="42"/>
  <c r="BL34" i="42"/>
  <c r="DR34" i="42"/>
  <c r="BJ34" i="42"/>
  <c r="BI34" i="42"/>
  <c r="BH34" i="42"/>
  <c r="BG34" i="42"/>
  <c r="BL33" i="42"/>
  <c r="BK33" i="42"/>
  <c r="BJ33" i="42"/>
  <c r="BI33" i="42"/>
  <c r="BH33" i="42"/>
  <c r="BG33" i="42"/>
  <c r="BL32" i="42"/>
  <c r="BK32" i="42"/>
  <c r="BJ32" i="42"/>
  <c r="BI32" i="42"/>
  <c r="BH32" i="42"/>
  <c r="BG32" i="42"/>
  <c r="BL31" i="42"/>
  <c r="BK31" i="42"/>
  <c r="BJ31" i="42"/>
  <c r="BI31" i="42"/>
  <c r="BH31" i="42"/>
  <c r="BG31" i="42"/>
  <c r="BL30" i="42"/>
  <c r="BK30" i="42"/>
  <c r="BJ30" i="42"/>
  <c r="BI30" i="42"/>
  <c r="BH30" i="42"/>
  <c r="BG30" i="42"/>
  <c r="BL29" i="42"/>
  <c r="BK29" i="42"/>
  <c r="BJ29" i="42"/>
  <c r="BI29" i="42"/>
  <c r="BH29" i="42"/>
  <c r="DN29" i="42"/>
  <c r="BL28" i="42"/>
  <c r="BK28" i="42"/>
  <c r="BJ28" i="42"/>
  <c r="BI28" i="42"/>
  <c r="BH28" i="42"/>
  <c r="BG28" i="42"/>
  <c r="BL27" i="42"/>
  <c r="BK27" i="42"/>
  <c r="BJ27" i="42"/>
  <c r="BI27" i="42"/>
  <c r="BH27" i="42"/>
  <c r="BG27" i="42"/>
  <c r="DS26" i="42"/>
  <c r="BK26" i="42"/>
  <c r="BJ26" i="42"/>
  <c r="BI26" i="42"/>
  <c r="BH26" i="42"/>
  <c r="BG26" i="42"/>
  <c r="BL25" i="42"/>
  <c r="BK25" i="42"/>
  <c r="BJ25" i="42"/>
  <c r="BI25" i="42"/>
  <c r="BH25" i="42"/>
  <c r="BG25" i="42"/>
  <c r="DS24" i="42"/>
  <c r="DR24" i="42"/>
  <c r="DQ24" i="42"/>
  <c r="DP24" i="42"/>
  <c r="DO24" i="42"/>
  <c r="DN24" i="42"/>
  <c r="BL23" i="42"/>
  <c r="BK23" i="42"/>
  <c r="BJ23" i="42"/>
  <c r="BI23" i="42"/>
  <c r="BH23" i="42"/>
  <c r="BG23" i="42"/>
  <c r="DS22" i="42"/>
  <c r="DR22" i="42"/>
  <c r="DQ22" i="42"/>
  <c r="DP22" i="42"/>
  <c r="DO22" i="42"/>
  <c r="DN22" i="42"/>
  <c r="DS21" i="42"/>
  <c r="DR21" i="42"/>
  <c r="BJ21" i="42"/>
  <c r="DP21" i="42"/>
  <c r="DO21" i="42"/>
  <c r="BG21" i="42"/>
  <c r="BL20" i="42"/>
  <c r="BK20" i="42"/>
  <c r="BJ20" i="42"/>
  <c r="BI20" i="42"/>
  <c r="BH20" i="42"/>
  <c r="BG20" i="42"/>
  <c r="DS19" i="42"/>
  <c r="DR19" i="42"/>
  <c r="DQ19" i="42"/>
  <c r="DP19" i="42"/>
  <c r="DO19" i="42"/>
  <c r="DN19" i="42"/>
  <c r="BL9" i="42"/>
  <c r="BK9" i="42"/>
  <c r="BJ9" i="42"/>
  <c r="BI9" i="42"/>
  <c r="BH9" i="42"/>
  <c r="BG9" i="42"/>
  <c r="BL8" i="42"/>
  <c r="BK8" i="42"/>
  <c r="BJ8" i="42"/>
  <c r="BI8" i="42"/>
  <c r="BH8" i="42"/>
  <c r="BG8" i="42"/>
  <c r="BL7" i="42"/>
  <c r="BK7" i="42"/>
  <c r="BJ7" i="42"/>
  <c r="BI7" i="42"/>
  <c r="BH7" i="42"/>
  <c r="BG7" i="42"/>
  <c r="BL6" i="42"/>
  <c r="BK6" i="42"/>
  <c r="BJ6" i="42"/>
  <c r="BI6" i="42"/>
  <c r="BH6" i="42"/>
  <c r="BG6" i="42"/>
  <c r="BL5" i="42"/>
  <c r="BK5" i="42"/>
  <c r="BJ5" i="42"/>
  <c r="BI5" i="42"/>
  <c r="BH5" i="42"/>
  <c r="BG5" i="42"/>
  <c r="BL4" i="42"/>
  <c r="BK4" i="42"/>
  <c r="BJ4" i="42"/>
  <c r="BI4" i="42"/>
  <c r="BH4" i="42"/>
  <c r="BG4" i="42"/>
  <c r="BL3" i="42"/>
  <c r="BK3" i="42"/>
  <c r="BJ3" i="42"/>
  <c r="BI3" i="42"/>
  <c r="BH3" i="42"/>
  <c r="BG3" i="42"/>
  <c r="BF12" i="41"/>
  <c r="CI12" i="41" s="1"/>
  <c r="DK12" i="41" s="1"/>
  <c r="BG12" i="41"/>
  <c r="CJ12" i="41" s="1"/>
  <c r="DL12" i="41" s="1"/>
  <c r="BH12" i="41"/>
  <c r="CK12" i="41" s="1"/>
  <c r="DM12" i="41" s="1"/>
  <c r="BI12" i="41"/>
  <c r="CL12" i="41" s="1"/>
  <c r="DN12" i="41" s="1"/>
  <c r="BJ12" i="41"/>
  <c r="CM12" i="41" s="1"/>
  <c r="DO12" i="41" s="1"/>
  <c r="BK12" i="41"/>
  <c r="CN12" i="41" s="1"/>
  <c r="DP12" i="41" s="1"/>
  <c r="BF13" i="41"/>
  <c r="CI13" i="41" s="1"/>
  <c r="DK13" i="41" s="1"/>
  <c r="BG13" i="41"/>
  <c r="CJ13" i="41" s="1"/>
  <c r="DL13" i="41" s="1"/>
  <c r="BH13" i="41"/>
  <c r="CK13" i="41" s="1"/>
  <c r="DM13" i="41" s="1"/>
  <c r="BI13" i="41"/>
  <c r="CL13" i="41" s="1"/>
  <c r="DN13" i="41" s="1"/>
  <c r="BJ13" i="41"/>
  <c r="CM13" i="41" s="1"/>
  <c r="DO13" i="41" s="1"/>
  <c r="BK13" i="41"/>
  <c r="CN13" i="41" s="1"/>
  <c r="DP13" i="41" s="1"/>
  <c r="BF14" i="41"/>
  <c r="CI14" i="41" s="1"/>
  <c r="DK14" i="41" s="1"/>
  <c r="BG14" i="41"/>
  <c r="CJ14" i="41" s="1"/>
  <c r="DL14" i="41" s="1"/>
  <c r="BH14" i="41"/>
  <c r="CK14" i="41" s="1"/>
  <c r="DM14" i="41" s="1"/>
  <c r="BI14" i="41"/>
  <c r="CL14" i="41" s="1"/>
  <c r="DN14" i="41" s="1"/>
  <c r="BJ14" i="41"/>
  <c r="CM14" i="41" s="1"/>
  <c r="DO14" i="41" s="1"/>
  <c r="BK14" i="41"/>
  <c r="CN14" i="41" s="1"/>
  <c r="DP14" i="41" s="1"/>
  <c r="BF15" i="41"/>
  <c r="CI15" i="41" s="1"/>
  <c r="DK15" i="41" s="1"/>
  <c r="BG15" i="41"/>
  <c r="CJ15" i="41" s="1"/>
  <c r="DL15" i="41" s="1"/>
  <c r="BH15" i="41"/>
  <c r="CK15" i="41" s="1"/>
  <c r="DM15" i="41" s="1"/>
  <c r="BI15" i="41"/>
  <c r="CL15" i="41" s="1"/>
  <c r="DN15" i="41" s="1"/>
  <c r="BJ15" i="41"/>
  <c r="CM15" i="41" s="1"/>
  <c r="DO15" i="41" s="1"/>
  <c r="BK15" i="41"/>
  <c r="CN15" i="41" s="1"/>
  <c r="DP15" i="41" s="1"/>
  <c r="BF16" i="41"/>
  <c r="CI16" i="41" s="1"/>
  <c r="DK16" i="41" s="1"/>
  <c r="BG16" i="41"/>
  <c r="CJ16" i="41" s="1"/>
  <c r="DL16" i="41" s="1"/>
  <c r="BH16" i="41"/>
  <c r="CK16" i="41" s="1"/>
  <c r="DM16" i="41" s="1"/>
  <c r="BI16" i="41"/>
  <c r="CL16" i="41" s="1"/>
  <c r="DN16" i="41" s="1"/>
  <c r="BJ16" i="41"/>
  <c r="CM16" i="41" s="1"/>
  <c r="DO16" i="41" s="1"/>
  <c r="BK16" i="41"/>
  <c r="CN16" i="41" s="1"/>
  <c r="DP16" i="41" s="1"/>
  <c r="BF17" i="41"/>
  <c r="CI17" i="41" s="1"/>
  <c r="DK17" i="41" s="1"/>
  <c r="BG17" i="41"/>
  <c r="CJ17" i="41" s="1"/>
  <c r="DL17" i="41" s="1"/>
  <c r="BH17" i="41"/>
  <c r="CK17" i="41" s="1"/>
  <c r="DM17" i="41" s="1"/>
  <c r="BI17" i="41"/>
  <c r="CL17" i="41" s="1"/>
  <c r="DN17" i="41" s="1"/>
  <c r="BJ17" i="41"/>
  <c r="CM17" i="41" s="1"/>
  <c r="DO17" i="41" s="1"/>
  <c r="BK17" i="41"/>
  <c r="CN17" i="41" s="1"/>
  <c r="DP17" i="41" s="1"/>
  <c r="BF18" i="41"/>
  <c r="CI18" i="41" s="1"/>
  <c r="DK18" i="41" s="1"/>
  <c r="BG18" i="41"/>
  <c r="CJ18" i="41" s="1"/>
  <c r="DL18" i="41" s="1"/>
  <c r="BH18" i="41"/>
  <c r="CK18" i="41" s="1"/>
  <c r="DM18" i="41" s="1"/>
  <c r="BI18" i="41"/>
  <c r="CL18" i="41" s="1"/>
  <c r="DN18" i="41" s="1"/>
  <c r="BJ18" i="41"/>
  <c r="CM18" i="41" s="1"/>
  <c r="DO18" i="41" s="1"/>
  <c r="BK18" i="41"/>
  <c r="CN18" i="41" s="1"/>
  <c r="DP18" i="41" s="1"/>
  <c r="BF35" i="41"/>
  <c r="CI35" i="41" s="1"/>
  <c r="BG35" i="41"/>
  <c r="CJ35" i="41" s="1"/>
  <c r="BH35" i="41"/>
  <c r="CK35" i="41" s="1"/>
  <c r="BI35" i="41"/>
  <c r="CL35" i="41" s="1"/>
  <c r="BJ35" i="41"/>
  <c r="CM35" i="41" s="1"/>
  <c r="BK35" i="41"/>
  <c r="CN35" i="41" s="1"/>
  <c r="BF37" i="41"/>
  <c r="CI37" i="41" s="1"/>
  <c r="BG37" i="41"/>
  <c r="CJ37" i="41" s="1"/>
  <c r="BH37" i="41"/>
  <c r="CK37" i="41" s="1"/>
  <c r="BI37" i="41"/>
  <c r="CL37" i="41" s="1"/>
  <c r="BJ37" i="41"/>
  <c r="CM37" i="41" s="1"/>
  <c r="BK37" i="41"/>
  <c r="CN37" i="41" s="1"/>
  <c r="BF38" i="41"/>
  <c r="CI38" i="41" s="1"/>
  <c r="BG38" i="41"/>
  <c r="CJ38" i="41" s="1"/>
  <c r="BH38" i="41"/>
  <c r="CK38" i="41" s="1"/>
  <c r="BI38" i="41"/>
  <c r="CL38" i="41" s="1"/>
  <c r="BJ38" i="41"/>
  <c r="CM38" i="41" s="1"/>
  <c r="BK38" i="41"/>
  <c r="CN38" i="41" s="1"/>
  <c r="DL39" i="41"/>
  <c r="DM39" i="41"/>
  <c r="DP39" i="41"/>
  <c r="BF40" i="41"/>
  <c r="CI40" i="41" s="1"/>
  <c r="BG40" i="41"/>
  <c r="CJ40" i="41" s="1"/>
  <c r="BH40" i="41"/>
  <c r="CK40" i="41" s="1"/>
  <c r="BI40" i="41"/>
  <c r="CL40" i="41" s="1"/>
  <c r="BJ40" i="41"/>
  <c r="CM40" i="41" s="1"/>
  <c r="BK40" i="41"/>
  <c r="CN40" i="41" s="1"/>
  <c r="DL41" i="41"/>
  <c r="DM41" i="41"/>
  <c r="DP41" i="41"/>
  <c r="DK42" i="41"/>
  <c r="DN42" i="41"/>
  <c r="DO42" i="41"/>
  <c r="BF27" i="41"/>
  <c r="BG27" i="41"/>
  <c r="BH27" i="41"/>
  <c r="BI27" i="41"/>
  <c r="BJ27" i="41"/>
  <c r="BK27" i="41"/>
  <c r="BF28" i="41"/>
  <c r="BG28" i="41"/>
  <c r="BH28" i="41"/>
  <c r="BI28" i="41"/>
  <c r="BJ28" i="41"/>
  <c r="BK28" i="41"/>
  <c r="BF29" i="41"/>
  <c r="BG29" i="41"/>
  <c r="BH29" i="41"/>
  <c r="BI29" i="41"/>
  <c r="BJ29" i="41"/>
  <c r="BK29" i="41"/>
  <c r="BF30" i="41"/>
  <c r="BG30" i="41"/>
  <c r="BH30" i="41"/>
  <c r="BI30" i="41"/>
  <c r="BJ30" i="41"/>
  <c r="BK30" i="41"/>
  <c r="BF31" i="41"/>
  <c r="BG31" i="41"/>
  <c r="BH31" i="41"/>
  <c r="BI31" i="41"/>
  <c r="BJ31" i="41"/>
  <c r="BK31" i="41"/>
  <c r="BF32" i="41"/>
  <c r="BG32" i="41"/>
  <c r="BH32" i="41"/>
  <c r="BI32" i="41"/>
  <c r="BJ32" i="41"/>
  <c r="BK32" i="41"/>
  <c r="BF33" i="41"/>
  <c r="BG33" i="41"/>
  <c r="BH33" i="41"/>
  <c r="BI33" i="41"/>
  <c r="BJ33" i="41"/>
  <c r="BK33" i="41"/>
  <c r="BF34" i="41"/>
  <c r="BG34" i="41"/>
  <c r="BH34" i="41"/>
  <c r="BI34" i="41"/>
  <c r="BJ34" i="41"/>
  <c r="BK34" i="41"/>
  <c r="BF19" i="41"/>
  <c r="BG19" i="41"/>
  <c r="BH19" i="41"/>
  <c r="BI19" i="41"/>
  <c r="BJ19" i="41"/>
  <c r="BK19" i="41"/>
  <c r="BF20" i="41"/>
  <c r="BG20" i="41"/>
  <c r="BH20" i="41"/>
  <c r="BI20" i="41"/>
  <c r="BJ20" i="41"/>
  <c r="BK20" i="41"/>
  <c r="BF21" i="41"/>
  <c r="BG21" i="41"/>
  <c r="BH21" i="41"/>
  <c r="BI21" i="41"/>
  <c r="BJ21" i="41"/>
  <c r="BK21" i="41"/>
  <c r="DK22" i="41"/>
  <c r="DN22" i="41"/>
  <c r="BF23" i="41"/>
  <c r="BG23" i="41"/>
  <c r="BH23" i="41"/>
  <c r="BI23" i="41"/>
  <c r="BJ23" i="41"/>
  <c r="BK23" i="41"/>
  <c r="DN24" i="41"/>
  <c r="BF25" i="41"/>
  <c r="BG25" i="41"/>
  <c r="BH25" i="41"/>
  <c r="BI25" i="41"/>
  <c r="BJ25" i="41"/>
  <c r="BK25" i="41"/>
  <c r="BF26" i="41"/>
  <c r="BG26" i="41"/>
  <c r="BH26" i="41"/>
  <c r="BI26" i="41"/>
  <c r="BJ26" i="41"/>
  <c r="BK26" i="41"/>
  <c r="BJ3" i="41"/>
  <c r="CM3" i="41" s="1"/>
  <c r="BJ4" i="41"/>
  <c r="BJ5" i="41"/>
  <c r="BJ6" i="41"/>
  <c r="BJ7" i="41"/>
  <c r="CM7" i="41" s="1"/>
  <c r="BJ8" i="41"/>
  <c r="BJ9" i="41"/>
  <c r="BJ10" i="41"/>
  <c r="DP42" i="41"/>
  <c r="DM42" i="41"/>
  <c r="DL42" i="41"/>
  <c r="DO41" i="41"/>
  <c r="DN41" i="41"/>
  <c r="DK41" i="41"/>
  <c r="DO39" i="41"/>
  <c r="DN39" i="41"/>
  <c r="DK39" i="41"/>
  <c r="BK36" i="41"/>
  <c r="CN36" i="41" s="1"/>
  <c r="BJ36" i="41"/>
  <c r="CM36" i="41" s="1"/>
  <c r="BI36" i="41"/>
  <c r="CL36" i="41" s="1"/>
  <c r="BH36" i="41"/>
  <c r="CK36" i="41" s="1"/>
  <c r="BG36" i="41"/>
  <c r="CJ36" i="41" s="1"/>
  <c r="BF36" i="41"/>
  <c r="CI36" i="41" s="1"/>
  <c r="DP24" i="41"/>
  <c r="DO24" i="41"/>
  <c r="DM24" i="41"/>
  <c r="DL24" i="41"/>
  <c r="DK24" i="41"/>
  <c r="DM22" i="41"/>
  <c r="DL22" i="41"/>
  <c r="DP22" i="41"/>
  <c r="DO22" i="41"/>
  <c r="BK11" i="41"/>
  <c r="CN11" i="41" s="1"/>
  <c r="DP11" i="41" s="1"/>
  <c r="BJ11" i="41"/>
  <c r="CM11" i="41" s="1"/>
  <c r="DO11" i="41" s="1"/>
  <c r="BI11" i="41"/>
  <c r="CL11" i="41" s="1"/>
  <c r="DN11" i="41" s="1"/>
  <c r="BH11" i="41"/>
  <c r="CK11" i="41" s="1"/>
  <c r="DM11" i="41" s="1"/>
  <c r="BG11" i="41"/>
  <c r="CJ11" i="41" s="1"/>
  <c r="DL11" i="41" s="1"/>
  <c r="BF11" i="41"/>
  <c r="CI11" i="41" s="1"/>
  <c r="DK11" i="41" s="1"/>
  <c r="BK10" i="41"/>
  <c r="BI10" i="41"/>
  <c r="CL10" i="41" s="1"/>
  <c r="BH10" i="41"/>
  <c r="BG10" i="41"/>
  <c r="BF10" i="41"/>
  <c r="BK9" i="41"/>
  <c r="BI9" i="41"/>
  <c r="CL9" i="41" s="1"/>
  <c r="BH9" i="41"/>
  <c r="BG9" i="41"/>
  <c r="BF9" i="41"/>
  <c r="BK8" i="41"/>
  <c r="BI8" i="41"/>
  <c r="CL8" i="41" s="1"/>
  <c r="BH8" i="41"/>
  <c r="BG8" i="41"/>
  <c r="BF8" i="41"/>
  <c r="BK7" i="41"/>
  <c r="BI7" i="41"/>
  <c r="CL7" i="41" s="1"/>
  <c r="BH7" i="41"/>
  <c r="BG7" i="41"/>
  <c r="BF7" i="41"/>
  <c r="BK6" i="41"/>
  <c r="BI6" i="41"/>
  <c r="CL6" i="41" s="1"/>
  <c r="BH6" i="41"/>
  <c r="BG6" i="41"/>
  <c r="BF6" i="41"/>
  <c r="BK5" i="41"/>
  <c r="BI5" i="41"/>
  <c r="CL5" i="41" s="1"/>
  <c r="BH5" i="41"/>
  <c r="BG5" i="41"/>
  <c r="BF5" i="41"/>
  <c r="BK4" i="41"/>
  <c r="BI4" i="41"/>
  <c r="CL4" i="41" s="1"/>
  <c r="BH4" i="41"/>
  <c r="BG4" i="41"/>
  <c r="BF4" i="41"/>
  <c r="BK3" i="41"/>
  <c r="BI3" i="41"/>
  <c r="BH3" i="41"/>
  <c r="BG3" i="41"/>
  <c r="BF3" i="41"/>
  <c r="DP47" i="38"/>
  <c r="DP55" i="38"/>
  <c r="DW13" i="42" l="1"/>
  <c r="G25" i="60" s="1"/>
  <c r="G26" i="60"/>
  <c r="DV13" i="42"/>
  <c r="F25" i="60" s="1"/>
  <c r="F26" i="60"/>
  <c r="N49" i="45"/>
  <c r="FI7" i="43"/>
  <c r="L46" i="45"/>
  <c r="H46" i="45"/>
  <c r="G43" i="45"/>
  <c r="L43" i="45"/>
  <c r="H43" i="45"/>
  <c r="I49" i="45"/>
  <c r="K43" i="45"/>
  <c r="I52" i="45"/>
  <c r="K49" i="45"/>
  <c r="H49" i="45"/>
  <c r="N46" i="45"/>
  <c r="K46" i="45"/>
  <c r="G46" i="45"/>
  <c r="J43" i="45"/>
  <c r="K52" i="45"/>
  <c r="H52" i="45"/>
  <c r="J49" i="45"/>
  <c r="F49" i="45"/>
  <c r="J46" i="45"/>
  <c r="F46" i="45"/>
  <c r="D46" i="45"/>
  <c r="CJ23" i="41"/>
  <c r="DL23" i="41" s="1"/>
  <c r="CN19" i="41"/>
  <c r="DP19" i="41" s="1"/>
  <c r="CL32" i="41"/>
  <c r="DN32" i="41" s="1"/>
  <c r="CN29" i="41"/>
  <c r="DP29" i="41" s="1"/>
  <c r="CJ25" i="41"/>
  <c r="DL25" i="41" s="1"/>
  <c r="CI21" i="41"/>
  <c r="DK21" i="41" s="1"/>
  <c r="CI19" i="41"/>
  <c r="DK19" i="41" s="1"/>
  <c r="CK32" i="41"/>
  <c r="DM32" i="41" s="1"/>
  <c r="CI29" i="41"/>
  <c r="DK29" i="41" s="1"/>
  <c r="CJ20" i="42"/>
  <c r="DN20" i="42" s="1"/>
  <c r="CJ26" i="42"/>
  <c r="DN26" i="42" s="1"/>
  <c r="CJ28" i="42"/>
  <c r="DN28" i="42" s="1"/>
  <c r="CL29" i="42"/>
  <c r="DP29" i="42" s="1"/>
  <c r="CN30" i="42"/>
  <c r="DR30" i="42" s="1"/>
  <c r="CK25" i="41"/>
  <c r="DM25" i="41" s="1"/>
  <c r="CN21" i="41"/>
  <c r="DP21" i="41" s="1"/>
  <c r="CL34" i="41"/>
  <c r="DN34" i="41" s="1"/>
  <c r="CL30" i="41"/>
  <c r="DN30" i="41" s="1"/>
  <c r="CL26" i="41"/>
  <c r="DN26" i="41" s="1"/>
  <c r="CI23" i="41"/>
  <c r="DK23" i="41" s="1"/>
  <c r="CK20" i="41"/>
  <c r="DM20" i="41" s="1"/>
  <c r="CM33" i="41"/>
  <c r="DO33" i="41" s="1"/>
  <c r="CM31" i="41"/>
  <c r="DO31" i="41" s="1"/>
  <c r="CM29" i="41"/>
  <c r="DO29" i="41" s="1"/>
  <c r="CM27" i="41"/>
  <c r="DO27" i="41" s="1"/>
  <c r="CN20" i="42"/>
  <c r="DR20" i="42" s="1"/>
  <c r="CL23" i="42"/>
  <c r="DP23" i="42" s="1"/>
  <c r="CL25" i="42"/>
  <c r="DP25" i="42" s="1"/>
  <c r="CN26" i="42"/>
  <c r="DR26" i="42" s="1"/>
  <c r="CL27" i="42"/>
  <c r="DP27" i="42" s="1"/>
  <c r="CN28" i="42"/>
  <c r="DR28" i="42" s="1"/>
  <c r="CJ30" i="42"/>
  <c r="DN30" i="42" s="1"/>
  <c r="CL31" i="42"/>
  <c r="DP31" i="42" s="1"/>
  <c r="CM26" i="41"/>
  <c r="DO26" i="41" s="1"/>
  <c r="CN23" i="41"/>
  <c r="DP23" i="41" s="1"/>
  <c r="CL20" i="41"/>
  <c r="DN20" i="41" s="1"/>
  <c r="CJ19" i="41"/>
  <c r="DL19" i="41" s="1"/>
  <c r="CJ33" i="41"/>
  <c r="DL33" i="41" s="1"/>
  <c r="CJ31" i="41"/>
  <c r="DL31" i="41" s="1"/>
  <c r="CN27" i="41"/>
  <c r="DP27" i="41" s="1"/>
  <c r="CN25" i="41"/>
  <c r="DP25" i="41" s="1"/>
  <c r="CM23" i="41"/>
  <c r="DO23" i="41" s="1"/>
  <c r="CM21" i="41"/>
  <c r="DO21" i="41" s="1"/>
  <c r="CM19" i="41"/>
  <c r="DO19" i="41" s="1"/>
  <c r="CK34" i="41"/>
  <c r="DM34" i="41" s="1"/>
  <c r="CI33" i="41"/>
  <c r="DK33" i="41" s="1"/>
  <c r="CI31" i="41"/>
  <c r="DK31" i="41" s="1"/>
  <c r="CK30" i="41"/>
  <c r="DM30" i="41" s="1"/>
  <c r="CK28" i="41"/>
  <c r="DM28" i="41" s="1"/>
  <c r="CI27" i="41"/>
  <c r="DK27" i="41" s="1"/>
  <c r="CI26" i="41"/>
  <c r="DK26" i="41" s="1"/>
  <c r="CJ21" i="41"/>
  <c r="DL21" i="41" s="1"/>
  <c r="CN33" i="41"/>
  <c r="DP33" i="41" s="1"/>
  <c r="CN31" i="41"/>
  <c r="DP31" i="41" s="1"/>
  <c r="CJ29" i="41"/>
  <c r="DL29" i="41" s="1"/>
  <c r="CL28" i="41"/>
  <c r="DN28" i="41" s="1"/>
  <c r="CJ27" i="41"/>
  <c r="DL27" i="41" s="1"/>
  <c r="CM20" i="42"/>
  <c r="DQ20" i="42" s="1"/>
  <c r="CK23" i="42"/>
  <c r="DO23" i="42" s="1"/>
  <c r="CO23" i="42"/>
  <c r="DS23" i="42" s="1"/>
  <c r="CK25" i="42"/>
  <c r="DO25" i="42" s="1"/>
  <c r="CO25" i="42"/>
  <c r="DS25" i="42" s="1"/>
  <c r="CM26" i="42"/>
  <c r="DQ26" i="42" s="1"/>
  <c r="CK27" i="42"/>
  <c r="DO27" i="42" s="1"/>
  <c r="CO27" i="42"/>
  <c r="DS27" i="42" s="1"/>
  <c r="CM28" i="42"/>
  <c r="DQ28" i="42" s="1"/>
  <c r="CK29" i="42"/>
  <c r="DO29" i="42" s="1"/>
  <c r="CO29" i="42"/>
  <c r="DS29" i="42" s="1"/>
  <c r="CM30" i="42"/>
  <c r="DQ30" i="42" s="1"/>
  <c r="CK31" i="42"/>
  <c r="DO31" i="42" s="1"/>
  <c r="CO31" i="42"/>
  <c r="DS31" i="42" s="1"/>
  <c r="CM32" i="42"/>
  <c r="DQ32" i="42" s="1"/>
  <c r="CK33" i="42"/>
  <c r="DO33" i="42" s="1"/>
  <c r="CO33" i="42"/>
  <c r="DS33" i="42" s="1"/>
  <c r="CM34" i="42"/>
  <c r="DQ34" i="42" s="1"/>
  <c r="CJ15" i="43"/>
  <c r="DL15" i="43" s="1"/>
  <c r="CN15" i="43"/>
  <c r="DP15" i="43" s="1"/>
  <c r="CL16" i="43"/>
  <c r="DN16" i="43" s="1"/>
  <c r="CN17" i="43"/>
  <c r="DP17" i="43" s="1"/>
  <c r="CK21" i="43"/>
  <c r="DM21" i="43" s="1"/>
  <c r="CI22" i="43"/>
  <c r="DK22" i="43" s="1"/>
  <c r="CM22" i="43"/>
  <c r="DO22" i="43" s="1"/>
  <c r="CK23" i="43"/>
  <c r="DM23" i="43" s="1"/>
  <c r="CI24" i="43"/>
  <c r="DK24" i="43" s="1"/>
  <c r="CM24" i="43"/>
  <c r="DO24" i="43" s="1"/>
  <c r="CN35" i="38"/>
  <c r="DP35" i="38" s="1"/>
  <c r="CJ35" i="38"/>
  <c r="DL35" i="38" s="1"/>
  <c r="CK34" i="38"/>
  <c r="DM34" i="38" s="1"/>
  <c r="CO35" i="38"/>
  <c r="DQ35" i="38" s="1"/>
  <c r="CO30" i="38"/>
  <c r="DQ30" i="38" s="1"/>
  <c r="CO43" i="38"/>
  <c r="DQ43" i="38" s="1"/>
  <c r="CO39" i="38"/>
  <c r="DQ39" i="38" s="1"/>
  <c r="CO45" i="38"/>
  <c r="DQ45" i="38" s="1"/>
  <c r="CK45" i="38"/>
  <c r="DM45" i="38" s="1"/>
  <c r="CO32" i="41"/>
  <c r="DQ32" i="41" s="1"/>
  <c r="CO28" i="41"/>
  <c r="DQ28" i="41" s="1"/>
  <c r="CO23" i="41"/>
  <c r="DQ23" i="41" s="1"/>
  <c r="CP32" i="42"/>
  <c r="DT32" i="42" s="1"/>
  <c r="CP28" i="42"/>
  <c r="DT28" i="42" s="1"/>
  <c r="CP23" i="42"/>
  <c r="DT23" i="42" s="1"/>
  <c r="CO21" i="43"/>
  <c r="DQ21" i="43" s="1"/>
  <c r="CO15" i="43"/>
  <c r="DQ15" i="43" s="1"/>
  <c r="CP33" i="41"/>
  <c r="DR33" i="41" s="1"/>
  <c r="CP29" i="41"/>
  <c r="DR29" i="41" s="1"/>
  <c r="CP20" i="41"/>
  <c r="DR20" i="41" s="1"/>
  <c r="CP26" i="41"/>
  <c r="DR26" i="41" s="1"/>
  <c r="CP42" i="38"/>
  <c r="DR42" i="38" s="1"/>
  <c r="CP38" i="38"/>
  <c r="DR38" i="38" s="1"/>
  <c r="CP37" i="38"/>
  <c r="DR37" i="38" s="1"/>
  <c r="CP28" i="38"/>
  <c r="DR28" i="38" s="1"/>
  <c r="CQ31" i="42"/>
  <c r="DU31" i="42" s="1"/>
  <c r="CQ27" i="42"/>
  <c r="DU27" i="42" s="1"/>
  <c r="CQ25" i="42"/>
  <c r="DU25" i="42" s="1"/>
  <c r="CP24" i="43"/>
  <c r="DR24" i="43" s="1"/>
  <c r="CE55" i="38"/>
  <c r="DG55" i="38" s="1"/>
  <c r="CG54" i="38"/>
  <c r="DI54" i="38" s="1"/>
  <c r="CC54" i="38"/>
  <c r="DE54" i="38" s="1"/>
  <c r="CE53" i="38"/>
  <c r="DG53" i="38" s="1"/>
  <c r="CG52" i="38"/>
  <c r="DI52" i="38" s="1"/>
  <c r="CC52" i="38"/>
  <c r="DE52" i="38" s="1"/>
  <c r="CE51" i="38"/>
  <c r="DG51" i="38" s="1"/>
  <c r="CG50" i="38"/>
  <c r="DI50" i="38" s="1"/>
  <c r="CC50" i="38"/>
  <c r="DE50" i="38" s="1"/>
  <c r="CE49" i="38"/>
  <c r="DG49" i="38" s="1"/>
  <c r="CG46" i="38"/>
  <c r="DI46" i="38" s="1"/>
  <c r="CC46" i="38"/>
  <c r="DE46" i="38" s="1"/>
  <c r="CE45" i="38"/>
  <c r="DG45" i="38" s="1"/>
  <c r="CG44" i="38"/>
  <c r="DI44" i="38" s="1"/>
  <c r="CC44" i="38"/>
  <c r="DE44" i="38" s="1"/>
  <c r="CE43" i="38"/>
  <c r="DG43" i="38" s="1"/>
  <c r="CG42" i="38"/>
  <c r="DI42" i="38" s="1"/>
  <c r="CC42" i="38"/>
  <c r="DE42" i="38" s="1"/>
  <c r="CE41" i="38"/>
  <c r="DG41" i="38" s="1"/>
  <c r="CG40" i="38"/>
  <c r="DI40" i="38" s="1"/>
  <c r="CC40" i="38"/>
  <c r="DE40" i="38" s="1"/>
  <c r="CE39" i="38"/>
  <c r="DG39" i="38" s="1"/>
  <c r="CG38" i="38"/>
  <c r="DI38" i="38" s="1"/>
  <c r="CC38" i="38"/>
  <c r="DE38" i="38" s="1"/>
  <c r="CE37" i="38"/>
  <c r="DG37" i="38" s="1"/>
  <c r="CG35" i="38"/>
  <c r="DI35" i="38" s="1"/>
  <c r="CC35" i="38"/>
  <c r="DE35" i="38" s="1"/>
  <c r="CE34" i="38"/>
  <c r="DG34" i="38" s="1"/>
  <c r="CG32" i="38"/>
  <c r="DI32" i="38" s="1"/>
  <c r="CC32" i="38"/>
  <c r="DE32" i="38" s="1"/>
  <c r="CE31" i="38"/>
  <c r="DG31" i="38" s="1"/>
  <c r="CG28" i="38"/>
  <c r="DI28" i="38" s="1"/>
  <c r="CC28" i="38"/>
  <c r="DE28" i="38" s="1"/>
  <c r="CE27" i="38"/>
  <c r="DG27" i="38" s="1"/>
  <c r="CC13" i="38"/>
  <c r="DE13" i="38" s="1"/>
  <c r="EG13" i="38" s="1"/>
  <c r="CE12" i="38"/>
  <c r="DG12" i="38" s="1"/>
  <c r="CC11" i="38"/>
  <c r="DE11" i="38" s="1"/>
  <c r="CE10" i="38"/>
  <c r="DG10" i="38" s="1"/>
  <c r="CC9" i="38"/>
  <c r="DE9" i="38" s="1"/>
  <c r="CE8" i="38"/>
  <c r="DG8" i="38" s="1"/>
  <c r="CC7" i="38"/>
  <c r="DE7" i="38" s="1"/>
  <c r="CE6" i="38"/>
  <c r="DG6" i="38" s="1"/>
  <c r="CC5" i="38"/>
  <c r="DE5" i="38" s="1"/>
  <c r="CE4" i="38"/>
  <c r="DG4" i="38" s="1"/>
  <c r="CG40" i="41"/>
  <c r="DI40" i="41" s="1"/>
  <c r="CC40" i="41"/>
  <c r="DE40" i="41" s="1"/>
  <c r="CE38" i="41"/>
  <c r="DG38" i="41" s="1"/>
  <c r="CG37" i="41"/>
  <c r="DI37" i="41" s="1"/>
  <c r="CC37" i="41"/>
  <c r="DE37" i="41" s="1"/>
  <c r="CE36" i="41"/>
  <c r="DG36" i="41" s="1"/>
  <c r="CG35" i="41"/>
  <c r="DI35" i="41" s="1"/>
  <c r="CC35" i="41"/>
  <c r="DE35" i="41" s="1"/>
  <c r="CE34" i="41"/>
  <c r="DG34" i="41" s="1"/>
  <c r="CG33" i="41"/>
  <c r="DI33" i="41" s="1"/>
  <c r="CC33" i="41"/>
  <c r="DE33" i="41" s="1"/>
  <c r="CE32" i="41"/>
  <c r="DG32" i="41" s="1"/>
  <c r="CG31" i="41"/>
  <c r="DI31" i="41" s="1"/>
  <c r="CC31" i="41"/>
  <c r="DE31" i="41" s="1"/>
  <c r="CE30" i="41"/>
  <c r="DG30" i="41" s="1"/>
  <c r="CG29" i="41"/>
  <c r="DI29" i="41" s="1"/>
  <c r="CC29" i="41"/>
  <c r="DE29" i="41" s="1"/>
  <c r="CE28" i="41"/>
  <c r="DG28" i="41" s="1"/>
  <c r="CG27" i="41"/>
  <c r="DI27" i="41" s="1"/>
  <c r="CC27" i="41"/>
  <c r="DE27" i="41" s="1"/>
  <c r="CE26" i="41"/>
  <c r="DG26" i="41" s="1"/>
  <c r="CG25" i="41"/>
  <c r="DI25" i="41" s="1"/>
  <c r="CC25" i="41"/>
  <c r="DE25" i="41" s="1"/>
  <c r="CE23" i="41"/>
  <c r="DG23" i="41" s="1"/>
  <c r="CG21" i="41"/>
  <c r="DI21" i="41" s="1"/>
  <c r="CC21" i="41"/>
  <c r="DE21" i="41" s="1"/>
  <c r="CE20" i="41"/>
  <c r="DG20" i="41" s="1"/>
  <c r="CG19" i="41"/>
  <c r="DI19" i="41" s="1"/>
  <c r="CC19" i="41"/>
  <c r="DE19" i="41" s="1"/>
  <c r="CE36" i="42"/>
  <c r="DI36" i="42" s="1"/>
  <c r="CF34" i="42"/>
  <c r="DJ34" i="42" s="1"/>
  <c r="CH33" i="42"/>
  <c r="DL33" i="42" s="1"/>
  <c r="CD33" i="42"/>
  <c r="DH33" i="42" s="1"/>
  <c r="CF32" i="42"/>
  <c r="DJ32" i="42" s="1"/>
  <c r="CH31" i="42"/>
  <c r="DL31" i="42" s="1"/>
  <c r="CD31" i="42"/>
  <c r="DH31" i="42" s="1"/>
  <c r="CF30" i="42"/>
  <c r="DJ30" i="42" s="1"/>
  <c r="CH29" i="42"/>
  <c r="DL29" i="42" s="1"/>
  <c r="CD29" i="42"/>
  <c r="DH29" i="42" s="1"/>
  <c r="CF28" i="42"/>
  <c r="DJ28" i="42" s="1"/>
  <c r="CH27" i="42"/>
  <c r="DL27" i="42" s="1"/>
  <c r="CD27" i="42"/>
  <c r="DH27" i="42" s="1"/>
  <c r="CF26" i="42"/>
  <c r="DJ26" i="42" s="1"/>
  <c r="CH25" i="42"/>
  <c r="DL25" i="42" s="1"/>
  <c r="CD25" i="42"/>
  <c r="DH25" i="42" s="1"/>
  <c r="CF23" i="42"/>
  <c r="DJ23" i="42" s="1"/>
  <c r="CH21" i="42"/>
  <c r="DL21" i="42" s="1"/>
  <c r="CD21" i="42"/>
  <c r="DH21" i="42" s="1"/>
  <c r="CF20" i="42"/>
  <c r="DJ20" i="42" s="1"/>
  <c r="CF27" i="43"/>
  <c r="DH27" i="43" s="1"/>
  <c r="CH24" i="43"/>
  <c r="DJ24" i="43" s="1"/>
  <c r="CH22" i="43"/>
  <c r="DJ22" i="43" s="1"/>
  <c r="CF21" i="43"/>
  <c r="DH21" i="43" s="1"/>
  <c r="CC17" i="43"/>
  <c r="DE17" i="43" s="1"/>
  <c r="CE16" i="43"/>
  <c r="DG16" i="43" s="1"/>
  <c r="CG15" i="43"/>
  <c r="DI15" i="43" s="1"/>
  <c r="CD8" i="43"/>
  <c r="DF8" i="43" s="1"/>
  <c r="CD6" i="43"/>
  <c r="DF6" i="43" s="1"/>
  <c r="EH6" i="43" s="1"/>
  <c r="CF5" i="43"/>
  <c r="DH5" i="43" s="1"/>
  <c r="EJ5" i="43" s="1"/>
  <c r="CD4" i="43"/>
  <c r="DF4" i="43" s="1"/>
  <c r="CF3" i="43"/>
  <c r="DH3" i="43" s="1"/>
  <c r="L52" i="45"/>
  <c r="E43" i="45"/>
  <c r="I43" i="45"/>
  <c r="E52" i="45"/>
  <c r="CQ44" i="38"/>
  <c r="DS44" i="38" s="1"/>
  <c r="CQ40" i="38"/>
  <c r="DS40" i="38" s="1"/>
  <c r="CQ35" i="38"/>
  <c r="DS35" i="38" s="1"/>
  <c r="CQ30" i="38"/>
  <c r="DS30" i="38" s="1"/>
  <c r="CQ32" i="41"/>
  <c r="DS32" i="41" s="1"/>
  <c r="CQ28" i="41"/>
  <c r="DS28" i="41" s="1"/>
  <c r="CQ23" i="41"/>
  <c r="DS23" i="41" s="1"/>
  <c r="CR34" i="42"/>
  <c r="DV34" i="42" s="1"/>
  <c r="CR30" i="42"/>
  <c r="DV30" i="42" s="1"/>
  <c r="CR25" i="42"/>
  <c r="DV25" i="42" s="1"/>
  <c r="CQ23" i="43"/>
  <c r="DS23" i="43" s="1"/>
  <c r="CQ18" i="43"/>
  <c r="DS18" i="43" s="1"/>
  <c r="CR46" i="38"/>
  <c r="DT46" i="38" s="1"/>
  <c r="CR42" i="38"/>
  <c r="DT42" i="38" s="1"/>
  <c r="CR38" i="38"/>
  <c r="DT38" i="38" s="1"/>
  <c r="CR32" i="38"/>
  <c r="DT32" i="38" s="1"/>
  <c r="CR27" i="38"/>
  <c r="DT27" i="38" s="1"/>
  <c r="CR34" i="41"/>
  <c r="DT34" i="41" s="1"/>
  <c r="CR30" i="41"/>
  <c r="DT30" i="41" s="1"/>
  <c r="CR26" i="41"/>
  <c r="DT26" i="41" s="1"/>
  <c r="CR20" i="41"/>
  <c r="DT20" i="41" s="1"/>
  <c r="CS32" i="42"/>
  <c r="DW32" i="42" s="1"/>
  <c r="CS28" i="42"/>
  <c r="DW28" i="42" s="1"/>
  <c r="CS23" i="42"/>
  <c r="DW23" i="42" s="1"/>
  <c r="CR22" i="43"/>
  <c r="DT22" i="43" s="1"/>
  <c r="CR15" i="43"/>
  <c r="DT15" i="43" s="1"/>
  <c r="CQ26" i="43"/>
  <c r="DS26" i="43" s="1"/>
  <c r="CE26" i="43"/>
  <c r="DG26" i="43" s="1"/>
  <c r="CJ32" i="42"/>
  <c r="DN32" i="42" s="1"/>
  <c r="CJ34" i="42"/>
  <c r="DN34" i="42" s="1"/>
  <c r="CI16" i="43"/>
  <c r="DK16" i="43" s="1"/>
  <c r="CL21" i="43"/>
  <c r="DN21" i="43" s="1"/>
  <c r="CL23" i="43"/>
  <c r="DN23" i="43" s="1"/>
  <c r="CN24" i="43"/>
  <c r="DP24" i="43" s="1"/>
  <c r="CM35" i="38"/>
  <c r="DO35" i="38" s="1"/>
  <c r="CN34" i="38"/>
  <c r="DP34" i="38" s="1"/>
  <c r="CO34" i="38"/>
  <c r="DQ34" i="38" s="1"/>
  <c r="CO28" i="38"/>
  <c r="DQ28" i="38" s="1"/>
  <c r="CO42" i="38"/>
  <c r="DQ42" i="38" s="1"/>
  <c r="CO38" i="38"/>
  <c r="DQ38" i="38" s="1"/>
  <c r="CO46" i="38"/>
  <c r="DQ46" i="38" s="1"/>
  <c r="CK46" i="38"/>
  <c r="DM46" i="38" s="1"/>
  <c r="CN45" i="38"/>
  <c r="DP45" i="38" s="1"/>
  <c r="CJ45" i="38"/>
  <c r="DL45" i="38" s="1"/>
  <c r="CO31" i="41"/>
  <c r="DQ31" i="41" s="1"/>
  <c r="CO27" i="41"/>
  <c r="DQ27" i="41" s="1"/>
  <c r="CO21" i="41"/>
  <c r="DQ21" i="41" s="1"/>
  <c r="CP31" i="42"/>
  <c r="DT31" i="42" s="1"/>
  <c r="CP27" i="42"/>
  <c r="DT27" i="42" s="1"/>
  <c r="CP21" i="42"/>
  <c r="DT21" i="42" s="1"/>
  <c r="CO24" i="43"/>
  <c r="DQ24" i="43" s="1"/>
  <c r="CP32" i="41"/>
  <c r="DR32" i="41" s="1"/>
  <c r="CP28" i="41"/>
  <c r="DR28" i="41" s="1"/>
  <c r="CP19" i="41"/>
  <c r="DR19" i="41" s="1"/>
  <c r="CP25" i="41"/>
  <c r="DR25" i="41" s="1"/>
  <c r="CP41" i="38"/>
  <c r="DR41" i="38" s="1"/>
  <c r="CP35" i="38"/>
  <c r="DR35" i="38" s="1"/>
  <c r="CP32" i="38"/>
  <c r="DR32" i="38" s="1"/>
  <c r="CP27" i="38"/>
  <c r="DR27" i="38" s="1"/>
  <c r="CQ34" i="42"/>
  <c r="DU34" i="42" s="1"/>
  <c r="CQ30" i="42"/>
  <c r="DU30" i="42" s="1"/>
  <c r="CQ26" i="42"/>
  <c r="DU26" i="42" s="1"/>
  <c r="CQ24" i="42"/>
  <c r="DU24" i="42" s="1"/>
  <c r="CP28" i="43"/>
  <c r="DR28" i="43" s="1"/>
  <c r="CP23" i="43"/>
  <c r="DR23" i="43" s="1"/>
  <c r="ET5" i="43" s="1"/>
  <c r="CP15" i="43"/>
  <c r="DR15" i="43" s="1"/>
  <c r="CP18" i="43"/>
  <c r="DR18" i="43" s="1"/>
  <c r="CD55" i="38"/>
  <c r="DF55" i="38" s="1"/>
  <c r="CF54" i="38"/>
  <c r="DH54" i="38" s="1"/>
  <c r="CD53" i="38"/>
  <c r="DF53" i="38" s="1"/>
  <c r="CF52" i="38"/>
  <c r="DH52" i="38" s="1"/>
  <c r="CD51" i="38"/>
  <c r="DF51" i="38" s="1"/>
  <c r="CF50" i="38"/>
  <c r="DH50" i="38" s="1"/>
  <c r="CD49" i="38"/>
  <c r="DF49" i="38" s="1"/>
  <c r="CF46" i="38"/>
  <c r="DH46" i="38" s="1"/>
  <c r="CH45" i="38"/>
  <c r="DJ45" i="38" s="1"/>
  <c r="CD45" i="38"/>
  <c r="DF45" i="38" s="1"/>
  <c r="CF44" i="38"/>
  <c r="DH44" i="38" s="1"/>
  <c r="CH43" i="38"/>
  <c r="DJ43" i="38" s="1"/>
  <c r="CD43" i="38"/>
  <c r="DF43" i="38" s="1"/>
  <c r="CF42" i="38"/>
  <c r="DH42" i="38" s="1"/>
  <c r="CH41" i="38"/>
  <c r="DJ41" i="38" s="1"/>
  <c r="CD41" i="38"/>
  <c r="DF41" i="38" s="1"/>
  <c r="CF40" i="38"/>
  <c r="DH40" i="38" s="1"/>
  <c r="CH39" i="38"/>
  <c r="DJ39" i="38" s="1"/>
  <c r="CD39" i="38"/>
  <c r="DF39" i="38" s="1"/>
  <c r="CF38" i="38"/>
  <c r="DH38" i="38" s="1"/>
  <c r="CH37" i="38"/>
  <c r="DJ37" i="38" s="1"/>
  <c r="CD37" i="38"/>
  <c r="DF37" i="38" s="1"/>
  <c r="CF35" i="38"/>
  <c r="DH35" i="38" s="1"/>
  <c r="CH34" i="38"/>
  <c r="DJ34" i="38" s="1"/>
  <c r="CD34" i="38"/>
  <c r="DF34" i="38" s="1"/>
  <c r="CF32" i="38"/>
  <c r="DH32" i="38" s="1"/>
  <c r="CH31" i="38"/>
  <c r="DJ31" i="38" s="1"/>
  <c r="CD31" i="38"/>
  <c r="DF31" i="38" s="1"/>
  <c r="CF28" i="38"/>
  <c r="DH28" i="38" s="1"/>
  <c r="CH27" i="38"/>
  <c r="DJ27" i="38" s="1"/>
  <c r="CD27" i="38"/>
  <c r="DF27" i="38" s="1"/>
  <c r="CF13" i="38"/>
  <c r="DH13" i="38" s="1"/>
  <c r="CD12" i="38"/>
  <c r="DF12" i="38" s="1"/>
  <c r="CF11" i="38"/>
  <c r="DH11" i="38" s="1"/>
  <c r="CD10" i="38"/>
  <c r="DF10" i="38" s="1"/>
  <c r="CF9" i="38"/>
  <c r="DH9" i="38" s="1"/>
  <c r="CD8" i="38"/>
  <c r="DF8" i="38" s="1"/>
  <c r="CF7" i="38"/>
  <c r="DH7" i="38" s="1"/>
  <c r="CD6" i="38"/>
  <c r="DF6" i="38" s="1"/>
  <c r="CF5" i="38"/>
  <c r="DH5" i="38" s="1"/>
  <c r="CD4" i="38"/>
  <c r="DF4" i="38" s="1"/>
  <c r="EH4" i="38" s="1"/>
  <c r="CF40" i="41"/>
  <c r="DH40" i="41" s="1"/>
  <c r="CF37" i="41"/>
  <c r="DH37" i="41" s="1"/>
  <c r="CF35" i="41"/>
  <c r="DH35" i="41" s="1"/>
  <c r="CH34" i="41"/>
  <c r="DJ34" i="41" s="1"/>
  <c r="CF33" i="41"/>
  <c r="DH33" i="41" s="1"/>
  <c r="CH32" i="41"/>
  <c r="DJ32" i="41" s="1"/>
  <c r="CF31" i="41"/>
  <c r="DH31" i="41" s="1"/>
  <c r="CH30" i="41"/>
  <c r="DJ30" i="41" s="1"/>
  <c r="CF29" i="41"/>
  <c r="DH29" i="41" s="1"/>
  <c r="CH28" i="41"/>
  <c r="DJ28" i="41" s="1"/>
  <c r="CF27" i="41"/>
  <c r="DH27" i="41" s="1"/>
  <c r="CH26" i="41"/>
  <c r="DJ26" i="41" s="1"/>
  <c r="CF25" i="41"/>
  <c r="DH25" i="41" s="1"/>
  <c r="CH23" i="41"/>
  <c r="DJ23" i="41" s="1"/>
  <c r="CF21" i="41"/>
  <c r="DH21" i="41" s="1"/>
  <c r="DJ20" i="41"/>
  <c r="CH20" i="41"/>
  <c r="CD20" i="41"/>
  <c r="DF20" i="41" s="1"/>
  <c r="EH4" i="41" s="1"/>
  <c r="CF19" i="41"/>
  <c r="DH19" i="41" s="1"/>
  <c r="CD40" i="42"/>
  <c r="DH40" i="42" s="1"/>
  <c r="CH36" i="42"/>
  <c r="DL36" i="42" s="1"/>
  <c r="CI34" i="42"/>
  <c r="DM34" i="42" s="1"/>
  <c r="CE34" i="42"/>
  <c r="DI34" i="42" s="1"/>
  <c r="CG33" i="42"/>
  <c r="DK33" i="42" s="1"/>
  <c r="CI32" i="42"/>
  <c r="DM32" i="42" s="1"/>
  <c r="CE32" i="42"/>
  <c r="DI32" i="42" s="1"/>
  <c r="CG31" i="42"/>
  <c r="DK31" i="42" s="1"/>
  <c r="CI30" i="42"/>
  <c r="DM30" i="42" s="1"/>
  <c r="CE30" i="42"/>
  <c r="DI30" i="42" s="1"/>
  <c r="CG29" i="42"/>
  <c r="DK29" i="42" s="1"/>
  <c r="CI28" i="42"/>
  <c r="DM28" i="42" s="1"/>
  <c r="CE28" i="42"/>
  <c r="DI28" i="42" s="1"/>
  <c r="CG27" i="42"/>
  <c r="DK27" i="42" s="1"/>
  <c r="CI26" i="42"/>
  <c r="DM26" i="42" s="1"/>
  <c r="CE26" i="42"/>
  <c r="DI26" i="42" s="1"/>
  <c r="CG25" i="42"/>
  <c r="DK25" i="42" s="1"/>
  <c r="CI23" i="42"/>
  <c r="DM23" i="42" s="1"/>
  <c r="CE23" i="42"/>
  <c r="DI23" i="42" s="1"/>
  <c r="CG21" i="42"/>
  <c r="DK21" i="42" s="1"/>
  <c r="CI20" i="42"/>
  <c r="DM20" i="42" s="1"/>
  <c r="CE20" i="42"/>
  <c r="DI20" i="42" s="1"/>
  <c r="CE30" i="43"/>
  <c r="DG30" i="43" s="1"/>
  <c r="CG28" i="43"/>
  <c r="DI28" i="43" s="1"/>
  <c r="CE27" i="43"/>
  <c r="DG27" i="43" s="1"/>
  <c r="CG24" i="43"/>
  <c r="DI24" i="43" s="1"/>
  <c r="CG22" i="43"/>
  <c r="DI22" i="43" s="1"/>
  <c r="CE21" i="43"/>
  <c r="DG21" i="43" s="1"/>
  <c r="CH16" i="43"/>
  <c r="DJ16" i="43" s="1"/>
  <c r="CD16" i="43"/>
  <c r="DF16" i="43" s="1"/>
  <c r="EH4" i="43" s="1"/>
  <c r="CE15" i="43"/>
  <c r="DG15" i="43" s="1"/>
  <c r="CC6" i="43"/>
  <c r="DE6" i="43" s="1"/>
  <c r="EG6" i="43" s="1"/>
  <c r="CE5" i="43"/>
  <c r="DG5" i="43" s="1"/>
  <c r="EI5" i="43" s="1"/>
  <c r="CC4" i="43"/>
  <c r="DE4" i="43" s="1"/>
  <c r="CE3" i="43"/>
  <c r="DG3" i="43" s="1"/>
  <c r="F43" i="45"/>
  <c r="E46" i="45"/>
  <c r="I46" i="45"/>
  <c r="C49" i="45"/>
  <c r="G49" i="45"/>
  <c r="F52" i="45"/>
  <c r="CQ43" i="38"/>
  <c r="DS43" i="38" s="1"/>
  <c r="CQ39" i="38"/>
  <c r="DS39" i="38" s="1"/>
  <c r="CQ34" i="38"/>
  <c r="DS34" i="38" s="1"/>
  <c r="CQ28" i="38"/>
  <c r="DS28" i="38" s="1"/>
  <c r="CQ31" i="41"/>
  <c r="DS31" i="41" s="1"/>
  <c r="CQ27" i="41"/>
  <c r="DS27" i="41" s="1"/>
  <c r="CQ21" i="41"/>
  <c r="DS21" i="41" s="1"/>
  <c r="CR33" i="42"/>
  <c r="DV33" i="42" s="1"/>
  <c r="CR29" i="42"/>
  <c r="CR24" i="42"/>
  <c r="DV24" i="42" s="1"/>
  <c r="CQ22" i="43"/>
  <c r="DS22" i="43" s="1"/>
  <c r="CQ16" i="43"/>
  <c r="DS16" i="43" s="1"/>
  <c r="O43" i="45"/>
  <c r="CR45" i="38"/>
  <c r="DT45" i="38" s="1"/>
  <c r="CR41" i="38"/>
  <c r="DT41" i="38" s="1"/>
  <c r="CR37" i="38"/>
  <c r="DT37" i="38" s="1"/>
  <c r="FI26" i="38" s="1"/>
  <c r="CR31" i="38"/>
  <c r="DT31" i="38" s="1"/>
  <c r="CR33" i="41"/>
  <c r="DT33" i="41" s="1"/>
  <c r="CR29" i="41"/>
  <c r="DT29" i="41" s="1"/>
  <c r="CR25" i="41"/>
  <c r="DT25" i="41" s="1"/>
  <c r="CR19" i="41"/>
  <c r="DT19" i="41" s="1"/>
  <c r="CS31" i="42"/>
  <c r="DW31" i="42" s="1"/>
  <c r="CS26" i="42"/>
  <c r="DW26" i="42" s="1"/>
  <c r="CS20" i="42"/>
  <c r="DW20" i="42" s="1"/>
  <c r="CR27" i="43"/>
  <c r="DT27" i="43" s="1"/>
  <c r="CR21" i="43"/>
  <c r="DT21" i="43" s="1"/>
  <c r="EV3" i="43" s="1"/>
  <c r="CL26" i="43"/>
  <c r="DN26" i="43" s="1"/>
  <c r="CH26" i="43"/>
  <c r="DJ26" i="43" s="1"/>
  <c r="CD26" i="43"/>
  <c r="DF26" i="43" s="1"/>
  <c r="EH8" i="43" s="1"/>
  <c r="CI20" i="43"/>
  <c r="DK20" i="43" s="1"/>
  <c r="CM20" i="43"/>
  <c r="DO20" i="43" s="1"/>
  <c r="CQ20" i="43"/>
  <c r="DS20" i="43" s="1"/>
  <c r="CR17" i="43"/>
  <c r="DT17" i="43" s="1"/>
  <c r="CN32" i="42"/>
  <c r="DR32" i="42" s="1"/>
  <c r="CK15" i="43"/>
  <c r="DM15" i="43" s="1"/>
  <c r="CN22" i="43"/>
  <c r="DP22" i="43" s="1"/>
  <c r="CJ34" i="38"/>
  <c r="DL34" i="38" s="1"/>
  <c r="DN23" i="41"/>
  <c r="CL23" i="41"/>
  <c r="DL20" i="41"/>
  <c r="CJ20" i="41"/>
  <c r="DL34" i="41"/>
  <c r="CJ34" i="41"/>
  <c r="DL32" i="41"/>
  <c r="CJ32" i="41"/>
  <c r="DP30" i="41"/>
  <c r="CN30" i="41"/>
  <c r="DN29" i="41"/>
  <c r="CL29" i="41"/>
  <c r="DL28" i="41"/>
  <c r="CJ28" i="41"/>
  <c r="CK20" i="42"/>
  <c r="DO20" i="42" s="1"/>
  <c r="CO28" i="42"/>
  <c r="DS28" i="42" s="1"/>
  <c r="CO30" i="42"/>
  <c r="DS30" i="42" s="1"/>
  <c r="CO32" i="42"/>
  <c r="DS32" i="42" s="1"/>
  <c r="CK34" i="42"/>
  <c r="DO34" i="42" s="1"/>
  <c r="CM21" i="43"/>
  <c r="DO21" i="43" s="1"/>
  <c r="CI23" i="43"/>
  <c r="DK23" i="43" s="1"/>
  <c r="CK24" i="43"/>
  <c r="DM24" i="43" s="1"/>
  <c r="CI35" i="38"/>
  <c r="DK35" i="38" s="1"/>
  <c r="CM34" i="38"/>
  <c r="DO34" i="38" s="1"/>
  <c r="CO27" i="38"/>
  <c r="DQ27" i="38" s="1"/>
  <c r="CN46" i="38"/>
  <c r="DP46" i="38" s="1"/>
  <c r="CJ46" i="38"/>
  <c r="DL46" i="38" s="1"/>
  <c r="CM45" i="38"/>
  <c r="DO45" i="38" s="1"/>
  <c r="CI45" i="38"/>
  <c r="DK45" i="38" s="1"/>
  <c r="CO34" i="41"/>
  <c r="DQ34" i="41" s="1"/>
  <c r="CO30" i="41"/>
  <c r="DQ30" i="41" s="1"/>
  <c r="CO26" i="41"/>
  <c r="DQ26" i="41" s="1"/>
  <c r="CO20" i="41"/>
  <c r="DQ20" i="41" s="1"/>
  <c r="CP34" i="42"/>
  <c r="DT34" i="42" s="1"/>
  <c r="CP30" i="42"/>
  <c r="DT30" i="42" s="1"/>
  <c r="CP26" i="42"/>
  <c r="DT26" i="42" s="1"/>
  <c r="CP20" i="42"/>
  <c r="DT20" i="42" s="1"/>
  <c r="CO23" i="43"/>
  <c r="DQ23" i="43" s="1"/>
  <c r="CP31" i="41"/>
  <c r="DR31" i="41" s="1"/>
  <c r="CP27" i="41"/>
  <c r="DR27" i="41" s="1"/>
  <c r="CP23" i="41"/>
  <c r="DR23" i="41" s="1"/>
  <c r="CP44" i="38"/>
  <c r="DR44" i="38" s="1"/>
  <c r="CP40" i="38"/>
  <c r="DR40" i="38" s="1"/>
  <c r="CP34" i="38"/>
  <c r="DR34" i="38" s="1"/>
  <c r="CP46" i="38"/>
  <c r="DR46" i="38" s="1"/>
  <c r="CP31" i="38"/>
  <c r="DR31" i="38" s="1"/>
  <c r="CQ33" i="42"/>
  <c r="DU33" i="42" s="1"/>
  <c r="CQ29" i="42"/>
  <c r="DU29" i="42" s="1"/>
  <c r="CQ21" i="42"/>
  <c r="DU21" i="42" s="1"/>
  <c r="CQ23" i="42"/>
  <c r="DU23" i="42" s="1"/>
  <c r="CP27" i="43"/>
  <c r="DR27" i="43" s="1"/>
  <c r="CP22" i="43"/>
  <c r="DR22" i="43" s="1"/>
  <c r="CG55" i="38"/>
  <c r="DI55" i="38" s="1"/>
  <c r="CC55" i="38"/>
  <c r="DE55" i="38" s="1"/>
  <c r="EG11" i="38" s="1"/>
  <c r="CE54" i="38"/>
  <c r="DG54" i="38" s="1"/>
  <c r="CG53" i="38"/>
  <c r="DI53" i="38" s="1"/>
  <c r="CC53" i="38"/>
  <c r="DE53" i="38" s="1"/>
  <c r="CE52" i="38"/>
  <c r="DG52" i="38" s="1"/>
  <c r="EI8" i="38" s="1"/>
  <c r="CG51" i="38"/>
  <c r="DI51" i="38" s="1"/>
  <c r="CC51" i="38"/>
  <c r="DE51" i="38" s="1"/>
  <c r="EG7" i="38" s="1"/>
  <c r="CE50" i="38"/>
  <c r="DG50" i="38" s="1"/>
  <c r="CG49" i="38"/>
  <c r="DI49" i="38" s="1"/>
  <c r="CC49" i="38"/>
  <c r="DE49" i="38" s="1"/>
  <c r="CE46" i="38"/>
  <c r="DG46" i="38" s="1"/>
  <c r="CG45" i="38"/>
  <c r="DI45" i="38" s="1"/>
  <c r="CC45" i="38"/>
  <c r="DE45" i="38" s="1"/>
  <c r="CE44" i="38"/>
  <c r="DG44" i="38" s="1"/>
  <c r="CG43" i="38"/>
  <c r="DI43" i="38" s="1"/>
  <c r="CC43" i="38"/>
  <c r="DE43" i="38" s="1"/>
  <c r="CE42" i="38"/>
  <c r="DG42" i="38" s="1"/>
  <c r="CG41" i="38"/>
  <c r="DI41" i="38" s="1"/>
  <c r="CC41" i="38"/>
  <c r="DE41" i="38" s="1"/>
  <c r="CE40" i="38"/>
  <c r="DG40" i="38" s="1"/>
  <c r="CG39" i="38"/>
  <c r="DI39" i="38" s="1"/>
  <c r="CC39" i="38"/>
  <c r="DE39" i="38" s="1"/>
  <c r="CE38" i="38"/>
  <c r="DG38" i="38" s="1"/>
  <c r="CG37" i="38"/>
  <c r="DI37" i="38" s="1"/>
  <c r="CC37" i="38"/>
  <c r="DE37" i="38" s="1"/>
  <c r="CE35" i="38"/>
  <c r="DG35" i="38" s="1"/>
  <c r="CG34" i="38"/>
  <c r="DI34" i="38" s="1"/>
  <c r="CC34" i="38"/>
  <c r="DE34" i="38" s="1"/>
  <c r="CE32" i="38"/>
  <c r="DG32" i="38" s="1"/>
  <c r="CG31" i="38"/>
  <c r="DI31" i="38" s="1"/>
  <c r="CC31" i="38"/>
  <c r="DE31" i="38" s="1"/>
  <c r="CE28" i="38"/>
  <c r="DG28" i="38" s="1"/>
  <c r="CG27" i="38"/>
  <c r="DI27" i="38" s="1"/>
  <c r="CC27" i="38"/>
  <c r="DE27" i="38" s="1"/>
  <c r="CE13" i="38"/>
  <c r="DG13" i="38" s="1"/>
  <c r="CC12" i="38"/>
  <c r="DE12" i="38" s="1"/>
  <c r="CE11" i="38"/>
  <c r="DG11" i="38" s="1"/>
  <c r="EI11" i="38" s="1"/>
  <c r="CC10" i="38"/>
  <c r="DE10" i="38" s="1"/>
  <c r="CE9" i="38"/>
  <c r="DG9" i="38" s="1"/>
  <c r="CC8" i="38"/>
  <c r="DE8" i="38" s="1"/>
  <c r="CE7" i="38"/>
  <c r="DG7" i="38" s="1"/>
  <c r="EI7" i="38" s="1"/>
  <c r="CC6" i="38"/>
  <c r="DE6" i="38" s="1"/>
  <c r="CE5" i="38"/>
  <c r="DG5" i="38" s="1"/>
  <c r="CC4" i="38"/>
  <c r="DE4" i="38" s="1"/>
  <c r="CE40" i="41"/>
  <c r="DG40" i="41" s="1"/>
  <c r="CG38" i="41"/>
  <c r="DI38" i="41" s="1"/>
  <c r="CE37" i="41"/>
  <c r="DG37" i="41" s="1"/>
  <c r="CG36" i="41"/>
  <c r="DI36" i="41" s="1"/>
  <c r="CE35" i="41"/>
  <c r="DG35" i="41" s="1"/>
  <c r="CG34" i="41"/>
  <c r="DI34" i="41" s="1"/>
  <c r="CE33" i="41"/>
  <c r="DG33" i="41" s="1"/>
  <c r="CG32" i="41"/>
  <c r="DI32" i="41" s="1"/>
  <c r="CE31" i="41"/>
  <c r="DG31" i="41" s="1"/>
  <c r="CG30" i="41"/>
  <c r="DI30" i="41" s="1"/>
  <c r="CE29" i="41"/>
  <c r="DG29" i="41" s="1"/>
  <c r="CG28" i="41"/>
  <c r="DI28" i="41" s="1"/>
  <c r="CE27" i="41"/>
  <c r="DG27" i="41" s="1"/>
  <c r="CG26" i="41"/>
  <c r="DI26" i="41" s="1"/>
  <c r="CE25" i="41"/>
  <c r="DG25" i="41" s="1"/>
  <c r="CG23" i="41"/>
  <c r="DI23" i="41" s="1"/>
  <c r="CE21" i="41"/>
  <c r="DG21" i="41" s="1"/>
  <c r="CG20" i="41"/>
  <c r="DI20" i="41" s="1"/>
  <c r="CC20" i="41"/>
  <c r="DE20" i="41" s="1"/>
  <c r="EG4" i="41" s="1"/>
  <c r="CE19" i="41"/>
  <c r="DG19" i="41" s="1"/>
  <c r="J38" i="45"/>
  <c r="F38" i="45"/>
  <c r="CH37" i="42"/>
  <c r="DL37" i="42" s="1"/>
  <c r="CG36" i="42"/>
  <c r="DK36" i="42" s="1"/>
  <c r="CH34" i="42"/>
  <c r="DL34" i="42" s="1"/>
  <c r="CD34" i="42"/>
  <c r="DH34" i="42" s="1"/>
  <c r="CF33" i="42"/>
  <c r="DJ33" i="42" s="1"/>
  <c r="CH32" i="42"/>
  <c r="DL32" i="42" s="1"/>
  <c r="CD32" i="42"/>
  <c r="DH32" i="42" s="1"/>
  <c r="CF31" i="42"/>
  <c r="DJ31" i="42" s="1"/>
  <c r="CH30" i="42"/>
  <c r="DL30" i="42" s="1"/>
  <c r="CD30" i="42"/>
  <c r="DH30" i="42" s="1"/>
  <c r="CF29" i="42"/>
  <c r="DJ29" i="42" s="1"/>
  <c r="CH28" i="42"/>
  <c r="DL28" i="42" s="1"/>
  <c r="CD28" i="42"/>
  <c r="DH28" i="42" s="1"/>
  <c r="CF27" i="42"/>
  <c r="DJ27" i="42" s="1"/>
  <c r="CH26" i="42"/>
  <c r="DL26" i="42" s="1"/>
  <c r="CD26" i="42"/>
  <c r="DH26" i="42" s="1"/>
  <c r="CF25" i="42"/>
  <c r="DJ25" i="42" s="1"/>
  <c r="CH23" i="42"/>
  <c r="DL23" i="42" s="1"/>
  <c r="CD23" i="42"/>
  <c r="DH23" i="42" s="1"/>
  <c r="CF21" i="42"/>
  <c r="DJ21" i="42" s="1"/>
  <c r="CH20" i="42"/>
  <c r="DL20" i="42" s="1"/>
  <c r="CD20" i="42"/>
  <c r="DH20" i="42" s="1"/>
  <c r="CF28" i="43"/>
  <c r="DH28" i="43" s="1"/>
  <c r="CF24" i="43"/>
  <c r="DH24" i="43" s="1"/>
  <c r="CF22" i="43"/>
  <c r="DH22" i="43" s="1"/>
  <c r="CH21" i="43"/>
  <c r="DJ21" i="43" s="1"/>
  <c r="CG16" i="43"/>
  <c r="DI16" i="43" s="1"/>
  <c r="CC16" i="43"/>
  <c r="DE16" i="43" s="1"/>
  <c r="CD15" i="43"/>
  <c r="DF15" i="43" s="1"/>
  <c r="CF8" i="43"/>
  <c r="DH8" i="43" s="1"/>
  <c r="CF6" i="43"/>
  <c r="DH6" i="43" s="1"/>
  <c r="EJ6" i="43" s="1"/>
  <c r="CD5" i="43"/>
  <c r="DF5" i="43" s="1"/>
  <c r="CF4" i="43"/>
  <c r="DH4" i="43" s="1"/>
  <c r="CD3" i="43"/>
  <c r="DF3" i="43" s="1"/>
  <c r="M46" i="45"/>
  <c r="G52" i="45"/>
  <c r="CQ46" i="38"/>
  <c r="DS46" i="38" s="1"/>
  <c r="FH35" i="38" s="1"/>
  <c r="CQ42" i="38"/>
  <c r="DS42" i="38" s="1"/>
  <c r="CQ38" i="38"/>
  <c r="DS38" i="38" s="1"/>
  <c r="CQ32" i="38"/>
  <c r="DS32" i="38" s="1"/>
  <c r="CQ27" i="38"/>
  <c r="DS27" i="38" s="1"/>
  <c r="CQ34" i="41"/>
  <c r="DS34" i="41" s="1"/>
  <c r="CQ30" i="41"/>
  <c r="DS30" i="41" s="1"/>
  <c r="CQ26" i="41"/>
  <c r="DS26" i="41" s="1"/>
  <c r="CQ20" i="41"/>
  <c r="DS20" i="41" s="1"/>
  <c r="CR32" i="42"/>
  <c r="DV32" i="42" s="1"/>
  <c r="CR28" i="42"/>
  <c r="DV28" i="42" s="1"/>
  <c r="CR23" i="42"/>
  <c r="DV23" i="42" s="1"/>
  <c r="CQ21" i="43"/>
  <c r="DS21" i="43" s="1"/>
  <c r="CQ15" i="43"/>
  <c r="DS15" i="43" s="1"/>
  <c r="O52" i="45"/>
  <c r="O38" i="45"/>
  <c r="CR44" i="38"/>
  <c r="DT44" i="38" s="1"/>
  <c r="FI33" i="38" s="1"/>
  <c r="CR40" i="38"/>
  <c r="DT40" i="38" s="1"/>
  <c r="CR35" i="38"/>
  <c r="DT35" i="38" s="1"/>
  <c r="FI35" i="38" s="1"/>
  <c r="CR30" i="38"/>
  <c r="DT30" i="38" s="1"/>
  <c r="CR32" i="41"/>
  <c r="DT32" i="41" s="1"/>
  <c r="CR28" i="41"/>
  <c r="DT28" i="41" s="1"/>
  <c r="CR23" i="41"/>
  <c r="DT23" i="41" s="1"/>
  <c r="CS34" i="42"/>
  <c r="DW34" i="42" s="1"/>
  <c r="CS30" i="42"/>
  <c r="DW30" i="42" s="1"/>
  <c r="FL22" i="42" s="1"/>
  <c r="CS25" i="42"/>
  <c r="DW25" i="42" s="1"/>
  <c r="CS21" i="42"/>
  <c r="CR24" i="43"/>
  <c r="DT24" i="43" s="1"/>
  <c r="CR18" i="43"/>
  <c r="DT18" i="43" s="1"/>
  <c r="CK26" i="43"/>
  <c r="DM26" i="43" s="1"/>
  <c r="CG26" i="43"/>
  <c r="DI26" i="43" s="1"/>
  <c r="CF20" i="43"/>
  <c r="DH20" i="43" s="1"/>
  <c r="CJ20" i="43"/>
  <c r="DL20" i="43" s="1"/>
  <c r="CN20" i="43"/>
  <c r="DP20" i="43" s="1"/>
  <c r="CR20" i="43"/>
  <c r="DT20" i="43" s="1"/>
  <c r="CL33" i="42"/>
  <c r="DP33" i="42" s="1"/>
  <c r="CM16" i="43"/>
  <c r="DO16" i="43" s="1"/>
  <c r="CJ22" i="43"/>
  <c r="DL22" i="43" s="1"/>
  <c r="CJ24" i="43"/>
  <c r="DL24" i="43" s="1"/>
  <c r="CK26" i="41"/>
  <c r="DM26" i="41" s="1"/>
  <c r="CM25" i="41"/>
  <c r="DO25" i="41" s="1"/>
  <c r="CI25" i="41"/>
  <c r="DK25" i="41" s="1"/>
  <c r="CL21" i="41"/>
  <c r="DN21" i="41" s="1"/>
  <c r="CN20" i="41"/>
  <c r="DP20" i="41" s="1"/>
  <c r="CL19" i="41"/>
  <c r="DN19" i="41" s="1"/>
  <c r="CN34" i="41"/>
  <c r="DP34" i="41" s="1"/>
  <c r="CL33" i="41"/>
  <c r="DN33" i="41" s="1"/>
  <c r="CN32" i="41"/>
  <c r="DP32" i="41" s="1"/>
  <c r="CL31" i="41"/>
  <c r="DN31" i="41" s="1"/>
  <c r="CJ30" i="41"/>
  <c r="DL30" i="41" s="1"/>
  <c r="CN28" i="41"/>
  <c r="DP28" i="41" s="1"/>
  <c r="CL27" i="41"/>
  <c r="DN27" i="41" s="1"/>
  <c r="CO20" i="42"/>
  <c r="DS20" i="42" s="1"/>
  <c r="CM21" i="42"/>
  <c r="DQ21" i="42" s="1"/>
  <c r="CM23" i="42"/>
  <c r="DQ23" i="42" s="1"/>
  <c r="CM25" i="42"/>
  <c r="DQ25" i="42" s="1"/>
  <c r="CK26" i="42"/>
  <c r="DO26" i="42" s="1"/>
  <c r="CM27" i="42"/>
  <c r="DQ27" i="42" s="1"/>
  <c r="CK28" i="42"/>
  <c r="DO28" i="42" s="1"/>
  <c r="CM29" i="42"/>
  <c r="DQ29" i="42" s="1"/>
  <c r="CK30" i="42"/>
  <c r="DO30" i="42" s="1"/>
  <c r="CM31" i="42"/>
  <c r="DQ31" i="42" s="1"/>
  <c r="CK32" i="42"/>
  <c r="DO32" i="42" s="1"/>
  <c r="CM33" i="42"/>
  <c r="DQ33" i="42" s="1"/>
  <c r="CO34" i="42"/>
  <c r="DS34" i="42" s="1"/>
  <c r="CL15" i="43"/>
  <c r="DN15" i="43" s="1"/>
  <c r="CJ16" i="43"/>
  <c r="DL16" i="43" s="1"/>
  <c r="CN16" i="43"/>
  <c r="DP16" i="43" s="1"/>
  <c r="CI21" i="43"/>
  <c r="DK21" i="43" s="1"/>
  <c r="CK22" i="43"/>
  <c r="DM22" i="43" s="1"/>
  <c r="CM23" i="43"/>
  <c r="DO23" i="43" s="1"/>
  <c r="CL35" i="38"/>
  <c r="DN35" i="38" s="1"/>
  <c r="CO32" i="38"/>
  <c r="DQ32" i="38" s="1"/>
  <c r="CO41" i="38"/>
  <c r="DQ41" i="38" s="1"/>
  <c r="CO37" i="38"/>
  <c r="DQ37" i="38" s="1"/>
  <c r="CN26" i="41"/>
  <c r="DP26" i="41" s="1"/>
  <c r="CJ26" i="41"/>
  <c r="DL26" i="41" s="1"/>
  <c r="CL25" i="41"/>
  <c r="DN25" i="41" s="1"/>
  <c r="CK23" i="41"/>
  <c r="DM23" i="41" s="1"/>
  <c r="CK21" i="41"/>
  <c r="DM21" i="41" s="1"/>
  <c r="CM20" i="41"/>
  <c r="DO20" i="41" s="1"/>
  <c r="CI20" i="41"/>
  <c r="DK20" i="41" s="1"/>
  <c r="CK19" i="41"/>
  <c r="DM19" i="41" s="1"/>
  <c r="CM34" i="41"/>
  <c r="DO34" i="41" s="1"/>
  <c r="CI34" i="41"/>
  <c r="DK34" i="41" s="1"/>
  <c r="CK33" i="41"/>
  <c r="DM33" i="41" s="1"/>
  <c r="CM32" i="41"/>
  <c r="DO32" i="41" s="1"/>
  <c r="CI32" i="41"/>
  <c r="DK32" i="41" s="1"/>
  <c r="CK31" i="41"/>
  <c r="DM31" i="41" s="1"/>
  <c r="CM30" i="41"/>
  <c r="DO30" i="41" s="1"/>
  <c r="CI30" i="41"/>
  <c r="DK30" i="41" s="1"/>
  <c r="CK29" i="41"/>
  <c r="DM29" i="41" s="1"/>
  <c r="CM28" i="41"/>
  <c r="DO28" i="41" s="1"/>
  <c r="CI28" i="41"/>
  <c r="DK28" i="41" s="1"/>
  <c r="CK27" i="41"/>
  <c r="DM27" i="41" s="1"/>
  <c r="CL20" i="42"/>
  <c r="DP20" i="42" s="1"/>
  <c r="CJ21" i="42"/>
  <c r="DN21" i="42" s="1"/>
  <c r="CJ23" i="42"/>
  <c r="DN23" i="42" s="1"/>
  <c r="CN23" i="42"/>
  <c r="DR23" i="42" s="1"/>
  <c r="CJ25" i="42"/>
  <c r="DN25" i="42" s="1"/>
  <c r="CN25" i="42"/>
  <c r="DR25" i="42" s="1"/>
  <c r="CL26" i="42"/>
  <c r="DP26" i="42" s="1"/>
  <c r="CJ27" i="42"/>
  <c r="DN27" i="42" s="1"/>
  <c r="CN27" i="42"/>
  <c r="DR27" i="42" s="1"/>
  <c r="CL28" i="42"/>
  <c r="DP28" i="42" s="1"/>
  <c r="CN29" i="42"/>
  <c r="DR29" i="42" s="1"/>
  <c r="CL30" i="42"/>
  <c r="DP30" i="42" s="1"/>
  <c r="CJ31" i="42"/>
  <c r="DN31" i="42" s="1"/>
  <c r="CN31" i="42"/>
  <c r="DR31" i="42" s="1"/>
  <c r="CL32" i="42"/>
  <c r="DP32" i="42" s="1"/>
  <c r="CJ33" i="42"/>
  <c r="DN33" i="42" s="1"/>
  <c r="CN33" i="42"/>
  <c r="DR33" i="42" s="1"/>
  <c r="CL34" i="42"/>
  <c r="DP34" i="42" s="1"/>
  <c r="CI15" i="43"/>
  <c r="DK15" i="43" s="1"/>
  <c r="CM15" i="43"/>
  <c r="DO15" i="43" s="1"/>
  <c r="CK16" i="43"/>
  <c r="DM16" i="43" s="1"/>
  <c r="CI17" i="43"/>
  <c r="DK17" i="43" s="1"/>
  <c r="CJ21" i="43"/>
  <c r="DL21" i="43" s="1"/>
  <c r="CN21" i="43"/>
  <c r="DP21" i="43" s="1"/>
  <c r="CL22" i="43"/>
  <c r="DN22" i="43" s="1"/>
  <c r="CJ23" i="43"/>
  <c r="DL23" i="43" s="1"/>
  <c r="CN23" i="43"/>
  <c r="DP23" i="43" s="1"/>
  <c r="CL24" i="43"/>
  <c r="DN24" i="43" s="1"/>
  <c r="CI34" i="38"/>
  <c r="DK34" i="38" s="1"/>
  <c r="CK35" i="38"/>
  <c r="DM35" i="38" s="1"/>
  <c r="CL34" i="38"/>
  <c r="DN34" i="38" s="1"/>
  <c r="CN31" i="38"/>
  <c r="DP31" i="38" s="1"/>
  <c r="CN27" i="38"/>
  <c r="DP27" i="38" s="1"/>
  <c r="CO31" i="38"/>
  <c r="DQ31" i="38" s="1"/>
  <c r="CO44" i="38"/>
  <c r="DQ44" i="38" s="1"/>
  <c r="CO40" i="38"/>
  <c r="DQ40" i="38" s="1"/>
  <c r="CM46" i="38"/>
  <c r="DO46" i="38" s="1"/>
  <c r="CI46" i="38"/>
  <c r="DK46" i="38" s="1"/>
  <c r="CL45" i="38"/>
  <c r="DN45" i="38" s="1"/>
  <c r="CO33" i="41"/>
  <c r="DQ33" i="41" s="1"/>
  <c r="CO29" i="41"/>
  <c r="DQ29" i="41" s="1"/>
  <c r="CO25" i="41"/>
  <c r="DQ25" i="41" s="1"/>
  <c r="CO19" i="41"/>
  <c r="DQ19" i="41" s="1"/>
  <c r="CP33" i="42"/>
  <c r="DT33" i="42" s="1"/>
  <c r="CP29" i="42"/>
  <c r="DT29" i="42" s="1"/>
  <c r="CP25" i="42"/>
  <c r="DT25" i="42" s="1"/>
  <c r="CO22" i="43"/>
  <c r="DQ22" i="43" s="1"/>
  <c r="CO16" i="43"/>
  <c r="DQ16" i="43" s="1"/>
  <c r="CP34" i="41"/>
  <c r="DR34" i="41" s="1"/>
  <c r="ET10" i="41" s="1"/>
  <c r="CP30" i="41"/>
  <c r="DR30" i="41" s="1"/>
  <c r="CP21" i="41"/>
  <c r="DR21" i="41" s="1"/>
  <c r="CP43" i="38"/>
  <c r="DR43" i="38" s="1"/>
  <c r="CP39" i="38"/>
  <c r="DR39" i="38" s="1"/>
  <c r="CP45" i="38"/>
  <c r="DR45" i="38" s="1"/>
  <c r="CP30" i="38"/>
  <c r="DR30" i="38" s="1"/>
  <c r="CQ32" i="42"/>
  <c r="DU32" i="42" s="1"/>
  <c r="CQ28" i="42"/>
  <c r="DU28" i="42" s="1"/>
  <c r="CQ20" i="42"/>
  <c r="DU20" i="42" s="1"/>
  <c r="CF55" i="38"/>
  <c r="DH55" i="38" s="1"/>
  <c r="CD54" i="38"/>
  <c r="DF54" i="38" s="1"/>
  <c r="CF53" i="38"/>
  <c r="DH53" i="38" s="1"/>
  <c r="CD52" i="38"/>
  <c r="DF52" i="38" s="1"/>
  <c r="CF51" i="38"/>
  <c r="DH51" i="38" s="1"/>
  <c r="CD50" i="38"/>
  <c r="DF50" i="38" s="1"/>
  <c r="CF49" i="38"/>
  <c r="DH49" i="38" s="1"/>
  <c r="CH46" i="38"/>
  <c r="DJ46" i="38" s="1"/>
  <c r="CD46" i="38"/>
  <c r="DF46" i="38" s="1"/>
  <c r="CF45" i="38"/>
  <c r="DH45" i="38" s="1"/>
  <c r="CH44" i="38"/>
  <c r="DJ44" i="38" s="1"/>
  <c r="CD44" i="38"/>
  <c r="DF44" i="38" s="1"/>
  <c r="CF43" i="38"/>
  <c r="DH43" i="38" s="1"/>
  <c r="CH42" i="38"/>
  <c r="DJ42" i="38" s="1"/>
  <c r="CD42" i="38"/>
  <c r="DF42" i="38" s="1"/>
  <c r="CF41" i="38"/>
  <c r="DH41" i="38" s="1"/>
  <c r="CH40" i="38"/>
  <c r="DJ40" i="38" s="1"/>
  <c r="CD40" i="38"/>
  <c r="DF40" i="38" s="1"/>
  <c r="CF39" i="38"/>
  <c r="DH39" i="38" s="1"/>
  <c r="CH38" i="38"/>
  <c r="DJ38" i="38" s="1"/>
  <c r="CD38" i="38"/>
  <c r="DF38" i="38" s="1"/>
  <c r="CF37" i="38"/>
  <c r="DH37" i="38" s="1"/>
  <c r="CH35" i="38"/>
  <c r="DJ35" i="38" s="1"/>
  <c r="CD35" i="38"/>
  <c r="DF35" i="38" s="1"/>
  <c r="CF34" i="38"/>
  <c r="DH34" i="38" s="1"/>
  <c r="CH32" i="38"/>
  <c r="DJ32" i="38" s="1"/>
  <c r="CD32" i="38"/>
  <c r="DF32" i="38" s="1"/>
  <c r="CF31" i="38"/>
  <c r="DH31" i="38" s="1"/>
  <c r="EJ9" i="38" s="1"/>
  <c r="CH28" i="38"/>
  <c r="DJ28" i="38" s="1"/>
  <c r="CD28" i="38"/>
  <c r="DF28" i="38" s="1"/>
  <c r="CF27" i="38"/>
  <c r="DH27" i="38" s="1"/>
  <c r="EJ5" i="38" s="1"/>
  <c r="CD13" i="38"/>
  <c r="DF13" i="38" s="1"/>
  <c r="CF12" i="38"/>
  <c r="DH12" i="38" s="1"/>
  <c r="CD11" i="38"/>
  <c r="DF11" i="38" s="1"/>
  <c r="CF10" i="38"/>
  <c r="DH10" i="38" s="1"/>
  <c r="EJ10" i="38" s="1"/>
  <c r="CD9" i="38"/>
  <c r="DF9" i="38" s="1"/>
  <c r="EH9" i="38" s="1"/>
  <c r="CF8" i="38"/>
  <c r="DH8" i="38" s="1"/>
  <c r="CD7" i="38"/>
  <c r="DF7" i="38" s="1"/>
  <c r="EH7" i="38" s="1"/>
  <c r="CF6" i="38"/>
  <c r="DH6" i="38" s="1"/>
  <c r="EJ6" i="38" s="1"/>
  <c r="CD5" i="38"/>
  <c r="DF5" i="38" s="1"/>
  <c r="CF4" i="38"/>
  <c r="DH4" i="38" s="1"/>
  <c r="CD40" i="41"/>
  <c r="DF40" i="41" s="1"/>
  <c r="EH8" i="41" s="1"/>
  <c r="CF38" i="41"/>
  <c r="DH38" i="41" s="1"/>
  <c r="CD37" i="41"/>
  <c r="DF37" i="41" s="1"/>
  <c r="CF36" i="41"/>
  <c r="DH36" i="41" s="1"/>
  <c r="CD35" i="41"/>
  <c r="DF35" i="41" s="1"/>
  <c r="CF34" i="41"/>
  <c r="DH34" i="41" s="1"/>
  <c r="CH33" i="41"/>
  <c r="DJ33" i="41" s="1"/>
  <c r="CD33" i="41"/>
  <c r="DF33" i="41" s="1"/>
  <c r="CF32" i="41"/>
  <c r="DH32" i="41" s="1"/>
  <c r="CH31" i="41"/>
  <c r="DJ31" i="41" s="1"/>
  <c r="CD31" i="41"/>
  <c r="DF31" i="41" s="1"/>
  <c r="EH7" i="41" s="1"/>
  <c r="CF30" i="41"/>
  <c r="DH30" i="41" s="1"/>
  <c r="CH29" i="41"/>
  <c r="DJ29" i="41" s="1"/>
  <c r="CD29" i="41"/>
  <c r="DF29" i="41" s="1"/>
  <c r="CF28" i="41"/>
  <c r="DH28" i="41" s="1"/>
  <c r="CH27" i="41"/>
  <c r="DJ27" i="41" s="1"/>
  <c r="CD27" i="41"/>
  <c r="DF27" i="41" s="1"/>
  <c r="CF26" i="41"/>
  <c r="DH26" i="41" s="1"/>
  <c r="CH25" i="41"/>
  <c r="DJ25" i="41" s="1"/>
  <c r="CD25" i="41"/>
  <c r="DF25" i="41" s="1"/>
  <c r="EH9" i="41" s="1"/>
  <c r="CF23" i="41"/>
  <c r="DH23" i="41" s="1"/>
  <c r="CH21" i="41"/>
  <c r="DJ21" i="41" s="1"/>
  <c r="CD21" i="41"/>
  <c r="DF21" i="41" s="1"/>
  <c r="EH5" i="41" s="1"/>
  <c r="CF20" i="41"/>
  <c r="DH20" i="41" s="1"/>
  <c r="CH19" i="41"/>
  <c r="DJ19" i="41" s="1"/>
  <c r="CD19" i="41"/>
  <c r="DF19" i="41" s="1"/>
  <c r="CG37" i="42"/>
  <c r="DK37" i="42" s="1"/>
  <c r="CF36" i="42"/>
  <c r="DJ36" i="42" s="1"/>
  <c r="CG34" i="42"/>
  <c r="DK34" i="42" s="1"/>
  <c r="CI33" i="42"/>
  <c r="DM33" i="42" s="1"/>
  <c r="CE33" i="42"/>
  <c r="DI33" i="42" s="1"/>
  <c r="CG32" i="42"/>
  <c r="DK32" i="42" s="1"/>
  <c r="CI31" i="42"/>
  <c r="DM31" i="42" s="1"/>
  <c r="CE31" i="42"/>
  <c r="DI31" i="42" s="1"/>
  <c r="CG30" i="42"/>
  <c r="DK30" i="42" s="1"/>
  <c r="CI29" i="42"/>
  <c r="DM29" i="42" s="1"/>
  <c r="CE29" i="42"/>
  <c r="DI29" i="42" s="1"/>
  <c r="CG28" i="42"/>
  <c r="DK28" i="42" s="1"/>
  <c r="CI27" i="42"/>
  <c r="DM27" i="42" s="1"/>
  <c r="CE27" i="42"/>
  <c r="DI27" i="42" s="1"/>
  <c r="CG26" i="42"/>
  <c r="DK26" i="42" s="1"/>
  <c r="CI25" i="42"/>
  <c r="DM25" i="42" s="1"/>
  <c r="CE25" i="42"/>
  <c r="DI25" i="42" s="1"/>
  <c r="CG23" i="42"/>
  <c r="DK23" i="42" s="1"/>
  <c r="CI21" i="42"/>
  <c r="DM21" i="42" s="1"/>
  <c r="CE21" i="42"/>
  <c r="DI21" i="42" s="1"/>
  <c r="CG20" i="42"/>
  <c r="DK20" i="42" s="1"/>
  <c r="CG30" i="43"/>
  <c r="DI30" i="43" s="1"/>
  <c r="CE28" i="43"/>
  <c r="DG28" i="43" s="1"/>
  <c r="CG27" i="43"/>
  <c r="DI27" i="43" s="1"/>
  <c r="CE24" i="43"/>
  <c r="DG24" i="43" s="1"/>
  <c r="CE22" i="43"/>
  <c r="DG22" i="43" s="1"/>
  <c r="CG21" i="43"/>
  <c r="DI21" i="43" s="1"/>
  <c r="CD17" i="43"/>
  <c r="DF17" i="43" s="1"/>
  <c r="CF16" i="43"/>
  <c r="DH16" i="43" s="1"/>
  <c r="CH15" i="43"/>
  <c r="DJ15" i="43" s="1"/>
  <c r="CC15" i="43"/>
  <c r="DE15" i="43" s="1"/>
  <c r="CE8" i="43"/>
  <c r="DG8" i="43" s="1"/>
  <c r="EI8" i="43" s="1"/>
  <c r="CE6" i="43"/>
  <c r="DG6" i="43" s="1"/>
  <c r="CC5" i="43"/>
  <c r="DE5" i="43" s="1"/>
  <c r="EG5" i="43" s="1"/>
  <c r="CE4" i="43"/>
  <c r="DG4" i="43" s="1"/>
  <c r="EI4" i="43" s="1"/>
  <c r="CC3" i="43"/>
  <c r="DE3" i="43" s="1"/>
  <c r="L49" i="45"/>
  <c r="N52" i="45"/>
  <c r="CQ45" i="38"/>
  <c r="DS45" i="38" s="1"/>
  <c r="CQ41" i="38"/>
  <c r="DS41" i="38" s="1"/>
  <c r="CQ37" i="38"/>
  <c r="DS37" i="38" s="1"/>
  <c r="FH26" i="38" s="1"/>
  <c r="CQ31" i="38"/>
  <c r="DS31" i="38" s="1"/>
  <c r="CQ33" i="41"/>
  <c r="DS33" i="41" s="1"/>
  <c r="CQ29" i="41"/>
  <c r="DS29" i="41" s="1"/>
  <c r="CQ25" i="41"/>
  <c r="DS25" i="41" s="1"/>
  <c r="CQ19" i="41"/>
  <c r="DS19" i="41" s="1"/>
  <c r="CR31" i="42"/>
  <c r="DV31" i="42" s="1"/>
  <c r="CR26" i="42"/>
  <c r="DV26" i="42" s="1"/>
  <c r="FK26" i="42" s="1"/>
  <c r="CR20" i="42"/>
  <c r="DV20" i="42" s="1"/>
  <c r="CQ24" i="43"/>
  <c r="DS24" i="43" s="1"/>
  <c r="O49" i="45"/>
  <c r="CR43" i="38"/>
  <c r="DT43" i="38" s="1"/>
  <c r="CR39" i="38"/>
  <c r="DT39" i="38" s="1"/>
  <c r="CR34" i="38"/>
  <c r="DT34" i="38" s="1"/>
  <c r="CR28" i="38"/>
  <c r="DT28" i="38" s="1"/>
  <c r="CR31" i="41"/>
  <c r="DT31" i="41" s="1"/>
  <c r="DT27" i="41"/>
  <c r="CR27" i="41"/>
  <c r="CR21" i="41"/>
  <c r="DT21" i="41" s="1"/>
  <c r="CS33" i="42"/>
  <c r="DW33" i="42" s="1"/>
  <c r="CS29" i="42"/>
  <c r="CS24" i="42"/>
  <c r="DW24" i="42" s="1"/>
  <c r="CR23" i="43"/>
  <c r="DT23" i="43" s="1"/>
  <c r="CR16" i="43"/>
  <c r="DT16" i="43" s="1"/>
  <c r="FI16" i="43" s="1"/>
  <c r="CR26" i="43"/>
  <c r="DT26" i="43" s="1"/>
  <c r="DL26" i="43"/>
  <c r="CJ26" i="43"/>
  <c r="CG20" i="43"/>
  <c r="DI20" i="43" s="1"/>
  <c r="CK20" i="43"/>
  <c r="DM20" i="43" s="1"/>
  <c r="FI19" i="43"/>
  <c r="EV7" i="43"/>
  <c r="DQ55" i="38"/>
  <c r="DR51" i="38"/>
  <c r="DT54" i="38"/>
  <c r="DR52" i="38"/>
  <c r="DJ55" i="38"/>
  <c r="DJ49" i="38"/>
  <c r="DS49" i="38"/>
  <c r="DT51" i="38"/>
  <c r="DP53" i="38"/>
  <c r="DQ54" i="38"/>
  <c r="DQ50" i="38"/>
  <c r="DR54" i="38"/>
  <c r="DR50" i="38"/>
  <c r="DJ54" i="38"/>
  <c r="DJ52" i="38"/>
  <c r="DJ50" i="38"/>
  <c r="DS51" i="38"/>
  <c r="FH29" i="38" s="1"/>
  <c r="DT53" i="38"/>
  <c r="DQ51" i="38"/>
  <c r="DS52" i="38"/>
  <c r="DT49" i="38"/>
  <c r="FI27" i="38" s="1"/>
  <c r="DP54" i="38"/>
  <c r="DQ52" i="38"/>
  <c r="DJ53" i="38"/>
  <c r="DJ51" i="38"/>
  <c r="DS53" i="38"/>
  <c r="DP50" i="38"/>
  <c r="DQ53" i="38"/>
  <c r="DQ49" i="38"/>
  <c r="DR53" i="38"/>
  <c r="DR49" i="38"/>
  <c r="DR55" i="38"/>
  <c r="DS54" i="38"/>
  <c r="DS50" i="38"/>
  <c r="DT52" i="38"/>
  <c r="DP36" i="41"/>
  <c r="DO40" i="41"/>
  <c r="DP38" i="41"/>
  <c r="DN37" i="41"/>
  <c r="DL35" i="41"/>
  <c r="DQ35" i="41"/>
  <c r="DR37" i="41"/>
  <c r="DJ35" i="41"/>
  <c r="DT38" i="41"/>
  <c r="EV6" i="41" s="1"/>
  <c r="P17" i="45" s="1"/>
  <c r="DO36" i="41"/>
  <c r="DL40" i="41"/>
  <c r="DO37" i="41"/>
  <c r="DM35" i="41"/>
  <c r="DR40" i="41"/>
  <c r="DS38" i="41"/>
  <c r="DT40" i="41"/>
  <c r="DT35" i="41"/>
  <c r="DN36" i="41"/>
  <c r="DM40" i="41"/>
  <c r="DN38" i="41"/>
  <c r="DP37" i="41"/>
  <c r="DL37" i="41"/>
  <c r="DN35" i="41"/>
  <c r="DQ37" i="41"/>
  <c r="DR35" i="41"/>
  <c r="DJ38" i="41"/>
  <c r="DJ36" i="41"/>
  <c r="DS40" i="41"/>
  <c r="FH24" i="41" s="1"/>
  <c r="DS35" i="41"/>
  <c r="DT36" i="41"/>
  <c r="DT39" i="41"/>
  <c r="DL36" i="41"/>
  <c r="DK40" i="41"/>
  <c r="DL38" i="41"/>
  <c r="DP35" i="41"/>
  <c r="DQ40" i="41"/>
  <c r="DJ40" i="41"/>
  <c r="DJ37" i="41"/>
  <c r="DS37" i="41"/>
  <c r="DK36" i="41"/>
  <c r="DP40" i="41"/>
  <c r="DM38" i="41"/>
  <c r="DK37" i="41"/>
  <c r="DQ36" i="41"/>
  <c r="DR38" i="41"/>
  <c r="DM36" i="41"/>
  <c r="DN40" i="41"/>
  <c r="DO38" i="41"/>
  <c r="DK38" i="41"/>
  <c r="DM37" i="41"/>
  <c r="DO35" i="41"/>
  <c r="DK35" i="41"/>
  <c r="DQ38" i="41"/>
  <c r="DR36" i="41"/>
  <c r="DS36" i="41"/>
  <c r="DT37" i="41"/>
  <c r="DR36" i="42"/>
  <c r="DR38" i="42"/>
  <c r="DN40" i="42"/>
  <c r="DT40" i="42"/>
  <c r="DU39" i="42"/>
  <c r="DV36" i="42"/>
  <c r="DW40" i="42"/>
  <c r="DQ36" i="42"/>
  <c r="DS37" i="42"/>
  <c r="DU40" i="42"/>
  <c r="DV37" i="42"/>
  <c r="F31" i="60" s="1"/>
  <c r="DP36" i="42"/>
  <c r="DR37" i="42"/>
  <c r="DP40" i="42"/>
  <c r="DT37" i="42"/>
  <c r="DU37" i="42"/>
  <c r="DV39" i="42"/>
  <c r="DW36" i="42"/>
  <c r="DN36" i="42"/>
  <c r="DP37" i="42"/>
  <c r="DR40" i="42"/>
  <c r="DO37" i="42"/>
  <c r="DQ40" i="42"/>
  <c r="DT36" i="42"/>
  <c r="DU36" i="42"/>
  <c r="DO36" i="42"/>
  <c r="DS36" i="42"/>
  <c r="DQ37" i="42"/>
  <c r="DO40" i="42"/>
  <c r="DS40" i="42"/>
  <c r="DM40" i="42"/>
  <c r="DM36" i="42"/>
  <c r="DV40" i="42"/>
  <c r="DW39" i="42"/>
  <c r="DN27" i="43"/>
  <c r="DP28" i="43"/>
  <c r="DL30" i="43"/>
  <c r="DQ30" i="43"/>
  <c r="DK28" i="43"/>
  <c r="DM29" i="43"/>
  <c r="DO30" i="43"/>
  <c r="DQ27" i="43"/>
  <c r="DJ28" i="43"/>
  <c r="DK27" i="43"/>
  <c r="DO27" i="43"/>
  <c r="DM28" i="43"/>
  <c r="DO29" i="43"/>
  <c r="DM30" i="43"/>
  <c r="DQ29" i="43"/>
  <c r="DJ30" i="43"/>
  <c r="DJ27" i="43"/>
  <c r="DS27" i="43"/>
  <c r="DL28" i="43"/>
  <c r="DP30" i="43"/>
  <c r="DS28" i="43"/>
  <c r="DM27" i="43"/>
  <c r="DO28" i="43"/>
  <c r="DK30" i="43"/>
  <c r="DS30" i="43"/>
  <c r="DL27" i="43"/>
  <c r="DP27" i="43"/>
  <c r="DN28" i="43"/>
  <c r="DN30" i="43"/>
  <c r="DQ28" i="43"/>
  <c r="DT30" i="43"/>
  <c r="FI4" i="43"/>
  <c r="CF10" i="42"/>
  <c r="DJ10" i="42" s="1"/>
  <c r="CD9" i="42"/>
  <c r="DH9" i="42" s="1"/>
  <c r="EJ9" i="42" s="1"/>
  <c r="CF6" i="42"/>
  <c r="DJ6" i="42" s="1"/>
  <c r="EL6" i="42" s="1"/>
  <c r="CD5" i="42"/>
  <c r="DH5" i="42" s="1"/>
  <c r="CD3" i="42"/>
  <c r="DH3" i="42" s="1"/>
  <c r="EJ3" i="42" s="1"/>
  <c r="CG8" i="42"/>
  <c r="DK8" i="42" s="1"/>
  <c r="EM8" i="42" s="1"/>
  <c r="CE7" i="42"/>
  <c r="DI7" i="42" s="1"/>
  <c r="CG4" i="42"/>
  <c r="DK4" i="42" s="1"/>
  <c r="CE10" i="42"/>
  <c r="DI10" i="42" s="1"/>
  <c r="CG9" i="42"/>
  <c r="DK9" i="42" s="1"/>
  <c r="CE8" i="42"/>
  <c r="DI8" i="42" s="1"/>
  <c r="CG7" i="42"/>
  <c r="DK7" i="42" s="1"/>
  <c r="CE6" i="42"/>
  <c r="DI6" i="42" s="1"/>
  <c r="CG5" i="42"/>
  <c r="DK5" i="42" s="1"/>
  <c r="CE4" i="42"/>
  <c r="DI4" i="42" s="1"/>
  <c r="CG3" i="42"/>
  <c r="DK3" i="42" s="1"/>
  <c r="CF8" i="42"/>
  <c r="DJ8" i="42" s="1"/>
  <c r="EL8" i="42" s="1"/>
  <c r="CD7" i="42"/>
  <c r="DH7" i="42" s="1"/>
  <c r="CF4" i="42"/>
  <c r="DJ4" i="42" s="1"/>
  <c r="CG10" i="42"/>
  <c r="DK10" i="42" s="1"/>
  <c r="CE9" i="42"/>
  <c r="DI9" i="42" s="1"/>
  <c r="CG6" i="42"/>
  <c r="DK6" i="42" s="1"/>
  <c r="EM6" i="42" s="1"/>
  <c r="CE5" i="42"/>
  <c r="DI5" i="42" s="1"/>
  <c r="CE3" i="42"/>
  <c r="DI3" i="42" s="1"/>
  <c r="CD10" i="42"/>
  <c r="DH10" i="42" s="1"/>
  <c r="CF9" i="42"/>
  <c r="DJ9" i="42" s="1"/>
  <c r="EL9" i="42" s="1"/>
  <c r="CD8" i="42"/>
  <c r="DH8" i="42" s="1"/>
  <c r="CF7" i="42"/>
  <c r="DJ7" i="42" s="1"/>
  <c r="CD6" i="42"/>
  <c r="DH6" i="42" s="1"/>
  <c r="CF5" i="42"/>
  <c r="DJ5" i="42" s="1"/>
  <c r="CD4" i="42"/>
  <c r="DH4" i="42" s="1"/>
  <c r="CF3" i="42"/>
  <c r="DJ3" i="42" s="1"/>
  <c r="CE8" i="41"/>
  <c r="DG8" i="41" s="1"/>
  <c r="CE4" i="41"/>
  <c r="DG4" i="41" s="1"/>
  <c r="CF8" i="41"/>
  <c r="DH8" i="41" s="1"/>
  <c r="EJ8" i="41" s="1"/>
  <c r="CF4" i="41"/>
  <c r="DH4" i="41" s="1"/>
  <c r="O46" i="45"/>
  <c r="CE9" i="41"/>
  <c r="DG9" i="41" s="1"/>
  <c r="CE7" i="41"/>
  <c r="DG7" i="41" s="1"/>
  <c r="CE5" i="41"/>
  <c r="DG5" i="41" s="1"/>
  <c r="CE3" i="41"/>
  <c r="DG3" i="41" s="1"/>
  <c r="CE10" i="41"/>
  <c r="DG10" i="41" s="1"/>
  <c r="EI10" i="41" s="1"/>
  <c r="CE6" i="41"/>
  <c r="DG6" i="41" s="1"/>
  <c r="EI6" i="41" s="1"/>
  <c r="CF10" i="41"/>
  <c r="DH10" i="41" s="1"/>
  <c r="CF6" i="41"/>
  <c r="DH6" i="41" s="1"/>
  <c r="EJ6" i="41" s="1"/>
  <c r="CF9" i="41"/>
  <c r="DH9" i="41" s="1"/>
  <c r="CF7" i="41"/>
  <c r="DH7" i="41" s="1"/>
  <c r="CF5" i="41"/>
  <c r="DH5" i="41" s="1"/>
  <c r="CF3" i="41"/>
  <c r="DH3" i="41" s="1"/>
  <c r="FI26" i="41"/>
  <c r="FI5" i="43"/>
  <c r="FI6" i="43"/>
  <c r="FI3" i="43"/>
  <c r="FI6" i="41"/>
  <c r="FI7" i="41"/>
  <c r="FI8" i="41"/>
  <c r="FI4" i="41"/>
  <c r="EV10" i="41"/>
  <c r="P21" i="45" s="1"/>
  <c r="FI9" i="41"/>
  <c r="FI8" i="43"/>
  <c r="CI4" i="43"/>
  <c r="DK4" i="43" s="1"/>
  <c r="CK5" i="43"/>
  <c r="DM5" i="43" s="1"/>
  <c r="CM6" i="43"/>
  <c r="DO6" i="43" s="1"/>
  <c r="CN8" i="43"/>
  <c r="DP8" i="43" s="1"/>
  <c r="CO4" i="43"/>
  <c r="DQ4" i="43" s="1"/>
  <c r="CG8" i="43"/>
  <c r="DI8" i="43" s="1"/>
  <c r="CG4" i="43"/>
  <c r="DI4" i="43" s="1"/>
  <c r="CN3" i="43"/>
  <c r="DP3" i="43" s="1"/>
  <c r="DL5" i="43"/>
  <c r="CJ5" i="43"/>
  <c r="CL6" i="43"/>
  <c r="DN6" i="43" s="1"/>
  <c r="CK8" i="43"/>
  <c r="DM8" i="43" s="1"/>
  <c r="CO5" i="43"/>
  <c r="DQ5" i="43" s="1"/>
  <c r="CP3" i="43"/>
  <c r="DR3" i="43" s="1"/>
  <c r="CH8" i="43"/>
  <c r="DJ8" i="43" s="1"/>
  <c r="CH4" i="43"/>
  <c r="DJ4" i="43" s="1"/>
  <c r="CQ5" i="43"/>
  <c r="DS5" i="43" s="1"/>
  <c r="CL3" i="43"/>
  <c r="DN3" i="43" s="1"/>
  <c r="CJ4" i="43"/>
  <c r="DL4" i="43" s="1"/>
  <c r="CN4" i="43"/>
  <c r="DP4" i="43" s="1"/>
  <c r="CL5" i="43"/>
  <c r="DN5" i="43" s="1"/>
  <c r="CJ6" i="43"/>
  <c r="DL6" i="43" s="1"/>
  <c r="CN6" i="43"/>
  <c r="DP6" i="43" s="1"/>
  <c r="CM8" i="43"/>
  <c r="DO8" i="43" s="1"/>
  <c r="CI8" i="43"/>
  <c r="DK8" i="43" s="1"/>
  <c r="CO3" i="43"/>
  <c r="DQ3" i="43" s="1"/>
  <c r="CH5" i="43"/>
  <c r="DJ5" i="43" s="1"/>
  <c r="EL5" i="43" s="1"/>
  <c r="CH3" i="43"/>
  <c r="DJ3" i="43" s="1"/>
  <c r="CQ3" i="43"/>
  <c r="DS3" i="43" s="1"/>
  <c r="CK3" i="43"/>
  <c r="DM3" i="43" s="1"/>
  <c r="CM4" i="43"/>
  <c r="DO4" i="43" s="1"/>
  <c r="CI6" i="43"/>
  <c r="DK6" i="43" s="1"/>
  <c r="CJ8" i="43"/>
  <c r="DL8" i="43" s="1"/>
  <c r="CO8" i="43"/>
  <c r="DQ8" i="43" s="1"/>
  <c r="ES8" i="43" s="1"/>
  <c r="CG6" i="43"/>
  <c r="DI6" i="43" s="1"/>
  <c r="CJ3" i="43"/>
  <c r="DL3" i="43" s="1"/>
  <c r="CL4" i="43"/>
  <c r="DN4" i="43" s="1"/>
  <c r="CN5" i="43"/>
  <c r="DP5" i="43" s="1"/>
  <c r="CH6" i="43"/>
  <c r="DJ6" i="43" s="1"/>
  <c r="CI3" i="43"/>
  <c r="DK3" i="43" s="1"/>
  <c r="CM3" i="43"/>
  <c r="DO3" i="43" s="1"/>
  <c r="CK4" i="43"/>
  <c r="DM4" i="43" s="1"/>
  <c r="CI5" i="43"/>
  <c r="DK5" i="43" s="1"/>
  <c r="CM5" i="43"/>
  <c r="DO5" i="43" s="1"/>
  <c r="CK6" i="43"/>
  <c r="DM6" i="43" s="1"/>
  <c r="CL8" i="43"/>
  <c r="DN8" i="43" s="1"/>
  <c r="CO6" i="43"/>
  <c r="DQ6" i="43" s="1"/>
  <c r="ES6" i="43" s="1"/>
  <c r="CP8" i="43"/>
  <c r="DR8" i="43" s="1"/>
  <c r="ET8" i="43" s="1"/>
  <c r="CP4" i="43"/>
  <c r="DR4" i="43" s="1"/>
  <c r="CG5" i="43"/>
  <c r="DI5" i="43" s="1"/>
  <c r="EK5" i="43" s="1"/>
  <c r="CG3" i="43"/>
  <c r="DI3" i="43" s="1"/>
  <c r="CQ6" i="43"/>
  <c r="DS6" i="43" s="1"/>
  <c r="FH6" i="43" s="1"/>
  <c r="CO3" i="42"/>
  <c r="DS3" i="42" s="1"/>
  <c r="CK5" i="42"/>
  <c r="DO5" i="42" s="1"/>
  <c r="CM6" i="42"/>
  <c r="DQ6" i="42" s="1"/>
  <c r="CM8" i="42"/>
  <c r="DQ8" i="42" s="1"/>
  <c r="CO9" i="42"/>
  <c r="DS9" i="42" s="1"/>
  <c r="CP4" i="42"/>
  <c r="DT4" i="42" s="1"/>
  <c r="CQ8" i="42"/>
  <c r="DU8" i="42" s="1"/>
  <c r="CK10" i="42"/>
  <c r="DO10" i="42" s="1"/>
  <c r="CI7" i="42"/>
  <c r="DM7" i="42" s="1"/>
  <c r="CI3" i="42"/>
  <c r="DM3" i="42" s="1"/>
  <c r="CN3" i="42"/>
  <c r="DR3" i="42" s="1"/>
  <c r="ET3" i="42" s="1"/>
  <c r="CJ5" i="42"/>
  <c r="DN5" i="42" s="1"/>
  <c r="CJ7" i="42"/>
  <c r="DN7" i="42" s="1"/>
  <c r="CL8" i="42"/>
  <c r="DP8" i="42" s="1"/>
  <c r="CN9" i="42"/>
  <c r="DR9" i="42" s="1"/>
  <c r="CP5" i="42"/>
  <c r="DT5" i="42" s="1"/>
  <c r="CQ9" i="42"/>
  <c r="DU9" i="42" s="1"/>
  <c r="CL10" i="42"/>
  <c r="DP10" i="42" s="1"/>
  <c r="CH8" i="42"/>
  <c r="DL8" i="42" s="1"/>
  <c r="EN8" i="42" s="1"/>
  <c r="CH6" i="42"/>
  <c r="DL6" i="42" s="1"/>
  <c r="CR9" i="42"/>
  <c r="DV9" i="42" s="1"/>
  <c r="CS9" i="42"/>
  <c r="DW9" i="42" s="1"/>
  <c r="CM3" i="42"/>
  <c r="DQ3" i="42" s="1"/>
  <c r="CK4" i="42"/>
  <c r="DO4" i="42" s="1"/>
  <c r="CO4" i="42"/>
  <c r="DS4" i="42" s="1"/>
  <c r="CM5" i="42"/>
  <c r="DQ5" i="42" s="1"/>
  <c r="CK6" i="42"/>
  <c r="DO6" i="42" s="1"/>
  <c r="CO6" i="42"/>
  <c r="DS6" i="42" s="1"/>
  <c r="CM7" i="42"/>
  <c r="DQ7" i="42" s="1"/>
  <c r="CK8" i="42"/>
  <c r="DO8" i="42" s="1"/>
  <c r="CO8" i="42"/>
  <c r="DS8" i="42" s="1"/>
  <c r="EU8" i="42" s="1"/>
  <c r="CM9" i="42"/>
  <c r="DQ9" i="42" s="1"/>
  <c r="CP6" i="42"/>
  <c r="DT6" i="42" s="1"/>
  <c r="CQ6" i="42"/>
  <c r="DU6" i="42" s="1"/>
  <c r="CQ10" i="42"/>
  <c r="DU10" i="42" s="1"/>
  <c r="CM10" i="42"/>
  <c r="DQ10" i="42" s="1"/>
  <c r="ES10" i="42" s="1"/>
  <c r="CI10" i="42"/>
  <c r="DM10" i="42" s="1"/>
  <c r="CI8" i="42"/>
  <c r="DM8" i="42" s="1"/>
  <c r="CI6" i="42"/>
  <c r="DM6" i="42" s="1"/>
  <c r="CI4" i="42"/>
  <c r="DM4" i="42" s="1"/>
  <c r="CR10" i="42"/>
  <c r="DV10" i="42" s="1"/>
  <c r="CR6" i="42"/>
  <c r="DV6" i="42" s="1"/>
  <c r="CS10" i="42"/>
  <c r="DW10" i="42" s="1"/>
  <c r="FL10" i="42" s="1"/>
  <c r="CS6" i="42"/>
  <c r="DW6" i="42" s="1"/>
  <c r="CK3" i="42"/>
  <c r="DO3" i="42" s="1"/>
  <c r="EQ3" i="42" s="1"/>
  <c r="CM4" i="42"/>
  <c r="DQ4" i="42" s="1"/>
  <c r="CO5" i="42"/>
  <c r="DS5" i="42" s="1"/>
  <c r="CK7" i="42"/>
  <c r="DO7" i="42" s="1"/>
  <c r="EQ7" i="42" s="1"/>
  <c r="CO7" i="42"/>
  <c r="DS7" i="42" s="1"/>
  <c r="EU7" i="42" s="1"/>
  <c r="CK9" i="42"/>
  <c r="DO9" i="42" s="1"/>
  <c r="CP8" i="42"/>
  <c r="DT8" i="42" s="1"/>
  <c r="CQ4" i="42"/>
  <c r="DU4" i="42" s="1"/>
  <c r="CO10" i="42"/>
  <c r="DS10" i="42" s="1"/>
  <c r="CI9" i="42"/>
  <c r="DM9" i="42" s="1"/>
  <c r="CI5" i="42"/>
  <c r="DM5" i="42" s="1"/>
  <c r="CR4" i="42"/>
  <c r="DV4" i="42" s="1"/>
  <c r="CJ3" i="42"/>
  <c r="DN3" i="42" s="1"/>
  <c r="EP3" i="42" s="1"/>
  <c r="CL4" i="42"/>
  <c r="DP4" i="42" s="1"/>
  <c r="CN5" i="42"/>
  <c r="DR5" i="42" s="1"/>
  <c r="CL6" i="42"/>
  <c r="DP6" i="42" s="1"/>
  <c r="CN7" i="42"/>
  <c r="DR7" i="42" s="1"/>
  <c r="CJ9" i="42"/>
  <c r="DN9" i="42" s="1"/>
  <c r="CP9" i="42"/>
  <c r="DT9" i="42" s="1"/>
  <c r="CQ5" i="42"/>
  <c r="DU5" i="42" s="1"/>
  <c r="CP10" i="42"/>
  <c r="DT10" i="42" s="1"/>
  <c r="CH10" i="42"/>
  <c r="DL10" i="42" s="1"/>
  <c r="CH4" i="42"/>
  <c r="DL4" i="42" s="1"/>
  <c r="CR5" i="42"/>
  <c r="CS5" i="42"/>
  <c r="CL3" i="42"/>
  <c r="DP3" i="42" s="1"/>
  <c r="CJ4" i="42"/>
  <c r="DN4" i="42" s="1"/>
  <c r="CN4" i="42"/>
  <c r="DR4" i="42" s="1"/>
  <c r="CL5" i="42"/>
  <c r="DP5" i="42" s="1"/>
  <c r="CJ6" i="42"/>
  <c r="DN6" i="42" s="1"/>
  <c r="EP6" i="42" s="1"/>
  <c r="CN6" i="42"/>
  <c r="DR6" i="42" s="1"/>
  <c r="ET6" i="42" s="1"/>
  <c r="CL7" i="42"/>
  <c r="DP7" i="42" s="1"/>
  <c r="CJ8" i="42"/>
  <c r="DN8" i="42" s="1"/>
  <c r="CN8" i="42"/>
  <c r="DR8" i="42" s="1"/>
  <c r="CL9" i="42"/>
  <c r="DP9" i="42" s="1"/>
  <c r="CP7" i="42"/>
  <c r="DT7" i="42" s="1"/>
  <c r="CP3" i="42"/>
  <c r="DT3" i="42" s="1"/>
  <c r="EV3" i="42" s="1"/>
  <c r="CQ7" i="42"/>
  <c r="DU7" i="42" s="1"/>
  <c r="CQ3" i="42"/>
  <c r="DU3" i="42" s="1"/>
  <c r="EW3" i="42" s="1"/>
  <c r="CN10" i="42"/>
  <c r="DR10" i="42" s="1"/>
  <c r="CJ10" i="42"/>
  <c r="DN10" i="42" s="1"/>
  <c r="EP10" i="42" s="1"/>
  <c r="CH9" i="42"/>
  <c r="DL9" i="42" s="1"/>
  <c r="CH7" i="42"/>
  <c r="DL7" i="42" s="1"/>
  <c r="EN7" i="42" s="1"/>
  <c r="CH5" i="42"/>
  <c r="DL5" i="42" s="1"/>
  <c r="CH3" i="42"/>
  <c r="DL3" i="42" s="1"/>
  <c r="EN3" i="42" s="1"/>
  <c r="CR7" i="42"/>
  <c r="DV7" i="42" s="1"/>
  <c r="CR3" i="42"/>
  <c r="DV3" i="42" s="1"/>
  <c r="FK3" i="42" s="1"/>
  <c r="FI3" i="41"/>
  <c r="FI5" i="41"/>
  <c r="CJ3" i="41"/>
  <c r="DL3" i="41" s="1"/>
  <c r="CN4" i="41"/>
  <c r="DP4" i="41" s="1"/>
  <c r="CK6" i="41"/>
  <c r="DM6" i="41" s="1"/>
  <c r="CI8" i="41"/>
  <c r="DK8" i="41" s="1"/>
  <c r="CN8" i="41"/>
  <c r="DP8" i="41" s="1"/>
  <c r="CO9" i="41"/>
  <c r="DQ9" i="41" s="1"/>
  <c r="CO5" i="41"/>
  <c r="DQ5" i="41" s="1"/>
  <c r="CP9" i="41"/>
  <c r="DR9" i="41" s="1"/>
  <c r="ET9" i="41" s="1"/>
  <c r="CP5" i="41"/>
  <c r="DR5" i="41" s="1"/>
  <c r="CG10" i="41"/>
  <c r="DI10" i="41" s="1"/>
  <c r="CG8" i="41"/>
  <c r="DI8" i="41" s="1"/>
  <c r="CG6" i="41"/>
  <c r="DI6" i="41" s="1"/>
  <c r="CG4" i="41"/>
  <c r="DI4" i="41" s="1"/>
  <c r="CQ9" i="41"/>
  <c r="DS9" i="41" s="1"/>
  <c r="FH9" i="41" s="1"/>
  <c r="CQ5" i="41"/>
  <c r="DS5" i="41" s="1"/>
  <c r="CI3" i="41"/>
  <c r="DK3" i="41" s="1"/>
  <c r="CN3" i="41"/>
  <c r="DP3" i="41" s="1"/>
  <c r="CK5" i="41"/>
  <c r="DM5" i="41" s="1"/>
  <c r="CJ6" i="41"/>
  <c r="DL6" i="41" s="1"/>
  <c r="CI7" i="41"/>
  <c r="DK7" i="41" s="1"/>
  <c r="EM7" i="41" s="1"/>
  <c r="CN7" i="41"/>
  <c r="DP7" i="41" s="1"/>
  <c r="ER7" i="41" s="1"/>
  <c r="CK9" i="41"/>
  <c r="DM9" i="41" s="1"/>
  <c r="CJ10" i="41"/>
  <c r="DL10" i="41" s="1"/>
  <c r="CM8" i="41"/>
  <c r="DO8" i="41" s="1"/>
  <c r="CM4" i="41"/>
  <c r="DO4" i="41" s="1"/>
  <c r="CO10" i="41"/>
  <c r="DQ10" i="41" s="1"/>
  <c r="CO6" i="41"/>
  <c r="DQ6" i="41" s="1"/>
  <c r="CP6" i="41"/>
  <c r="DR6" i="41" s="1"/>
  <c r="CH10" i="41"/>
  <c r="DJ10" i="41" s="1"/>
  <c r="CH8" i="41"/>
  <c r="DJ8" i="41" s="1"/>
  <c r="CH6" i="41"/>
  <c r="DJ6" i="41" s="1"/>
  <c r="CH4" i="41"/>
  <c r="DJ4" i="41" s="1"/>
  <c r="CQ10" i="41"/>
  <c r="DS10" i="41" s="1"/>
  <c r="CQ6" i="41"/>
  <c r="DS6" i="41" s="1"/>
  <c r="CI4" i="41"/>
  <c r="DK4" i="41" s="1"/>
  <c r="CJ7" i="41"/>
  <c r="DL7" i="41" s="1"/>
  <c r="EN7" i="41" s="1"/>
  <c r="CK10" i="41"/>
  <c r="DM10" i="41" s="1"/>
  <c r="CL3" i="41"/>
  <c r="DN3" i="41" s="1"/>
  <c r="CK4" i="41"/>
  <c r="DM4" i="41" s="1"/>
  <c r="CJ5" i="41"/>
  <c r="DL5" i="41" s="1"/>
  <c r="CI6" i="41"/>
  <c r="DK6" i="41" s="1"/>
  <c r="CN6" i="41"/>
  <c r="DP6" i="41" s="1"/>
  <c r="CK8" i="41"/>
  <c r="DM8" i="41" s="1"/>
  <c r="CJ9" i="41"/>
  <c r="DL9" i="41" s="1"/>
  <c r="EN9" i="41" s="1"/>
  <c r="CI10" i="41"/>
  <c r="DK10" i="41" s="1"/>
  <c r="CN10" i="41"/>
  <c r="DP10" i="41" s="1"/>
  <c r="CM9" i="41"/>
  <c r="DO9" i="41" s="1"/>
  <c r="CM5" i="41"/>
  <c r="DO5" i="41" s="1"/>
  <c r="CO7" i="41"/>
  <c r="DQ7" i="41" s="1"/>
  <c r="ES7" i="41" s="1"/>
  <c r="CO3" i="41"/>
  <c r="DQ3" i="41" s="1"/>
  <c r="CP7" i="41"/>
  <c r="DR7" i="41" s="1"/>
  <c r="CP3" i="41"/>
  <c r="DR3" i="41" s="1"/>
  <c r="CG9" i="41"/>
  <c r="DI9" i="41" s="1"/>
  <c r="EK9" i="41" s="1"/>
  <c r="CG7" i="41"/>
  <c r="DI7" i="41" s="1"/>
  <c r="CG5" i="41"/>
  <c r="DI5" i="41" s="1"/>
  <c r="EK5" i="41" s="1"/>
  <c r="CG3" i="41"/>
  <c r="DI3" i="41" s="1"/>
  <c r="EK3" i="41" s="1"/>
  <c r="CK3" i="41"/>
  <c r="DM3" i="41" s="1"/>
  <c r="CJ4" i="41"/>
  <c r="DL4" i="41" s="1"/>
  <c r="CI5" i="41"/>
  <c r="DK5" i="41" s="1"/>
  <c r="CN5" i="41"/>
  <c r="DP5" i="41" s="1"/>
  <c r="CK7" i="41"/>
  <c r="DM7" i="41" s="1"/>
  <c r="CJ8" i="41"/>
  <c r="DL8" i="41" s="1"/>
  <c r="CI9" i="41"/>
  <c r="DK9" i="41" s="1"/>
  <c r="CN9" i="41"/>
  <c r="DP9" i="41" s="1"/>
  <c r="ER9" i="41" s="1"/>
  <c r="CM10" i="41"/>
  <c r="DO10" i="41" s="1"/>
  <c r="CM6" i="41"/>
  <c r="DO6" i="41" s="1"/>
  <c r="CO8" i="41"/>
  <c r="DQ8" i="41" s="1"/>
  <c r="CO4" i="41"/>
  <c r="DQ4" i="41" s="1"/>
  <c r="CP8" i="41"/>
  <c r="DR8" i="41" s="1"/>
  <c r="CP4" i="41"/>
  <c r="DR4" i="41" s="1"/>
  <c r="CH9" i="41"/>
  <c r="DJ9" i="41" s="1"/>
  <c r="CH7" i="41"/>
  <c r="DJ7" i="41" s="1"/>
  <c r="CH5" i="41"/>
  <c r="DJ5" i="41" s="1"/>
  <c r="CH3" i="41"/>
  <c r="DJ3" i="41" s="1"/>
  <c r="CQ8" i="41"/>
  <c r="DS8" i="41" s="1"/>
  <c r="CQ4" i="41"/>
  <c r="DS4" i="41" s="1"/>
  <c r="FH4" i="41" s="1"/>
  <c r="CK13" i="38"/>
  <c r="DM13" i="38" s="1"/>
  <c r="CI12" i="38"/>
  <c r="DK12" i="38" s="1"/>
  <c r="CO12" i="38"/>
  <c r="DQ12" i="38" s="1"/>
  <c r="ES12" i="38" s="1"/>
  <c r="CO4" i="38"/>
  <c r="DQ4" i="38" s="1"/>
  <c r="ES4" i="38" s="1"/>
  <c r="CP11" i="38"/>
  <c r="DR11" i="38" s="1"/>
  <c r="CP3" i="38"/>
  <c r="DR3" i="38" s="1"/>
  <c r="ET3" i="38" s="1"/>
  <c r="CH10" i="38"/>
  <c r="DJ10" i="38" s="1"/>
  <c r="CH4" i="38"/>
  <c r="DJ4" i="38" s="1"/>
  <c r="CQ7" i="38"/>
  <c r="DS7" i="38" s="1"/>
  <c r="CR13" i="38"/>
  <c r="DT13" i="38" s="1"/>
  <c r="CR5" i="38"/>
  <c r="DT5" i="38" s="1"/>
  <c r="CL13" i="38"/>
  <c r="DN13" i="38" s="1"/>
  <c r="EP13" i="38" s="1"/>
  <c r="CN12" i="38"/>
  <c r="DP12" i="38" s="1"/>
  <c r="ER12" i="38" s="1"/>
  <c r="CL11" i="38"/>
  <c r="DN11" i="38" s="1"/>
  <c r="CO9" i="38"/>
  <c r="DQ9" i="38" s="1"/>
  <c r="CP8" i="38"/>
  <c r="DR8" i="38" s="1"/>
  <c r="CG13" i="38"/>
  <c r="DI13" i="38" s="1"/>
  <c r="EK13" i="38" s="1"/>
  <c r="CG9" i="38"/>
  <c r="DI9" i="38" s="1"/>
  <c r="CG5" i="38"/>
  <c r="DI5" i="38" s="1"/>
  <c r="CQ8" i="38"/>
  <c r="DS8" i="38" s="1"/>
  <c r="CR6" i="38"/>
  <c r="DT6" i="38" s="1"/>
  <c r="CN13" i="38"/>
  <c r="DP13" i="38" s="1"/>
  <c r="CJ13" i="38"/>
  <c r="DL13" i="38" s="1"/>
  <c r="CL12" i="38"/>
  <c r="DN12" i="38" s="1"/>
  <c r="CN11" i="38"/>
  <c r="DP11" i="38" s="1"/>
  <c r="CJ11" i="38"/>
  <c r="DL11" i="38" s="1"/>
  <c r="CO11" i="38"/>
  <c r="DQ11" i="38" s="1"/>
  <c r="CO7" i="38"/>
  <c r="DQ7" i="38" s="1"/>
  <c r="CO3" i="38"/>
  <c r="DQ3" i="38" s="1"/>
  <c r="ES3" i="38" s="1"/>
  <c r="CP10" i="38"/>
  <c r="DR10" i="38" s="1"/>
  <c r="CP6" i="38"/>
  <c r="DR6" i="38" s="1"/>
  <c r="CG12" i="38"/>
  <c r="DI12" i="38" s="1"/>
  <c r="CG10" i="38"/>
  <c r="DI10" i="38" s="1"/>
  <c r="CG8" i="38"/>
  <c r="DI8" i="38" s="1"/>
  <c r="CG6" i="38"/>
  <c r="DI6" i="38" s="1"/>
  <c r="CG4" i="38"/>
  <c r="DI4" i="38" s="1"/>
  <c r="EK4" i="38" s="1"/>
  <c r="CQ10" i="38"/>
  <c r="DS10" i="38" s="1"/>
  <c r="CQ6" i="38"/>
  <c r="DS6" i="38" s="1"/>
  <c r="CR12" i="38"/>
  <c r="DT12" i="38" s="1"/>
  <c r="CR8" i="38"/>
  <c r="DT8" i="38" s="1"/>
  <c r="CR4" i="38"/>
  <c r="DT4" i="38" s="1"/>
  <c r="CM12" i="38"/>
  <c r="DO12" i="38" s="1"/>
  <c r="CK11" i="38"/>
  <c r="DM11" i="38" s="1"/>
  <c r="CO8" i="38"/>
  <c r="DQ8" i="38" s="1"/>
  <c r="CP7" i="38"/>
  <c r="DR7" i="38" s="1"/>
  <c r="CH12" i="38"/>
  <c r="DJ12" i="38" s="1"/>
  <c r="CH8" i="38"/>
  <c r="DJ8" i="38" s="1"/>
  <c r="CH6" i="38"/>
  <c r="DJ6" i="38" s="1"/>
  <c r="EL6" i="38" s="1"/>
  <c r="CQ11" i="38"/>
  <c r="DS11" i="38" s="1"/>
  <c r="CQ3" i="38"/>
  <c r="DS3" i="38" s="1"/>
  <c r="CR9" i="38"/>
  <c r="DT9" i="38" s="1"/>
  <c r="CJ12" i="38"/>
  <c r="DL12" i="38" s="1"/>
  <c r="CO13" i="38"/>
  <c r="DQ13" i="38" s="1"/>
  <c r="ES13" i="38" s="1"/>
  <c r="CO5" i="38"/>
  <c r="DQ5" i="38" s="1"/>
  <c r="CP12" i="38"/>
  <c r="DR12" i="38" s="1"/>
  <c r="CP4" i="38"/>
  <c r="DR4" i="38" s="1"/>
  <c r="ET4" i="38" s="1"/>
  <c r="CG11" i="38"/>
  <c r="DI11" i="38" s="1"/>
  <c r="CG7" i="38"/>
  <c r="DI7" i="38" s="1"/>
  <c r="EK7" i="38" s="1"/>
  <c r="CQ12" i="38"/>
  <c r="DS12" i="38" s="1"/>
  <c r="CQ4" i="38"/>
  <c r="DS4" i="38" s="1"/>
  <c r="CR10" i="38"/>
  <c r="DT10" i="38" s="1"/>
  <c r="CM13" i="38"/>
  <c r="DO13" i="38" s="1"/>
  <c r="CI13" i="38"/>
  <c r="DK13" i="38" s="1"/>
  <c r="CK12" i="38"/>
  <c r="DM12" i="38" s="1"/>
  <c r="EO12" i="38" s="1"/>
  <c r="CM11" i="38"/>
  <c r="DO11" i="38" s="1"/>
  <c r="CI11" i="38"/>
  <c r="DK11" i="38" s="1"/>
  <c r="CO10" i="38"/>
  <c r="DQ10" i="38" s="1"/>
  <c r="CO6" i="38"/>
  <c r="DQ6" i="38" s="1"/>
  <c r="CP13" i="38"/>
  <c r="DR13" i="38" s="1"/>
  <c r="CP9" i="38"/>
  <c r="DR9" i="38" s="1"/>
  <c r="CP5" i="38"/>
  <c r="DR5" i="38" s="1"/>
  <c r="CH13" i="38"/>
  <c r="DJ13" i="38" s="1"/>
  <c r="EL13" i="38" s="1"/>
  <c r="CH11" i="38"/>
  <c r="DJ11" i="38" s="1"/>
  <c r="CH9" i="38"/>
  <c r="DJ9" i="38" s="1"/>
  <c r="CH7" i="38"/>
  <c r="DJ7" i="38" s="1"/>
  <c r="CH5" i="38"/>
  <c r="DJ5" i="38" s="1"/>
  <c r="CQ13" i="38"/>
  <c r="DS13" i="38" s="1"/>
  <c r="CQ9" i="38"/>
  <c r="DS9" i="38" s="1"/>
  <c r="CQ5" i="38"/>
  <c r="DS5" i="38" s="1"/>
  <c r="CR11" i="38"/>
  <c r="DT11" i="38" s="1"/>
  <c r="CR7" i="38"/>
  <c r="DT7" i="38" s="1"/>
  <c r="CR3" i="38"/>
  <c r="DT3" i="38" s="1"/>
  <c r="FI10" i="41"/>
  <c r="FI25" i="38"/>
  <c r="FL3" i="42"/>
  <c r="EY3" i="42"/>
  <c r="FK22" i="42"/>
  <c r="FL19" i="42"/>
  <c r="FL4" i="42"/>
  <c r="FL7" i="42"/>
  <c r="FL8" i="42"/>
  <c r="FK19" i="42"/>
  <c r="FH17" i="43"/>
  <c r="EG7" i="43"/>
  <c r="FH19" i="43"/>
  <c r="FH3" i="41"/>
  <c r="EU7" i="43"/>
  <c r="FH7" i="41"/>
  <c r="FK8" i="42"/>
  <c r="FH8" i="43"/>
  <c r="FH4" i="43"/>
  <c r="FH7" i="43"/>
  <c r="FH33" i="38"/>
  <c r="FH25" i="38"/>
  <c r="DN25" i="43"/>
  <c r="EP7" i="43" s="1"/>
  <c r="DK25" i="43"/>
  <c r="EM7" i="43" s="1"/>
  <c r="DO25" i="43"/>
  <c r="EQ7" i="43" s="1"/>
  <c r="DM25" i="43"/>
  <c r="EO7" i="43" s="1"/>
  <c r="EK7" i="43"/>
  <c r="EJ7" i="43"/>
  <c r="EJ3" i="43"/>
  <c r="EL7" i="43"/>
  <c r="EH7" i="43"/>
  <c r="EI7" i="43"/>
  <c r="EG8" i="43"/>
  <c r="EG9" i="41"/>
  <c r="EH10" i="41"/>
  <c r="EH6" i="41"/>
  <c r="EG7" i="41"/>
  <c r="EG5" i="41"/>
  <c r="EG3" i="41"/>
  <c r="EG10" i="41"/>
  <c r="EG8" i="41"/>
  <c r="EG6" i="41"/>
  <c r="N43" i="45"/>
  <c r="M43" i="45"/>
  <c r="M49" i="45"/>
  <c r="M52" i="45"/>
  <c r="L38" i="45"/>
  <c r="I38" i="45"/>
  <c r="E38" i="45"/>
  <c r="M38" i="45"/>
  <c r="K38" i="45"/>
  <c r="G38" i="45"/>
  <c r="H38" i="45"/>
  <c r="EH3" i="38"/>
  <c r="EI4" i="38"/>
  <c r="EK3" i="38"/>
  <c r="EJ3" i="38"/>
  <c r="EI12" i="38"/>
  <c r="EI3" i="38"/>
  <c r="EG3" i="38"/>
  <c r="EL3" i="38"/>
  <c r="N38" i="45"/>
  <c r="DP25" i="43"/>
  <c r="ER7" i="43" s="1"/>
  <c r="DL25" i="43"/>
  <c r="EN7" i="43" s="1"/>
  <c r="DQ25" i="43"/>
  <c r="ES7" i="43" s="1"/>
  <c r="ET7" i="43"/>
  <c r="ET6" i="43"/>
  <c r="DN7" i="41"/>
  <c r="DN8" i="41"/>
  <c r="DN10" i="41"/>
  <c r="EP10" i="41" s="1"/>
  <c r="DO3" i="41"/>
  <c r="DN9" i="41"/>
  <c r="DN5" i="41"/>
  <c r="DO7" i="41"/>
  <c r="EQ7" i="41" s="1"/>
  <c r="DN4" i="41"/>
  <c r="DN6" i="41"/>
  <c r="DP33" i="38"/>
  <c r="DP32" i="38"/>
  <c r="BK3" i="38"/>
  <c r="BK4" i="38"/>
  <c r="BK5" i="38"/>
  <c r="BK6" i="38"/>
  <c r="BK7" i="38"/>
  <c r="BK8" i="38"/>
  <c r="BK9" i="38"/>
  <c r="BK10" i="38"/>
  <c r="CN14" i="38"/>
  <c r="DP14" i="38" s="1"/>
  <c r="CN15" i="38"/>
  <c r="DP15" i="38" s="1"/>
  <c r="CN16" i="38"/>
  <c r="DP16" i="38" s="1"/>
  <c r="CN17" i="38"/>
  <c r="DP17" i="38" s="1"/>
  <c r="CN18" i="38"/>
  <c r="DP18" i="38" s="1"/>
  <c r="CN19" i="38"/>
  <c r="DP19" i="38" s="1"/>
  <c r="CN20" i="38"/>
  <c r="DP20" i="38" s="1"/>
  <c r="CN21" i="38"/>
  <c r="DP21" i="38" s="1"/>
  <c r="CN22" i="38"/>
  <c r="DP22" i="38" s="1"/>
  <c r="DP25" i="38"/>
  <c r="DP26" i="38"/>
  <c r="DP28" i="38"/>
  <c r="DP29" i="38"/>
  <c r="DP30" i="38"/>
  <c r="DP36" i="38"/>
  <c r="BK37" i="38"/>
  <c r="BK38" i="38"/>
  <c r="BK39" i="38"/>
  <c r="BK40" i="38"/>
  <c r="BK41" i="38"/>
  <c r="BK42" i="38"/>
  <c r="BK43" i="38"/>
  <c r="BK44" i="38"/>
  <c r="DP48" i="38"/>
  <c r="BK49" i="38"/>
  <c r="CN49" i="38" s="1"/>
  <c r="DP51" i="38"/>
  <c r="DP52" i="38"/>
  <c r="DK48" i="38"/>
  <c r="DL48" i="38"/>
  <c r="DM48" i="38"/>
  <c r="DN48" i="38"/>
  <c r="DO48" i="38"/>
  <c r="BF49" i="38"/>
  <c r="CI49" i="38" s="1"/>
  <c r="BG49" i="38"/>
  <c r="CJ49" i="38" s="1"/>
  <c r="BH49" i="38"/>
  <c r="CK49" i="38" s="1"/>
  <c r="BI49" i="38"/>
  <c r="CL49" i="38" s="1"/>
  <c r="BJ49" i="38"/>
  <c r="CM49" i="38" s="1"/>
  <c r="DK50" i="38"/>
  <c r="DL50" i="38"/>
  <c r="DM50" i="38"/>
  <c r="DN50" i="38"/>
  <c r="DO50" i="38"/>
  <c r="DK51" i="38"/>
  <c r="DL51" i="38"/>
  <c r="DM51" i="38"/>
  <c r="DN51" i="38"/>
  <c r="DO51" i="38"/>
  <c r="DK52" i="38"/>
  <c r="DL52" i="38"/>
  <c r="DM52" i="38"/>
  <c r="DN52" i="38"/>
  <c r="DO52" i="38"/>
  <c r="DK53" i="38"/>
  <c r="DL53" i="38"/>
  <c r="DM53" i="38"/>
  <c r="DN53" i="38"/>
  <c r="DO53" i="38"/>
  <c r="DK54" i="38"/>
  <c r="DM54" i="38"/>
  <c r="DN54" i="38"/>
  <c r="DO54" i="38"/>
  <c r="DL54" i="38"/>
  <c r="DL55" i="38"/>
  <c r="DN55" i="38"/>
  <c r="DK55" i="38"/>
  <c r="DM55" i="38"/>
  <c r="DO55" i="38"/>
  <c r="DO47" i="38"/>
  <c r="DN47" i="38"/>
  <c r="DM47" i="38"/>
  <c r="DL47" i="38"/>
  <c r="DK47" i="38"/>
  <c r="BF37" i="38"/>
  <c r="BG37" i="38"/>
  <c r="BH37" i="38"/>
  <c r="BI37" i="38"/>
  <c r="BJ37" i="38"/>
  <c r="BF38" i="38"/>
  <c r="BG38" i="38"/>
  <c r="BH38" i="38"/>
  <c r="BI38" i="38"/>
  <c r="BJ38" i="38"/>
  <c r="BF39" i="38"/>
  <c r="BG39" i="38"/>
  <c r="BH39" i="38"/>
  <c r="BI39" i="38"/>
  <c r="BJ39" i="38"/>
  <c r="BF40" i="38"/>
  <c r="BG40" i="38"/>
  <c r="BH40" i="38"/>
  <c r="BI40" i="38"/>
  <c r="BJ40" i="38"/>
  <c r="BF41" i="38"/>
  <c r="BG41" i="38"/>
  <c r="BH41" i="38"/>
  <c r="BI41" i="38"/>
  <c r="BJ41" i="38"/>
  <c r="BF42" i="38"/>
  <c r="BG42" i="38"/>
  <c r="BH42" i="38"/>
  <c r="BI42" i="38"/>
  <c r="BJ42" i="38"/>
  <c r="BF43" i="38"/>
  <c r="BG43" i="38"/>
  <c r="CJ43" i="38" s="1"/>
  <c r="DL43" i="38" s="1"/>
  <c r="BH43" i="38"/>
  <c r="BI43" i="38"/>
  <c r="BJ43" i="38"/>
  <c r="BF44" i="38"/>
  <c r="BG44" i="38"/>
  <c r="BH44" i="38"/>
  <c r="BI44" i="38"/>
  <c r="BJ44" i="38"/>
  <c r="DO36" i="38"/>
  <c r="DN36" i="38"/>
  <c r="DM36" i="38"/>
  <c r="DL36" i="38"/>
  <c r="DK36" i="38"/>
  <c r="DK26" i="38"/>
  <c r="DL26" i="38"/>
  <c r="DM26" i="38"/>
  <c r="DN26" i="38"/>
  <c r="DO26" i="38"/>
  <c r="DL27" i="38"/>
  <c r="DM27" i="38"/>
  <c r="DN27" i="38"/>
  <c r="DK27" i="38"/>
  <c r="DO27" i="38"/>
  <c r="DK28" i="38"/>
  <c r="DL28" i="38"/>
  <c r="DM28" i="38"/>
  <c r="DN28" i="38"/>
  <c r="DO28" i="38"/>
  <c r="DK29" i="38"/>
  <c r="DN29" i="38"/>
  <c r="DO29" i="38"/>
  <c r="DL29" i="38"/>
  <c r="DM29" i="38"/>
  <c r="DK30" i="38"/>
  <c r="DL30" i="38"/>
  <c r="DM30" i="38"/>
  <c r="DN30" i="38"/>
  <c r="DO30" i="38"/>
  <c r="DL31" i="38"/>
  <c r="DM31" i="38"/>
  <c r="DN31" i="38"/>
  <c r="DK31" i="38"/>
  <c r="DO31" i="38"/>
  <c r="DK32" i="38"/>
  <c r="DM32" i="38"/>
  <c r="DN32" i="38"/>
  <c r="DO32" i="38"/>
  <c r="DL32" i="38"/>
  <c r="DK33" i="38"/>
  <c r="DN33" i="38"/>
  <c r="DO33" i="38"/>
  <c r="DL33" i="38"/>
  <c r="DM33" i="38"/>
  <c r="DO25" i="38"/>
  <c r="DN25" i="38"/>
  <c r="DM25" i="38"/>
  <c r="DL25" i="38"/>
  <c r="DK25" i="38"/>
  <c r="CI15" i="38"/>
  <c r="DK15" i="38" s="1"/>
  <c r="CJ15" i="38"/>
  <c r="DL15" i="38" s="1"/>
  <c r="CK15" i="38"/>
  <c r="DM15" i="38" s="1"/>
  <c r="CL15" i="38"/>
  <c r="DN15" i="38" s="1"/>
  <c r="CM15" i="38"/>
  <c r="DO15" i="38" s="1"/>
  <c r="CI16" i="38"/>
  <c r="DK16" i="38" s="1"/>
  <c r="CJ16" i="38"/>
  <c r="DL16" i="38" s="1"/>
  <c r="CK16" i="38"/>
  <c r="DM16" i="38" s="1"/>
  <c r="CL16" i="38"/>
  <c r="DN16" i="38" s="1"/>
  <c r="CM16" i="38"/>
  <c r="DO16" i="38" s="1"/>
  <c r="CI17" i="38"/>
  <c r="DK17" i="38" s="1"/>
  <c r="CJ17" i="38"/>
  <c r="DL17" i="38" s="1"/>
  <c r="CK17" i="38"/>
  <c r="DM17" i="38" s="1"/>
  <c r="CL17" i="38"/>
  <c r="DN17" i="38" s="1"/>
  <c r="CM17" i="38"/>
  <c r="DO17" i="38" s="1"/>
  <c r="CI18" i="38"/>
  <c r="DK18" i="38" s="1"/>
  <c r="CJ18" i="38"/>
  <c r="DL18" i="38" s="1"/>
  <c r="CK18" i="38"/>
  <c r="DM18" i="38" s="1"/>
  <c r="CL18" i="38"/>
  <c r="DN18" i="38" s="1"/>
  <c r="CM18" i="38"/>
  <c r="DO18" i="38" s="1"/>
  <c r="CI19" i="38"/>
  <c r="DK19" i="38" s="1"/>
  <c r="CJ19" i="38"/>
  <c r="DL19" i="38" s="1"/>
  <c r="CK19" i="38"/>
  <c r="DM19" i="38" s="1"/>
  <c r="CL19" i="38"/>
  <c r="DN19" i="38" s="1"/>
  <c r="CM19" i="38"/>
  <c r="DO19" i="38" s="1"/>
  <c r="CI20" i="38"/>
  <c r="DK20" i="38" s="1"/>
  <c r="CJ20" i="38"/>
  <c r="DL20" i="38" s="1"/>
  <c r="CK20" i="38"/>
  <c r="DM20" i="38" s="1"/>
  <c r="CL20" i="38"/>
  <c r="DN20" i="38" s="1"/>
  <c r="CM20" i="38"/>
  <c r="DO20" i="38" s="1"/>
  <c r="CI21" i="38"/>
  <c r="DK21" i="38" s="1"/>
  <c r="CJ21" i="38"/>
  <c r="DL21" i="38" s="1"/>
  <c r="CK21" i="38"/>
  <c r="DM21" i="38" s="1"/>
  <c r="CL21" i="38"/>
  <c r="DN21" i="38" s="1"/>
  <c r="CM21" i="38"/>
  <c r="DO21" i="38" s="1"/>
  <c r="CI22" i="38"/>
  <c r="DK22" i="38" s="1"/>
  <c r="CJ22" i="38"/>
  <c r="DL22" i="38" s="1"/>
  <c r="CK22" i="38"/>
  <c r="DM22" i="38" s="1"/>
  <c r="CL22" i="38"/>
  <c r="DN22" i="38" s="1"/>
  <c r="CM22" i="38"/>
  <c r="DO22" i="38" s="1"/>
  <c r="CM14" i="38"/>
  <c r="DO14" i="38" s="1"/>
  <c r="CL14" i="38"/>
  <c r="DN14" i="38" s="1"/>
  <c r="CK14" i="38"/>
  <c r="DM14" i="38" s="1"/>
  <c r="CJ14" i="38"/>
  <c r="DL14" i="38" s="1"/>
  <c r="CI14" i="38"/>
  <c r="DK14" i="38" s="1"/>
  <c r="BF4" i="38"/>
  <c r="BG4" i="38"/>
  <c r="BH4" i="38"/>
  <c r="BI4" i="38"/>
  <c r="BJ4" i="38"/>
  <c r="BF5" i="38"/>
  <c r="BG5" i="38"/>
  <c r="BH5" i="38"/>
  <c r="BI5" i="38"/>
  <c r="BJ5" i="38"/>
  <c r="BF6" i="38"/>
  <c r="BG6" i="38"/>
  <c r="BH6" i="38"/>
  <c r="BI6" i="38"/>
  <c r="BJ6" i="38"/>
  <c r="BF7" i="38"/>
  <c r="BG7" i="38"/>
  <c r="BH7" i="38"/>
  <c r="BI7" i="38"/>
  <c r="BJ7" i="38"/>
  <c r="BF8" i="38"/>
  <c r="BG8" i="38"/>
  <c r="BH8" i="38"/>
  <c r="BI8" i="38"/>
  <c r="BJ8" i="38"/>
  <c r="BF9" i="38"/>
  <c r="BG9" i="38"/>
  <c r="BH9" i="38"/>
  <c r="BI9" i="38"/>
  <c r="BJ9" i="38"/>
  <c r="BF10" i="38"/>
  <c r="BG10" i="38"/>
  <c r="BH10" i="38"/>
  <c r="BI10" i="38"/>
  <c r="BJ10" i="38"/>
  <c r="BJ3" i="38"/>
  <c r="DN3" i="38"/>
  <c r="DM3" i="38"/>
  <c r="DL3" i="38"/>
  <c r="DK3" i="38"/>
  <c r="C6" i="30"/>
  <c r="D6" i="30"/>
  <c r="E6" i="30"/>
  <c r="F6" i="30"/>
  <c r="G6" i="30"/>
  <c r="H6" i="30"/>
  <c r="I6" i="30"/>
  <c r="C7" i="30"/>
  <c r="D7" i="30"/>
  <c r="E7" i="30"/>
  <c r="F7" i="30"/>
  <c r="G7" i="30"/>
  <c r="H7" i="30"/>
  <c r="I7" i="30"/>
  <c r="C8" i="30"/>
  <c r="D8" i="30"/>
  <c r="E8" i="30"/>
  <c r="F8" i="30"/>
  <c r="G8" i="30"/>
  <c r="H8" i="30"/>
  <c r="I8" i="30"/>
  <c r="C9" i="30"/>
  <c r="D9" i="30"/>
  <c r="E9" i="30"/>
  <c r="F9" i="30"/>
  <c r="G9" i="30"/>
  <c r="H9" i="30"/>
  <c r="I9" i="30"/>
  <c r="C10" i="30"/>
  <c r="D10" i="30"/>
  <c r="E10" i="30"/>
  <c r="F10" i="30"/>
  <c r="G10" i="30"/>
  <c r="H10" i="30"/>
  <c r="I10" i="30"/>
  <c r="D5" i="30"/>
  <c r="E5" i="30"/>
  <c r="F5" i="30"/>
  <c r="G5" i="30"/>
  <c r="H5" i="30"/>
  <c r="I5" i="30"/>
  <c r="DW29" i="42" l="1"/>
  <c r="G29" i="60" s="1"/>
  <c r="G30" i="60"/>
  <c r="DV29" i="42"/>
  <c r="F29" i="60" s="1"/>
  <c r="F30" i="60"/>
  <c r="DW21" i="42"/>
  <c r="G27" i="60" s="1"/>
  <c r="G28" i="60"/>
  <c r="DW5" i="42"/>
  <c r="G23" i="60" s="1"/>
  <c r="G24" i="60"/>
  <c r="DV5" i="42"/>
  <c r="F23" i="60" s="1"/>
  <c r="F34" i="60" s="1"/>
  <c r="F24" i="60"/>
  <c r="FH26" i="41"/>
  <c r="EG6" i="38"/>
  <c r="EG5" i="38"/>
  <c r="EI3" i="43"/>
  <c r="EY4" i="42"/>
  <c r="P23" i="45" s="1"/>
  <c r="EN9" i="42"/>
  <c r="ER3" i="42"/>
  <c r="EM5" i="42"/>
  <c r="EM9" i="42"/>
  <c r="ES4" i="42"/>
  <c r="EU9" i="42"/>
  <c r="FL20" i="42"/>
  <c r="EH13" i="38"/>
  <c r="EG10" i="38"/>
  <c r="EK10" i="38"/>
  <c r="EH6" i="38"/>
  <c r="EG8" i="38"/>
  <c r="FI34" i="38"/>
  <c r="EP5" i="43"/>
  <c r="FI17" i="43"/>
  <c r="EV5" i="43"/>
  <c r="P32" i="45" s="1"/>
  <c r="FI15" i="43"/>
  <c r="FH20" i="43"/>
  <c r="EU8" i="43"/>
  <c r="EP8" i="43"/>
  <c r="EM8" i="43"/>
  <c r="EO8" i="43"/>
  <c r="EQ8" i="43"/>
  <c r="EV4" i="43"/>
  <c r="P31" i="45" s="1"/>
  <c r="EL8" i="43"/>
  <c r="EK4" i="43"/>
  <c r="EI6" i="43"/>
  <c r="ET10" i="42"/>
  <c r="ER7" i="42"/>
  <c r="EU3" i="42"/>
  <c r="EL5" i="42"/>
  <c r="EJ7" i="42"/>
  <c r="EY7" i="42"/>
  <c r="P26" i="45" s="1"/>
  <c r="ES6" i="42"/>
  <c r="EL10" i="42"/>
  <c r="EQ9" i="42"/>
  <c r="EW6" i="42"/>
  <c r="EJ5" i="42"/>
  <c r="FK25" i="42"/>
  <c r="FL26" i="42"/>
  <c r="EM3" i="42"/>
  <c r="EV10" i="42"/>
  <c r="EU6" i="42"/>
  <c r="EM7" i="42"/>
  <c r="FL25" i="42"/>
  <c r="EL3" i="42"/>
  <c r="EN4" i="42"/>
  <c r="FK20" i="42"/>
  <c r="EJ9" i="41"/>
  <c r="EI4" i="41"/>
  <c r="EI3" i="41"/>
  <c r="EV9" i="41"/>
  <c r="P20" i="45" s="1"/>
  <c r="FI25" i="41"/>
  <c r="EV3" i="41"/>
  <c r="P14" i="45" s="1"/>
  <c r="FI19" i="41"/>
  <c r="ES10" i="41"/>
  <c r="EJ3" i="41"/>
  <c r="EV7" i="41"/>
  <c r="P18" i="45" s="1"/>
  <c r="EI8" i="41"/>
  <c r="FH19" i="41"/>
  <c r="EK12" i="38"/>
  <c r="FH30" i="38"/>
  <c r="ET11" i="38"/>
  <c r="EH12" i="38"/>
  <c r="FI28" i="38"/>
  <c r="EI5" i="38"/>
  <c r="EI6" i="38"/>
  <c r="EJ13" i="38"/>
  <c r="EN12" i="38"/>
  <c r="EN13" i="38"/>
  <c r="EK5" i="38"/>
  <c r="EH5" i="38"/>
  <c r="EI9" i="38"/>
  <c r="ER13" i="38"/>
  <c r="EK9" i="38"/>
  <c r="FI31" i="38"/>
  <c r="EI10" i="38"/>
  <c r="EL12" i="38"/>
  <c r="EQ12" i="38"/>
  <c r="EK6" i="38"/>
  <c r="EH11" i="38"/>
  <c r="EI13" i="38"/>
  <c r="EG9" i="38"/>
  <c r="EJ7" i="38"/>
  <c r="EG4" i="38"/>
  <c r="EG12" i="38"/>
  <c r="FI20" i="43"/>
  <c r="EV8" i="43"/>
  <c r="P35" i="45" s="1"/>
  <c r="FH28" i="38"/>
  <c r="EH10" i="38"/>
  <c r="EJ4" i="38"/>
  <c r="EJ8" i="38"/>
  <c r="EJ12" i="38"/>
  <c r="EH3" i="43"/>
  <c r="EJ8" i="43"/>
  <c r="FH34" i="38"/>
  <c r="FH25" i="41"/>
  <c r="EJ4" i="43"/>
  <c r="EH8" i="38"/>
  <c r="EJ11" i="38"/>
  <c r="EG3" i="43"/>
  <c r="EH3" i="41"/>
  <c r="EH5" i="43"/>
  <c r="FH23" i="41"/>
  <c r="EU7" i="41"/>
  <c r="EG4" i="43"/>
  <c r="CL39" i="38"/>
  <c r="DN39" i="38" s="1"/>
  <c r="EL9" i="38"/>
  <c r="EK11" i="38"/>
  <c r="EK8" i="38"/>
  <c r="EP12" i="38"/>
  <c r="EL4" i="38"/>
  <c r="EO13" i="38"/>
  <c r="EQ10" i="41"/>
  <c r="EO7" i="41"/>
  <c r="EO3" i="41"/>
  <c r="EM10" i="41"/>
  <c r="EM6" i="41"/>
  <c r="EP3" i="41"/>
  <c r="EN10" i="41"/>
  <c r="EK8" i="41"/>
  <c r="EV7" i="42"/>
  <c r="EY5" i="42"/>
  <c r="P24" i="45" s="1"/>
  <c r="EN10" i="42"/>
  <c r="EV9" i="42"/>
  <c r="EU10" i="42"/>
  <c r="ES9" i="42"/>
  <c r="ES7" i="42"/>
  <c r="ES3" i="42"/>
  <c r="EW9" i="42"/>
  <c r="EP7" i="42"/>
  <c r="EO3" i="42"/>
  <c r="EK3" i="43"/>
  <c r="ER5" i="43"/>
  <c r="EK6" i="43"/>
  <c r="EN5" i="43"/>
  <c r="EK8" i="43"/>
  <c r="EJ7" i="41"/>
  <c r="EJ10" i="41"/>
  <c r="EI7" i="41"/>
  <c r="EL7" i="42"/>
  <c r="EJ10" i="42"/>
  <c r="EM10" i="42"/>
  <c r="EK10" i="42"/>
  <c r="FH18" i="43"/>
  <c r="EP3" i="43"/>
  <c r="FK21" i="42"/>
  <c r="FH20" i="41"/>
  <c r="FH21" i="41"/>
  <c r="FI23" i="41"/>
  <c r="FH22" i="41"/>
  <c r="FH31" i="38"/>
  <c r="CM42" i="38"/>
  <c r="DO42" i="38" s="1"/>
  <c r="CK40" i="38"/>
  <c r="DM40" i="38" s="1"/>
  <c r="CI38" i="38"/>
  <c r="DK38" i="38" s="1"/>
  <c r="CM44" i="38"/>
  <c r="DO44" i="38" s="1"/>
  <c r="EQ11" i="38" s="1"/>
  <c r="CI44" i="38"/>
  <c r="DK44" i="38" s="1"/>
  <c r="EM11" i="38" s="1"/>
  <c r="CK43" i="38"/>
  <c r="DM43" i="38" s="1"/>
  <c r="CL42" i="38"/>
  <c r="DN42" i="38" s="1"/>
  <c r="CM41" i="38"/>
  <c r="DO41" i="38" s="1"/>
  <c r="CI41" i="38"/>
  <c r="DK41" i="38" s="1"/>
  <c r="CJ40" i="38"/>
  <c r="DL40" i="38" s="1"/>
  <c r="CK39" i="38"/>
  <c r="DM39" i="38" s="1"/>
  <c r="CL38" i="38"/>
  <c r="DN38" i="38" s="1"/>
  <c r="CM37" i="38"/>
  <c r="DO37" i="38" s="1"/>
  <c r="CI37" i="38"/>
  <c r="DK37" i="38" s="1"/>
  <c r="CN42" i="38"/>
  <c r="DP42" i="38" s="1"/>
  <c r="CN38" i="38"/>
  <c r="DP38" i="38" s="1"/>
  <c r="EM13" i="38"/>
  <c r="EL7" i="41"/>
  <c r="EO10" i="41"/>
  <c r="EO9" i="41"/>
  <c r="EK10" i="41"/>
  <c r="ES9" i="41"/>
  <c r="EN5" i="42"/>
  <c r="ER9" i="42"/>
  <c r="EP9" i="42"/>
  <c r="ER4" i="42"/>
  <c r="EO6" i="42"/>
  <c r="EW10" i="42"/>
  <c r="EP5" i="42"/>
  <c r="EO7" i="42"/>
  <c r="EP4" i="43"/>
  <c r="EI9" i="41"/>
  <c r="EJ8" i="42"/>
  <c r="EL4" i="42"/>
  <c r="EK8" i="42"/>
  <c r="EO4" i="43"/>
  <c r="FH32" i="38"/>
  <c r="CJ44" i="38"/>
  <c r="DL44" i="38" s="1"/>
  <c r="EN11" i="38" s="1"/>
  <c r="CI42" i="38"/>
  <c r="DK42" i="38" s="1"/>
  <c r="CJ37" i="38"/>
  <c r="DL37" i="38" s="1"/>
  <c r="CN43" i="38"/>
  <c r="DP43" i="38" s="1"/>
  <c r="EP9" i="41"/>
  <c r="CL41" i="38"/>
  <c r="DN41" i="38" s="1"/>
  <c r="CJ39" i="38"/>
  <c r="DL39" i="38" s="1"/>
  <c r="CN37" i="38"/>
  <c r="DP37" i="38" s="1"/>
  <c r="EV11" i="38"/>
  <c r="P11" i="45" s="1"/>
  <c r="ET13" i="38"/>
  <c r="EL9" i="41"/>
  <c r="EM9" i="41"/>
  <c r="ET7" i="41"/>
  <c r="EL10" i="41"/>
  <c r="EK4" i="41"/>
  <c r="EW5" i="42"/>
  <c r="ET7" i="42"/>
  <c r="EO5" i="42"/>
  <c r="EQ6" i="42"/>
  <c r="EQ4" i="42"/>
  <c r="EX9" i="42"/>
  <c r="ER10" i="42"/>
  <c r="ET9" i="42"/>
  <c r="EQ10" i="42"/>
  <c r="EM5" i="43"/>
  <c r="ET3" i="43"/>
  <c r="ER8" i="43"/>
  <c r="EJ5" i="41"/>
  <c r="EI5" i="41"/>
  <c r="EJ6" i="42"/>
  <c r="EK3" i="42"/>
  <c r="EK9" i="42"/>
  <c r="EK6" i="42"/>
  <c r="EM4" i="42"/>
  <c r="EQ6" i="43"/>
  <c r="FK23" i="42"/>
  <c r="EU3" i="41"/>
  <c r="FI29" i="38"/>
  <c r="CL43" i="38"/>
  <c r="DN43" i="38" s="1"/>
  <c r="CJ41" i="38"/>
  <c r="DL41" i="38" s="1"/>
  <c r="CM38" i="38"/>
  <c r="DO38" i="38" s="1"/>
  <c r="CN39" i="38"/>
  <c r="DP39" i="38" s="1"/>
  <c r="EP7" i="41"/>
  <c r="CL44" i="38"/>
  <c r="DN44" i="38" s="1"/>
  <c r="EP11" i="38" s="1"/>
  <c r="CK42" i="38"/>
  <c r="DM42" i="38" s="1"/>
  <c r="CM40" i="38"/>
  <c r="DO40" i="38" s="1"/>
  <c r="CI40" i="38"/>
  <c r="DK40" i="38" s="1"/>
  <c r="CK38" i="38"/>
  <c r="DM38" i="38" s="1"/>
  <c r="CL37" i="38"/>
  <c r="DN37" i="38" s="1"/>
  <c r="CN41" i="38"/>
  <c r="DP41" i="38" s="1"/>
  <c r="EQ13" i="38"/>
  <c r="EQ9" i="41"/>
  <c r="CK44" i="38"/>
  <c r="DM44" i="38" s="1"/>
  <c r="EO11" i="38" s="1"/>
  <c r="CM43" i="38"/>
  <c r="DO43" i="38" s="1"/>
  <c r="CI43" i="38"/>
  <c r="DK43" i="38" s="1"/>
  <c r="CJ42" i="38"/>
  <c r="DL42" i="38" s="1"/>
  <c r="CK41" i="38"/>
  <c r="DM41" i="38" s="1"/>
  <c r="CL40" i="38"/>
  <c r="DN40" i="38" s="1"/>
  <c r="CM39" i="38"/>
  <c r="DO39" i="38" s="1"/>
  <c r="CI39" i="38"/>
  <c r="DK39" i="38" s="1"/>
  <c r="CJ38" i="38"/>
  <c r="DL38" i="38" s="1"/>
  <c r="CK37" i="38"/>
  <c r="DM37" i="38" s="1"/>
  <c r="CN44" i="38"/>
  <c r="DP44" i="38" s="1"/>
  <c r="ER11" i="38" s="1"/>
  <c r="CN40" i="38"/>
  <c r="DP40" i="38" s="1"/>
  <c r="ET12" i="38"/>
  <c r="ES9" i="38"/>
  <c r="EM12" i="38"/>
  <c r="EK7" i="41"/>
  <c r="ER10" i="41"/>
  <c r="ET6" i="41"/>
  <c r="EK6" i="41"/>
  <c r="EM8" i="41"/>
  <c r="ER6" i="42"/>
  <c r="EO9" i="42"/>
  <c r="EX10" i="42"/>
  <c r="EO10" i="42"/>
  <c r="EV6" i="42"/>
  <c r="EN6" i="42"/>
  <c r="ET4" i="43"/>
  <c r="EN8" i="43"/>
  <c r="FI22" i="41"/>
  <c r="EJ4" i="41"/>
  <c r="EJ4" i="42"/>
  <c r="EK5" i="42"/>
  <c r="EK4" i="42"/>
  <c r="EK7" i="42"/>
  <c r="FH15" i="43"/>
  <c r="FI30" i="38"/>
  <c r="FH27" i="38"/>
  <c r="FI32" i="38"/>
  <c r="EM3" i="43"/>
  <c r="EO3" i="43"/>
  <c r="ES4" i="43"/>
  <c r="EO5" i="43"/>
  <c r="ES10" i="38"/>
  <c r="EP8" i="41"/>
  <c r="DM49" i="38"/>
  <c r="DL49" i="38"/>
  <c r="EL8" i="38"/>
  <c r="ET6" i="38"/>
  <c r="EL7" i="38"/>
  <c r="ES7" i="38"/>
  <c r="EL11" i="38"/>
  <c r="ET9" i="38"/>
  <c r="ET10" i="38"/>
  <c r="EL10" i="38"/>
  <c r="DN49" i="38"/>
  <c r="DO49" i="38"/>
  <c r="DK49" i="38"/>
  <c r="DP49" i="38"/>
  <c r="ET5" i="38"/>
  <c r="ES5" i="38"/>
  <c r="EV8" i="38"/>
  <c r="P8" i="45" s="1"/>
  <c r="ES11" i="38"/>
  <c r="ES6" i="38"/>
  <c r="ES8" i="38"/>
  <c r="EL5" i="38"/>
  <c r="ET7" i="38"/>
  <c r="ET8" i="38"/>
  <c r="FI20" i="41"/>
  <c r="EV4" i="41"/>
  <c r="FI21" i="41"/>
  <c r="EV5" i="41"/>
  <c r="P16" i="45" s="1"/>
  <c r="FI24" i="41"/>
  <c r="EV8" i="41"/>
  <c r="P19" i="45" s="1"/>
  <c r="EL5" i="41"/>
  <c r="ET8" i="41"/>
  <c r="EQ8" i="41"/>
  <c r="EL3" i="41"/>
  <c r="ET4" i="41"/>
  <c r="EN8" i="41"/>
  <c r="EN4" i="41"/>
  <c r="ES3" i="41"/>
  <c r="ER6" i="41"/>
  <c r="EO4" i="41"/>
  <c r="EM4" i="41"/>
  <c r="EL4" i="41"/>
  <c r="EQ4" i="41"/>
  <c r="ER3" i="41"/>
  <c r="ET5" i="41"/>
  <c r="ER8" i="41"/>
  <c r="EN3" i="41"/>
  <c r="EP4" i="41"/>
  <c r="EQ3" i="41"/>
  <c r="ES8" i="41"/>
  <c r="EM5" i="41"/>
  <c r="EO8" i="41"/>
  <c r="EN5" i="41"/>
  <c r="EL8" i="41"/>
  <c r="EO5" i="41"/>
  <c r="ER4" i="41"/>
  <c r="EP5" i="41"/>
  <c r="EL6" i="41"/>
  <c r="EM3" i="41"/>
  <c r="EQ6" i="41"/>
  <c r="EP6" i="41"/>
  <c r="ES4" i="41"/>
  <c r="ER5" i="41"/>
  <c r="ET3" i="41"/>
  <c r="EQ5" i="41"/>
  <c r="EU6" i="41"/>
  <c r="ES6" i="41"/>
  <c r="EN6" i="41"/>
  <c r="ES5" i="41"/>
  <c r="EO6" i="41"/>
  <c r="EX8" i="42"/>
  <c r="FK24" i="42"/>
  <c r="EY8" i="42"/>
  <c r="P27" i="45" s="1"/>
  <c r="FL24" i="42"/>
  <c r="EP4" i="42"/>
  <c r="ES8" i="42"/>
  <c r="ET4" i="42"/>
  <c r="EU4" i="42"/>
  <c r="FL23" i="42"/>
  <c r="EP8" i="42"/>
  <c r="EV8" i="42"/>
  <c r="EQ8" i="42"/>
  <c r="ES5" i="42"/>
  <c r="ER8" i="42"/>
  <c r="EW8" i="42"/>
  <c r="ET8" i="42"/>
  <c r="EO8" i="42"/>
  <c r="EW7" i="42"/>
  <c r="EW4" i="42"/>
  <c r="EV5" i="42"/>
  <c r="ER5" i="42"/>
  <c r="ET5" i="42"/>
  <c r="EU5" i="42"/>
  <c r="EO4" i="42"/>
  <c r="EV4" i="42"/>
  <c r="EQ5" i="42"/>
  <c r="FI18" i="43"/>
  <c r="EV6" i="43"/>
  <c r="P33" i="45" s="1"/>
  <c r="FH16" i="43"/>
  <c r="EU4" i="43"/>
  <c r="EP6" i="43"/>
  <c r="EQ5" i="43"/>
  <c r="EQ3" i="43"/>
  <c r="EQ4" i="43"/>
  <c r="ER3" i="43"/>
  <c r="EO6" i="43"/>
  <c r="EL6" i="43"/>
  <c r="EN3" i="43"/>
  <c r="ER6" i="43"/>
  <c r="ER4" i="43"/>
  <c r="ES5" i="43"/>
  <c r="EM4" i="43"/>
  <c r="EL3" i="43"/>
  <c r="EM6" i="43"/>
  <c r="ES3" i="43"/>
  <c r="EN6" i="43"/>
  <c r="EN4" i="43"/>
  <c r="EL4" i="43"/>
  <c r="EU6" i="38"/>
  <c r="FH6" i="38"/>
  <c r="FI13" i="38"/>
  <c r="EV13" i="38"/>
  <c r="P13" i="45" s="1"/>
  <c r="EU9" i="38"/>
  <c r="FH9" i="38"/>
  <c r="FH4" i="38"/>
  <c r="EU4" i="38"/>
  <c r="FH3" i="38"/>
  <c r="EU3" i="38"/>
  <c r="FH8" i="38"/>
  <c r="EU8" i="38"/>
  <c r="FI3" i="38"/>
  <c r="EV3" i="38"/>
  <c r="FI8" i="38"/>
  <c r="FI11" i="38"/>
  <c r="EU6" i="43"/>
  <c r="FK10" i="42"/>
  <c r="FH5" i="43"/>
  <c r="EU5" i="43"/>
  <c r="EU3" i="43"/>
  <c r="FH3" i="43"/>
  <c r="EX7" i="42"/>
  <c r="FK7" i="42"/>
  <c r="EX6" i="42"/>
  <c r="FK6" i="42"/>
  <c r="FL9" i="42"/>
  <c r="EY9" i="42"/>
  <c r="P28" i="45" s="1"/>
  <c r="FL6" i="42"/>
  <c r="EY6" i="42"/>
  <c r="EX4" i="42"/>
  <c r="FK4" i="42"/>
  <c r="FK9" i="42"/>
  <c r="EX3" i="42"/>
  <c r="EY10" i="42"/>
  <c r="P29" i="45" s="1"/>
  <c r="EU9" i="41"/>
  <c r="P15" i="45"/>
  <c r="FH8" i="41"/>
  <c r="EU8" i="41"/>
  <c r="EU10" i="41"/>
  <c r="FH10" i="41"/>
  <c r="EU5" i="41"/>
  <c r="FH5" i="41"/>
  <c r="FH6" i="41"/>
  <c r="EU4" i="41"/>
  <c r="FI12" i="38"/>
  <c r="EV12" i="38"/>
  <c r="P12" i="45" s="1"/>
  <c r="EU13" i="38"/>
  <c r="FH13" i="38"/>
  <c r="EV10" i="38"/>
  <c r="P10" i="45" s="1"/>
  <c r="FI10" i="38"/>
  <c r="EU10" i="38"/>
  <c r="FH10" i="38"/>
  <c r="FI6" i="38"/>
  <c r="EV6" i="38"/>
  <c r="P6" i="45" s="1"/>
  <c r="FH12" i="38"/>
  <c r="EU12" i="38"/>
  <c r="EV9" i="38"/>
  <c r="P9" i="45" s="1"/>
  <c r="FI9" i="38"/>
  <c r="EV5" i="38"/>
  <c r="P5" i="45" s="1"/>
  <c r="FI5" i="38"/>
  <c r="FI7" i="38"/>
  <c r="EV7" i="38"/>
  <c r="P7" i="45" s="1"/>
  <c r="EU11" i="38"/>
  <c r="FH11" i="38"/>
  <c r="FI4" i="38"/>
  <c r="EV4" i="38"/>
  <c r="P4" i="45" s="1"/>
  <c r="EU7" i="38"/>
  <c r="FH7" i="38"/>
  <c r="EU5" i="38"/>
  <c r="FH5" i="38"/>
  <c r="CM9" i="38"/>
  <c r="DO9" i="38" s="1"/>
  <c r="CJ8" i="38"/>
  <c r="DL8" i="38" s="1"/>
  <c r="CL6" i="38"/>
  <c r="DN6" i="38" s="1"/>
  <c r="CI5" i="38"/>
  <c r="DK5" i="38" s="1"/>
  <c r="CN8" i="38"/>
  <c r="DP8" i="38" s="1"/>
  <c r="ER8" i="38" s="1"/>
  <c r="CM10" i="38"/>
  <c r="DO10" i="38" s="1"/>
  <c r="CJ9" i="38"/>
  <c r="DL9" i="38" s="1"/>
  <c r="CL7" i="38"/>
  <c r="DN7" i="38" s="1"/>
  <c r="DK6" i="38"/>
  <c r="CI6" i="38"/>
  <c r="CJ5" i="38"/>
  <c r="DL5" i="38" s="1"/>
  <c r="CN9" i="38"/>
  <c r="DP9" i="38" s="1"/>
  <c r="CM3" i="38"/>
  <c r="DO3" i="38" s="1"/>
  <c r="EQ3" i="38" s="1"/>
  <c r="CJ10" i="38"/>
  <c r="DL10" i="38" s="1"/>
  <c r="EN10" i="38" s="1"/>
  <c r="CL8" i="38"/>
  <c r="DN8" i="38" s="1"/>
  <c r="CM7" i="38"/>
  <c r="DO7" i="38" s="1"/>
  <c r="CI7" i="38"/>
  <c r="DK7" i="38" s="1"/>
  <c r="CJ6" i="38"/>
  <c r="DL6" i="38" s="1"/>
  <c r="CK5" i="38"/>
  <c r="DM5" i="38" s="1"/>
  <c r="CL4" i="38"/>
  <c r="DN4" i="38" s="1"/>
  <c r="CN10" i="38"/>
  <c r="DP10" i="38" s="1"/>
  <c r="CN6" i="38"/>
  <c r="DP6" i="38" s="1"/>
  <c r="CK10" i="38"/>
  <c r="DM10" i="38" s="1"/>
  <c r="CL9" i="38"/>
  <c r="DN9" i="38" s="1"/>
  <c r="CM8" i="38"/>
  <c r="DO8" i="38" s="1"/>
  <c r="CI8" i="38"/>
  <c r="DK8" i="38" s="1"/>
  <c r="CJ7" i="38"/>
  <c r="DL7" i="38" s="1"/>
  <c r="CK6" i="38"/>
  <c r="DM6" i="38" s="1"/>
  <c r="CL5" i="38"/>
  <c r="DN5" i="38" s="1"/>
  <c r="CM4" i="38"/>
  <c r="DO4" i="38" s="1"/>
  <c r="CI4" i="38"/>
  <c r="DK4" i="38" s="1"/>
  <c r="CN7" i="38"/>
  <c r="DP7" i="38" s="1"/>
  <c r="CN3" i="38"/>
  <c r="DP3" i="38" s="1"/>
  <c r="ER3" i="38" s="1"/>
  <c r="CL10" i="38"/>
  <c r="DN10" i="38" s="1"/>
  <c r="EP10" i="38" s="1"/>
  <c r="CI9" i="38"/>
  <c r="DK9" i="38" s="1"/>
  <c r="CK7" i="38"/>
  <c r="DM7" i="38" s="1"/>
  <c r="CM5" i="38"/>
  <c r="DO5" i="38" s="1"/>
  <c r="CJ4" i="38"/>
  <c r="DL4" i="38" s="1"/>
  <c r="CN4" i="38"/>
  <c r="DP4" i="38" s="1"/>
  <c r="CI10" i="38"/>
  <c r="DK10" i="38" s="1"/>
  <c r="CK8" i="38"/>
  <c r="DM8" i="38" s="1"/>
  <c r="CM6" i="38"/>
  <c r="DO6" i="38" s="1"/>
  <c r="CK4" i="38"/>
  <c r="DM4" i="38" s="1"/>
  <c r="CN5" i="38"/>
  <c r="DP5" i="38" s="1"/>
  <c r="CK9" i="38"/>
  <c r="DM9" i="38" s="1"/>
  <c r="P30" i="45"/>
  <c r="EM3" i="38"/>
  <c r="EN3" i="38"/>
  <c r="EO3" i="38"/>
  <c r="EP3" i="38"/>
  <c r="C7" i="24"/>
  <c r="D7" i="24"/>
  <c r="E7" i="24"/>
  <c r="F7" i="24"/>
  <c r="G7" i="24"/>
  <c r="H7" i="24"/>
  <c r="I7" i="24"/>
  <c r="C5" i="24"/>
  <c r="D5" i="24"/>
  <c r="E5" i="24"/>
  <c r="F5" i="24"/>
  <c r="G5" i="24"/>
  <c r="H5" i="24"/>
  <c r="I5" i="24"/>
  <c r="D5" i="28"/>
  <c r="E5" i="28"/>
  <c r="F5" i="28"/>
  <c r="G5" i="28"/>
  <c r="H5" i="28"/>
  <c r="I5" i="28"/>
  <c r="D6" i="28"/>
  <c r="E6" i="28"/>
  <c r="F6" i="28"/>
  <c r="G6" i="28"/>
  <c r="H6" i="28"/>
  <c r="I6" i="28"/>
  <c r="D7" i="28"/>
  <c r="E7" i="28"/>
  <c r="F7" i="28"/>
  <c r="G7" i="28"/>
  <c r="H7" i="28"/>
  <c r="I7" i="28"/>
  <c r="D8" i="28"/>
  <c r="E8" i="28"/>
  <c r="F8" i="28"/>
  <c r="G8" i="28"/>
  <c r="H8" i="28"/>
  <c r="I8" i="28"/>
  <c r="D9" i="28"/>
  <c r="E9" i="28"/>
  <c r="F9" i="28"/>
  <c r="G9" i="28"/>
  <c r="H9" i="28"/>
  <c r="I9" i="28"/>
  <c r="D10" i="28"/>
  <c r="E10" i="28"/>
  <c r="F10" i="28"/>
  <c r="G10" i="28"/>
  <c r="H10" i="28"/>
  <c r="I10" i="28"/>
  <c r="D11" i="28"/>
  <c r="E11" i="28"/>
  <c r="F11" i="28"/>
  <c r="G11" i="28"/>
  <c r="H11" i="28"/>
  <c r="I11" i="28"/>
  <c r="D12" i="28"/>
  <c r="E12" i="28"/>
  <c r="F12" i="28"/>
  <c r="G12" i="28"/>
  <c r="H12" i="28"/>
  <c r="I12" i="28"/>
  <c r="C6" i="28"/>
  <c r="C7" i="28"/>
  <c r="C8" i="28"/>
  <c r="C9" i="28"/>
  <c r="C10" i="28"/>
  <c r="C11" i="28"/>
  <c r="C12" i="28"/>
  <c r="C5" i="28"/>
  <c r="C6" i="25"/>
  <c r="D6" i="25"/>
  <c r="E6" i="25"/>
  <c r="F6" i="25"/>
  <c r="G6" i="25"/>
  <c r="H6" i="25"/>
  <c r="I6" i="25"/>
  <c r="C7" i="25"/>
  <c r="D7" i="25"/>
  <c r="E7" i="25"/>
  <c r="F7" i="25"/>
  <c r="G7" i="25"/>
  <c r="H7" i="25"/>
  <c r="I7" i="25"/>
  <c r="C8" i="25"/>
  <c r="D8" i="25"/>
  <c r="E8" i="25"/>
  <c r="F8" i="25"/>
  <c r="G8" i="25"/>
  <c r="H8" i="25"/>
  <c r="I8" i="25"/>
  <c r="C9" i="25"/>
  <c r="D9" i="25"/>
  <c r="E9" i="25"/>
  <c r="F9" i="25"/>
  <c r="G9" i="25"/>
  <c r="H9" i="25"/>
  <c r="I9" i="25"/>
  <c r="C10" i="25"/>
  <c r="D10" i="25"/>
  <c r="E10" i="25"/>
  <c r="F10" i="25"/>
  <c r="G10" i="25"/>
  <c r="H10" i="25"/>
  <c r="I10" i="25"/>
  <c r="C11" i="25"/>
  <c r="D11" i="25"/>
  <c r="E11" i="25"/>
  <c r="F11" i="25"/>
  <c r="G11" i="25"/>
  <c r="H11" i="25"/>
  <c r="I11" i="25"/>
  <c r="C12" i="25"/>
  <c r="D12" i="25"/>
  <c r="E12" i="25"/>
  <c r="F12" i="25"/>
  <c r="G12" i="25"/>
  <c r="H12" i="25"/>
  <c r="I12" i="25"/>
  <c r="D5" i="25"/>
  <c r="E5" i="25"/>
  <c r="F5" i="25"/>
  <c r="G5" i="25"/>
  <c r="H5" i="25"/>
  <c r="I5" i="25"/>
  <c r="C5" i="25"/>
  <c r="D6" i="24"/>
  <c r="E6" i="24"/>
  <c r="F6" i="24"/>
  <c r="G6" i="24"/>
  <c r="H6" i="24"/>
  <c r="I6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C6" i="24"/>
  <c r="C8" i="24"/>
  <c r="C9" i="24"/>
  <c r="C10" i="24"/>
  <c r="C11" i="24"/>
  <c r="C12" i="24"/>
  <c r="C13" i="24"/>
  <c r="C14" i="24"/>
  <c r="C15" i="24"/>
  <c r="C5" i="22"/>
  <c r="D5" i="22"/>
  <c r="C6" i="22"/>
  <c r="D6" i="22"/>
  <c r="C7" i="22"/>
  <c r="D7" i="22"/>
  <c r="C8" i="22"/>
  <c r="D8" i="22"/>
  <c r="E8" i="22"/>
  <c r="F8" i="22"/>
  <c r="G8" i="22"/>
  <c r="H8" i="22"/>
  <c r="I8" i="22"/>
  <c r="E7" i="22"/>
  <c r="F7" i="22"/>
  <c r="G7" i="22"/>
  <c r="H7" i="22"/>
  <c r="I7" i="22"/>
  <c r="H6" i="22"/>
  <c r="I6" i="22"/>
  <c r="E6" i="22"/>
  <c r="F6" i="22"/>
  <c r="G6" i="22"/>
  <c r="E5" i="22"/>
  <c r="F5" i="22"/>
  <c r="G5" i="22"/>
  <c r="H5" i="22"/>
  <c r="I5" i="22"/>
  <c r="AH6" i="10"/>
  <c r="AH7" i="10"/>
  <c r="AH8" i="10"/>
  <c r="P14" i="10"/>
  <c r="P15" i="10"/>
  <c r="P16" i="10"/>
  <c r="P17" i="10"/>
  <c r="P18" i="10"/>
  <c r="P19" i="10"/>
  <c r="P20" i="10"/>
  <c r="P21" i="10"/>
  <c r="P22" i="10"/>
  <c r="P23" i="10"/>
  <c r="P24" i="10"/>
  <c r="AI3" i="10"/>
  <c r="AI4" i="10"/>
  <c r="AI5" i="10"/>
  <c r="Q2" i="10"/>
  <c r="AI2" i="10" s="1"/>
  <c r="Q3" i="10"/>
  <c r="Q4" i="10"/>
  <c r="Q5" i="10"/>
  <c r="Q6" i="10"/>
  <c r="Q7" i="10"/>
  <c r="Q8" i="10"/>
  <c r="Q9" i="10"/>
  <c r="Q10" i="10"/>
  <c r="Q11" i="10"/>
  <c r="Q12" i="10"/>
  <c r="Q13" i="10"/>
  <c r="P21" i="27"/>
  <c r="O21" i="27"/>
  <c r="N21" i="27"/>
  <c r="M21" i="27"/>
  <c r="P20" i="27"/>
  <c r="O20" i="27"/>
  <c r="N20" i="27"/>
  <c r="M20" i="27"/>
  <c r="P19" i="27"/>
  <c r="O19" i="27"/>
  <c r="N19" i="27"/>
  <c r="M19" i="27"/>
  <c r="P18" i="27"/>
  <c r="O18" i="27"/>
  <c r="N18" i="27"/>
  <c r="M18" i="27"/>
  <c r="P17" i="27"/>
  <c r="O17" i="27"/>
  <c r="N17" i="27"/>
  <c r="M17" i="27"/>
  <c r="P16" i="27"/>
  <c r="O16" i="27"/>
  <c r="N16" i="27"/>
  <c r="M16" i="27"/>
  <c r="P15" i="27"/>
  <c r="O15" i="27"/>
  <c r="N15" i="27"/>
  <c r="M15" i="27"/>
  <c r="U6" i="10"/>
  <c r="V6" i="10"/>
  <c r="W6" i="10"/>
  <c r="X6" i="10"/>
  <c r="Y6" i="10"/>
  <c r="Z6" i="10"/>
  <c r="AA6" i="10"/>
  <c r="AB6" i="10"/>
  <c r="AC6" i="10"/>
  <c r="AD6" i="10"/>
  <c r="AE6" i="10"/>
  <c r="AF6" i="10"/>
  <c r="U7" i="10"/>
  <c r="V7" i="10"/>
  <c r="W7" i="10"/>
  <c r="X7" i="10"/>
  <c r="Y7" i="10"/>
  <c r="Z7" i="10"/>
  <c r="AA7" i="10"/>
  <c r="AB7" i="10"/>
  <c r="AC7" i="10"/>
  <c r="AD7" i="10"/>
  <c r="AE7" i="10"/>
  <c r="AF7" i="10"/>
  <c r="U8" i="10"/>
  <c r="V8" i="10"/>
  <c r="W8" i="10"/>
  <c r="X8" i="10"/>
  <c r="Y8" i="10"/>
  <c r="Z8" i="10"/>
  <c r="AA8" i="10"/>
  <c r="AB8" i="10"/>
  <c r="AC8" i="10"/>
  <c r="AD8" i="10"/>
  <c r="AE8" i="10"/>
  <c r="AF8" i="10"/>
  <c r="AG7" i="10"/>
  <c r="AG8" i="10"/>
  <c r="AG6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15" i="10"/>
  <c r="O16" i="10"/>
  <c r="O17" i="10"/>
  <c r="O18" i="10"/>
  <c r="O19" i="10"/>
  <c r="O20" i="10"/>
  <c r="O21" i="10"/>
  <c r="O22" i="10"/>
  <c r="O23" i="10"/>
  <c r="O24" i="10"/>
  <c r="O14" i="10"/>
  <c r="P2" i="10"/>
  <c r="AH2" i="10" s="1"/>
  <c r="AH5" i="10"/>
  <c r="AF5" i="10"/>
  <c r="AE5" i="10"/>
  <c r="AD5" i="10"/>
  <c r="AC5" i="10"/>
  <c r="AB5" i="10"/>
  <c r="AA5" i="10"/>
  <c r="Z5" i="10"/>
  <c r="Y5" i="10"/>
  <c r="X5" i="10"/>
  <c r="W5" i="10"/>
  <c r="V5" i="10"/>
  <c r="U5" i="10"/>
  <c r="AH4" i="10"/>
  <c r="AF4" i="10"/>
  <c r="AE4" i="10"/>
  <c r="AD4" i="10"/>
  <c r="AC4" i="10"/>
  <c r="AB4" i="10"/>
  <c r="AA4" i="10"/>
  <c r="Z4" i="10"/>
  <c r="Y4" i="10"/>
  <c r="X4" i="10"/>
  <c r="W4" i="10"/>
  <c r="V4" i="10"/>
  <c r="U4" i="10"/>
  <c r="AH3" i="10"/>
  <c r="AF3" i="10"/>
  <c r="AE3" i="10"/>
  <c r="AD3" i="10"/>
  <c r="AC3" i="10"/>
  <c r="AB3" i="10"/>
  <c r="AA3" i="10"/>
  <c r="Z3" i="10"/>
  <c r="Y3" i="10"/>
  <c r="X3" i="10"/>
  <c r="W3" i="10"/>
  <c r="V3" i="10"/>
  <c r="U3" i="10"/>
  <c r="AG5" i="10"/>
  <c r="AG4" i="10"/>
  <c r="AG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O2" i="10"/>
  <c r="AG2" i="10" s="1"/>
  <c r="N2" i="10"/>
  <c r="AF2" i="10" s="1"/>
  <c r="T8" i="10"/>
  <c r="T7" i="10"/>
  <c r="T6" i="10"/>
  <c r="T5" i="10"/>
  <c r="T4" i="10"/>
  <c r="B24" i="10"/>
  <c r="B23" i="10"/>
  <c r="B22" i="10"/>
  <c r="B21" i="10"/>
  <c r="B20" i="10"/>
  <c r="B19" i="10"/>
  <c r="B18" i="10"/>
  <c r="B17" i="10"/>
  <c r="B16" i="10"/>
  <c r="B15" i="10"/>
  <c r="B14" i="10"/>
  <c r="M2" i="10"/>
  <c r="AE2" i="10" s="1"/>
  <c r="L2" i="10"/>
  <c r="AD2" i="10" s="1"/>
  <c r="K2" i="10"/>
  <c r="AC2" i="10" s="1"/>
  <c r="J2" i="10"/>
  <c r="AB2" i="10" s="1"/>
  <c r="I2" i="10"/>
  <c r="AA2" i="10" s="1"/>
  <c r="H2" i="10"/>
  <c r="Z2" i="10" s="1"/>
  <c r="G2" i="10"/>
  <c r="Y2" i="10" s="1"/>
  <c r="F2" i="10"/>
  <c r="X2" i="10" s="1"/>
  <c r="E2" i="10"/>
  <c r="W2" i="10" s="1"/>
  <c r="D2" i="10"/>
  <c r="V2" i="10" s="1"/>
  <c r="C2" i="10"/>
  <c r="U2" i="10" s="1"/>
  <c r="T3" i="10"/>
  <c r="B4" i="10"/>
  <c r="B5" i="10"/>
  <c r="B6" i="10"/>
  <c r="B7" i="10"/>
  <c r="B8" i="10"/>
  <c r="B9" i="10"/>
  <c r="B10" i="10"/>
  <c r="B11" i="10"/>
  <c r="B12" i="10"/>
  <c r="B13" i="10"/>
  <c r="B3" i="10"/>
  <c r="G34" i="60" l="1"/>
  <c r="FL21" i="42"/>
  <c r="FL5" i="42"/>
  <c r="FK5" i="42"/>
  <c r="EX5" i="42"/>
  <c r="EQ8" i="38"/>
  <c r="ER6" i="38"/>
  <c r="EO7" i="38"/>
  <c r="EM6" i="38"/>
  <c r="EN7" i="38"/>
  <c r="EO10" i="38"/>
  <c r="EM8" i="38"/>
  <c r="EN6" i="38"/>
  <c r="EN8" i="38"/>
  <c r="EO6" i="38"/>
  <c r="EQ9" i="38"/>
  <c r="EP9" i="38"/>
  <c r="ER9" i="38"/>
  <c r="EM4" i="38"/>
  <c r="EQ4" i="38"/>
  <c r="EO9" i="38"/>
  <c r="EQ6" i="38"/>
  <c r="EM9" i="38"/>
  <c r="ER7" i="38"/>
  <c r="EQ7" i="38"/>
  <c r="ER5" i="38"/>
  <c r="EO8" i="38"/>
  <c r="EN4" i="38"/>
  <c r="EP8" i="38"/>
  <c r="EP7" i="38"/>
  <c r="EO4" i="38"/>
  <c r="EM10" i="38"/>
  <c r="EQ5" i="38"/>
  <c r="ER10" i="38"/>
  <c r="EN5" i="38"/>
  <c r="EN9" i="38"/>
  <c r="ER4" i="38"/>
  <c r="EP4" i="38"/>
  <c r="EM7" i="38"/>
  <c r="EQ10" i="38"/>
  <c r="EP6" i="38"/>
  <c r="P45" i="45"/>
  <c r="R46" i="45" s="1"/>
  <c r="EM5" i="38"/>
  <c r="EP5" i="38"/>
  <c r="EO5" i="38"/>
  <c r="P51" i="45"/>
  <c r="P52" i="45" s="1"/>
  <c r="P48" i="45"/>
  <c r="R49" i="45" s="1"/>
  <c r="P37" i="45"/>
  <c r="R38" i="45" s="1"/>
  <c r="P42" i="45"/>
  <c r="R43" i="45" s="1"/>
  <c r="P46" i="45" l="1"/>
  <c r="Q46" i="45"/>
  <c r="Q52" i="45"/>
  <c r="R52" i="45"/>
  <c r="P49" i="45"/>
  <c r="Q49" i="45"/>
  <c r="P38" i="45"/>
  <c r="Q38" i="45"/>
  <c r="P43" i="45"/>
  <c r="Q43" i="45"/>
</calcChain>
</file>

<file path=xl/comments1.xml><?xml version="1.0" encoding="utf-8"?>
<comments xmlns="http://schemas.openxmlformats.org/spreadsheetml/2006/main">
  <authors>
    <author>LG</author>
  </authors>
  <commentList>
    <comment ref="CC51" authorId="0">
      <text>
        <r>
          <rPr>
            <b/>
            <sz val="9"/>
            <color indexed="81"/>
            <rFont val="Tahoma"/>
            <family val="2"/>
          </rPr>
          <t xml:space="preserve">Sales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</text>
    </comment>
  </commentList>
</comments>
</file>

<file path=xl/comments2.xml><?xml version="1.0" encoding="utf-8"?>
<comments xmlns="http://schemas.openxmlformats.org/spreadsheetml/2006/main">
  <authors>
    <author>LG</author>
  </authors>
  <commentList>
    <comment ref="CC49" authorId="0">
      <text>
        <r>
          <rPr>
            <b/>
            <sz val="9"/>
            <color indexed="81"/>
            <rFont val="Tahoma"/>
            <family val="2"/>
          </rPr>
          <t xml:space="preserve">Sales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</text>
    </comment>
  </commentList>
</comments>
</file>

<file path=xl/comments3.xml><?xml version="1.0" encoding="utf-8"?>
<comments xmlns="http://schemas.openxmlformats.org/spreadsheetml/2006/main">
  <authors>
    <author>LG</author>
  </authors>
  <commentList>
    <comment ref="CB49" authorId="0">
      <text>
        <r>
          <rPr>
            <b/>
            <sz val="9"/>
            <color indexed="81"/>
            <rFont val="Tahoma"/>
            <family val="2"/>
          </rPr>
          <t xml:space="preserve">Sales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</text>
    </comment>
  </commentList>
</comments>
</file>

<file path=xl/comments4.xml><?xml version="1.0" encoding="utf-8"?>
<comments xmlns="http://schemas.openxmlformats.org/spreadsheetml/2006/main">
  <authors>
    <author>LG</author>
  </authors>
  <commentList>
    <comment ref="I4" author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raw data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700</t>
        </r>
      </text>
    </comment>
    <comment ref="I16" authorId="0">
      <text>
        <r>
          <rPr>
            <b/>
            <sz val="9"/>
            <color indexed="81"/>
            <rFont val="돋움"/>
            <family val="3"/>
            <charset val="129"/>
          </rPr>
          <t>재확인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<sst xmlns="http://schemas.openxmlformats.org/spreadsheetml/2006/main" count="3799" uniqueCount="423">
  <si>
    <t>LGEKR</t>
  </si>
  <si>
    <t>LGETA</t>
  </si>
  <si>
    <t>LGETH</t>
  </si>
  <si>
    <t>Subsidiary</t>
  </si>
  <si>
    <t>LGESR</t>
  </si>
  <si>
    <t>PUNE</t>
  </si>
  <si>
    <t>LGEMM</t>
  </si>
  <si>
    <t>LGESP</t>
  </si>
  <si>
    <t>NOIDA</t>
  </si>
  <si>
    <t>LGEIN</t>
  </si>
  <si>
    <t>LGERA</t>
  </si>
  <si>
    <t>LGETR</t>
  </si>
  <si>
    <t>LGEWR</t>
  </si>
  <si>
    <t>LGEVH</t>
  </si>
  <si>
    <t>LGEEG</t>
  </si>
  <si>
    <t>LGEPN</t>
  </si>
  <si>
    <t>`15.3</t>
    <phoneticPr fontId="2" type="noConversion"/>
  </si>
  <si>
    <t>`15.4</t>
  </si>
  <si>
    <t>`15.5</t>
  </si>
  <si>
    <t>`15.6</t>
  </si>
  <si>
    <t>`15.7</t>
  </si>
  <si>
    <t>`15.8</t>
  </si>
  <si>
    <t>`15.9</t>
  </si>
  <si>
    <t>`15.10</t>
  </si>
  <si>
    <t>`15.11</t>
  </si>
  <si>
    <t>`15.12</t>
  </si>
  <si>
    <t>`16.1</t>
    <phoneticPr fontId="2" type="noConversion"/>
  </si>
  <si>
    <t>`16.2</t>
  </si>
  <si>
    <t>`16.3</t>
  </si>
  <si>
    <t>`16.4</t>
  </si>
  <si>
    <t>`16.5</t>
  </si>
  <si>
    <t>`16.6</t>
  </si>
  <si>
    <t>`16.7</t>
  </si>
  <si>
    <t>`16.8</t>
  </si>
  <si>
    <t>`16.9</t>
  </si>
  <si>
    <t>`16.10</t>
  </si>
  <si>
    <t>`16.11</t>
  </si>
  <si>
    <t>`16.12</t>
  </si>
  <si>
    <t>`17.1</t>
    <phoneticPr fontId="2" type="noConversion"/>
  </si>
  <si>
    <t>`17.2</t>
  </si>
  <si>
    <t>`17.3</t>
  </si>
  <si>
    <t>QES</t>
    <phoneticPr fontId="2" type="noConversion"/>
  </si>
  <si>
    <t>FFR</t>
    <phoneticPr fontId="2" type="noConversion"/>
  </si>
  <si>
    <t>M-14</t>
  </si>
  <si>
    <t>M-13</t>
  </si>
  <si>
    <t>M-12</t>
  </si>
  <si>
    <t>M-11</t>
  </si>
  <si>
    <t>M-10</t>
  </si>
  <si>
    <t>M-9</t>
  </si>
  <si>
    <t>M-8</t>
  </si>
  <si>
    <t>M-7</t>
  </si>
  <si>
    <t>M-6</t>
  </si>
  <si>
    <t>M-5</t>
  </si>
  <si>
    <t>M-4</t>
  </si>
  <si>
    <t>M-3</t>
  </si>
  <si>
    <t>M-2</t>
    <phoneticPr fontId="2" type="noConversion"/>
  </si>
  <si>
    <t>M-1</t>
    <phoneticPr fontId="2" type="noConversion"/>
  </si>
  <si>
    <t>당월</t>
    <phoneticPr fontId="2" type="noConversion"/>
  </si>
  <si>
    <t>항목</t>
    <phoneticPr fontId="2" type="noConversion"/>
  </si>
  <si>
    <t>법인</t>
    <phoneticPr fontId="2" type="noConversion"/>
  </si>
  <si>
    <t>`17.4</t>
  </si>
  <si>
    <t>RAC</t>
  </si>
  <si>
    <t>Refrigerator</t>
  </si>
  <si>
    <t>W/Machine</t>
  </si>
  <si>
    <t>`17.6</t>
    <phoneticPr fontId="2" type="noConversion"/>
  </si>
  <si>
    <t>`17.5</t>
    <phoneticPr fontId="2" type="noConversion"/>
  </si>
  <si>
    <t>M-14</t>
    <phoneticPr fontId="2" type="noConversion"/>
  </si>
  <si>
    <t>`17.7</t>
    <phoneticPr fontId="2" type="noConversion"/>
  </si>
  <si>
    <t>`17.8</t>
    <phoneticPr fontId="2" type="noConversion"/>
  </si>
  <si>
    <t>`15.2</t>
    <phoneticPr fontId="2" type="noConversion"/>
  </si>
  <si>
    <t>`17.9</t>
    <phoneticPr fontId="2" type="noConversion"/>
  </si>
  <si>
    <t>시장</t>
    <phoneticPr fontId="2" type="noConversion"/>
  </si>
  <si>
    <t>생산</t>
    <phoneticPr fontId="2" type="noConversion"/>
  </si>
  <si>
    <t>CEO</t>
    <phoneticPr fontId="2" type="noConversion"/>
  </si>
  <si>
    <t>Sales</t>
    <phoneticPr fontId="2" type="noConversion"/>
  </si>
  <si>
    <t>Signal</t>
    <phoneticPr fontId="2" type="noConversion"/>
  </si>
  <si>
    <t>●</t>
    <phoneticPr fontId="2" type="noConversion"/>
  </si>
  <si>
    <t>시장품질</t>
    <phoneticPr fontId="2" type="noConversion"/>
  </si>
  <si>
    <t>생산품질</t>
    <phoneticPr fontId="2" type="noConversion"/>
  </si>
  <si>
    <t>Sales NG</t>
    <phoneticPr fontId="2" type="noConversion"/>
  </si>
  <si>
    <t>CEO Report</t>
    <phoneticPr fontId="2" type="noConversion"/>
  </si>
  <si>
    <t>QES Score</t>
    <phoneticPr fontId="2" type="noConversion"/>
  </si>
  <si>
    <t>제품군</t>
    <phoneticPr fontId="2" type="noConversion"/>
  </si>
  <si>
    <t>생산법인</t>
    <phoneticPr fontId="2" type="noConversion"/>
  </si>
  <si>
    <t>`17.10</t>
  </si>
  <si>
    <t>7월</t>
  </si>
  <si>
    <t>8월</t>
  </si>
  <si>
    <t>9월</t>
    <phoneticPr fontId="2" type="noConversion"/>
  </si>
  <si>
    <r>
      <t>8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</si>
  <si>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r>
      <t>10월</t>
    </r>
    <r>
      <rPr>
        <sz val="10"/>
        <color rgb="FF000000"/>
        <rFont val="돋움"/>
        <family val="3"/>
        <charset val="129"/>
      </rPr>
      <t/>
    </r>
  </si>
  <si>
    <t>11월</t>
  </si>
  <si>
    <r>
      <t>12월</t>
    </r>
    <r>
      <rPr>
        <sz val="10"/>
        <color rgb="FF000000"/>
        <rFont val="돋움"/>
        <family val="3"/>
        <charset val="129"/>
      </rPr>
      <t/>
    </r>
  </si>
  <si>
    <t>10월</t>
    <phoneticPr fontId="2" type="noConversion"/>
  </si>
  <si>
    <t>CEO
Report</t>
    <phoneticPr fontId="2" type="noConversion"/>
  </si>
  <si>
    <t>Sales
NG</t>
    <phoneticPr fontId="2" type="noConversion"/>
  </si>
  <si>
    <t>Cooking &amp; Built-in</t>
  </si>
  <si>
    <t>Cooking &amp; Built-in</t>
    <phoneticPr fontId="2" type="noConversion"/>
  </si>
  <si>
    <t>시장
품질</t>
    <phoneticPr fontId="2" type="noConversion"/>
  </si>
  <si>
    <t>생산
품질</t>
    <phoneticPr fontId="2" type="noConversion"/>
  </si>
  <si>
    <r>
      <t>6월</t>
    </r>
    <r>
      <rPr>
        <sz val="10"/>
        <color rgb="FF000000"/>
        <rFont val="돋움"/>
        <family val="3"/>
        <charset val="129"/>
      </rPr>
      <t/>
    </r>
  </si>
  <si>
    <t>6월</t>
  </si>
  <si>
    <t>●</t>
  </si>
  <si>
    <t>●</t>
    <phoneticPr fontId="2" type="noConversion"/>
  </si>
  <si>
    <t>●</t>
    <phoneticPr fontId="2" type="noConversion"/>
  </si>
  <si>
    <t>●</t>
    <phoneticPr fontId="2" type="noConversion"/>
  </si>
  <si>
    <t>●</t>
    <phoneticPr fontId="2" type="noConversion"/>
  </si>
  <si>
    <t>LGEEG</t>
    <phoneticPr fontId="2" type="noConversion"/>
  </si>
  <si>
    <t>LGEKR</t>
    <phoneticPr fontId="2" type="noConversion"/>
  </si>
  <si>
    <t>LGEKR, LGESR, LGEIN 제외</t>
    <phoneticPr fontId="2" type="noConversion"/>
  </si>
  <si>
    <t>LGEKR, LGEEG 제외</t>
    <phoneticPr fontId="2" type="noConversion"/>
  </si>
  <si>
    <t>LGEKR 제외</t>
    <phoneticPr fontId="2" type="noConversion"/>
  </si>
  <si>
    <t>LGEKR, LGETH 제외</t>
    <phoneticPr fontId="2" type="noConversion"/>
  </si>
  <si>
    <t>`17.11</t>
  </si>
  <si>
    <t>`17.12</t>
  </si>
  <si>
    <t>개선율</t>
    <phoneticPr fontId="2" type="noConversion"/>
  </si>
  <si>
    <r>
      <t>FFR(</t>
    </r>
    <r>
      <rPr>
        <sz val="10"/>
        <color theme="1"/>
        <rFont val="돋움"/>
        <family val="3"/>
        <charset val="129"/>
      </rPr>
      <t>절대값</t>
    </r>
    <r>
      <rPr>
        <sz val="10"/>
        <color theme="1"/>
        <rFont val="Arial Narrow"/>
        <family val="2"/>
      </rPr>
      <t>)</t>
    </r>
    <phoneticPr fontId="2" type="noConversion"/>
  </si>
  <si>
    <t>리턴불량</t>
    <phoneticPr fontId="2" type="noConversion"/>
  </si>
  <si>
    <t>공정불량</t>
    <phoneticPr fontId="2" type="noConversion"/>
  </si>
  <si>
    <t>총점</t>
    <phoneticPr fontId="2" type="noConversion"/>
  </si>
  <si>
    <r>
      <t>5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</si>
  <si>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r>
      <t>6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</si>
  <si>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r>
      <t>7월</t>
    </r>
    <r>
      <rPr>
        <sz val="10"/>
        <color rgb="FF000000"/>
        <rFont val="돋움"/>
        <family val="3"/>
        <charset val="129"/>
      </rPr>
      <t/>
    </r>
  </si>
  <si>
    <r>
      <t>8월</t>
    </r>
    <r>
      <rPr>
        <sz val="10"/>
        <color rgb="FF000000"/>
        <rFont val="돋움"/>
        <family val="3"/>
        <charset val="129"/>
      </rPr>
      <t/>
    </r>
  </si>
  <si>
    <r>
      <t>9월</t>
    </r>
    <r>
      <rPr>
        <sz val="10"/>
        <color rgb="FF000000"/>
        <rFont val="돋움"/>
        <family val="3"/>
        <charset val="129"/>
      </rPr>
      <t/>
    </r>
  </si>
  <si>
    <t>개선율</t>
    <phoneticPr fontId="2" type="noConversion"/>
  </si>
  <si>
    <t>평점</t>
    <phoneticPr fontId="2" type="noConversion"/>
  </si>
  <si>
    <t>QHI</t>
    <phoneticPr fontId="2" type="noConversion"/>
  </si>
  <si>
    <t>배점</t>
    <phoneticPr fontId="2" type="noConversion"/>
  </si>
  <si>
    <t>총점</t>
    <phoneticPr fontId="2" type="noConversion"/>
  </si>
  <si>
    <r>
      <t>11월</t>
    </r>
    <r>
      <rPr>
        <sz val="10"/>
        <color rgb="FF000000"/>
        <rFont val="돋움"/>
        <family val="3"/>
        <charset val="129"/>
      </rPr>
      <t/>
    </r>
  </si>
  <si>
    <t>LGEKR</t>
    <phoneticPr fontId="2" type="noConversion"/>
  </si>
  <si>
    <t>LGEMM</t>
    <phoneticPr fontId="2" type="noConversion"/>
  </si>
  <si>
    <t>사외재작업</t>
    <phoneticPr fontId="2" type="noConversion"/>
  </si>
  <si>
    <t>CEO정보보고</t>
    <phoneticPr fontId="2" type="noConversion"/>
  </si>
  <si>
    <t>판매법인</t>
    <phoneticPr fontId="2" type="noConversion"/>
  </si>
  <si>
    <t>사외재작업</t>
    <phoneticPr fontId="2" type="noConversion"/>
  </si>
  <si>
    <t>CEO정보보고</t>
    <phoneticPr fontId="2" type="noConversion"/>
  </si>
  <si>
    <t>판매법인</t>
    <phoneticPr fontId="2" type="noConversion"/>
  </si>
  <si>
    <t>W/Machine</t>
    <phoneticPr fontId="2" type="noConversion"/>
  </si>
  <si>
    <t>EF</t>
    <phoneticPr fontId="2" type="noConversion"/>
  </si>
  <si>
    <t>Refrigerator</t>
    <phoneticPr fontId="2" type="noConversion"/>
  </si>
  <si>
    <t>RAC</t>
    <phoneticPr fontId="2" type="noConversion"/>
  </si>
  <si>
    <t>9월</t>
  </si>
  <si>
    <t>제품</t>
    <phoneticPr fontId="2" type="noConversion"/>
  </si>
  <si>
    <t>법인</t>
    <phoneticPr fontId="2" type="noConversion"/>
  </si>
  <si>
    <t>17년</t>
    <phoneticPr fontId="2" type="noConversion"/>
  </si>
  <si>
    <t>18년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</si>
  <si>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</si>
  <si>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</si>
  <si>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</si>
  <si>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세탁기</t>
    <phoneticPr fontId="2" type="noConversion"/>
  </si>
  <si>
    <t>냉장고</t>
    <phoneticPr fontId="2" type="noConversion"/>
  </si>
  <si>
    <t>RAC</t>
    <phoneticPr fontId="2" type="noConversion"/>
  </si>
  <si>
    <t>LGEKR</t>
    <phoneticPr fontId="2" type="noConversion"/>
  </si>
  <si>
    <t>쿠킹</t>
    <phoneticPr fontId="2" type="noConversion"/>
  </si>
  <si>
    <t>3개월 평균</t>
    <phoneticPr fontId="2" type="noConversion"/>
  </si>
  <si>
    <t>당월 평균</t>
    <phoneticPr fontId="2" type="noConversion"/>
  </si>
  <si>
    <t>LGETA</t>
    <phoneticPr fontId="2" type="noConversion"/>
  </si>
  <si>
    <t>LGETH</t>
    <phoneticPr fontId="2" type="noConversion"/>
  </si>
  <si>
    <t>NOIDA</t>
    <phoneticPr fontId="2" type="noConversion"/>
  </si>
  <si>
    <t>PUNE</t>
    <phoneticPr fontId="2" type="noConversion"/>
  </si>
  <si>
    <t>LGEKR</t>
    <phoneticPr fontId="2" type="noConversion"/>
  </si>
  <si>
    <t>LGEMM</t>
    <phoneticPr fontId="2" type="noConversion"/>
  </si>
  <si>
    <t>LGETA</t>
    <phoneticPr fontId="2" type="noConversion"/>
  </si>
  <si>
    <r>
      <t>1월</t>
    </r>
    <r>
      <rPr>
        <sz val="10"/>
        <color rgb="FF000000"/>
        <rFont val="돋움"/>
        <family val="3"/>
        <charset val="129"/>
      </rPr>
      <t/>
    </r>
  </si>
  <si>
    <r>
      <t>2월</t>
    </r>
    <r>
      <rPr>
        <sz val="10"/>
        <color rgb="FF000000"/>
        <rFont val="돋움"/>
        <family val="3"/>
        <charset val="129"/>
      </rPr>
      <t/>
    </r>
  </si>
  <si>
    <r>
      <t>3월</t>
    </r>
    <r>
      <rPr>
        <sz val="10"/>
        <color rgb="FF000000"/>
        <rFont val="돋움"/>
        <family val="3"/>
        <charset val="129"/>
      </rPr>
      <t/>
    </r>
  </si>
  <si>
    <r>
      <t>4월</t>
    </r>
    <r>
      <rPr>
        <sz val="10"/>
        <color rgb="FF000000"/>
        <rFont val="돋움"/>
        <family val="3"/>
        <charset val="129"/>
      </rPr>
      <t/>
    </r>
  </si>
  <si>
    <r>
      <t>17</t>
    </r>
    <r>
      <rPr>
        <sz val="10"/>
        <color theme="1"/>
        <rFont val="돋움"/>
        <family val="3"/>
        <charset val="129"/>
      </rPr>
      <t>년</t>
    </r>
    <phoneticPr fontId="2" type="noConversion"/>
  </si>
  <si>
    <t>17년</t>
    <phoneticPr fontId="2" type="noConversion"/>
  </si>
  <si>
    <t>1월</t>
  </si>
  <si>
    <t>2월</t>
  </si>
  <si>
    <t>3월</t>
  </si>
  <si>
    <t>4월</t>
  </si>
  <si>
    <t>5월</t>
  </si>
  <si>
    <t>세탁기</t>
    <phoneticPr fontId="2" type="noConversion"/>
  </si>
  <si>
    <t>냉장고</t>
    <phoneticPr fontId="2" type="noConversion"/>
  </si>
  <si>
    <t>RAC</t>
    <phoneticPr fontId="2" type="noConversion"/>
  </si>
  <si>
    <t>쿠킹</t>
    <phoneticPr fontId="2" type="noConversion"/>
  </si>
  <si>
    <t>당월</t>
    <phoneticPr fontId="2" type="noConversion"/>
  </si>
  <si>
    <t>3개월</t>
    <phoneticPr fontId="2" type="noConversion"/>
  </si>
  <si>
    <t>목표(3M)</t>
    <phoneticPr fontId="2" type="noConversion"/>
  </si>
  <si>
    <t>`18.1</t>
    <phoneticPr fontId="2" type="noConversion"/>
  </si>
  <si>
    <r>
      <t>18</t>
    </r>
    <r>
      <rPr>
        <sz val="10"/>
        <color theme="1"/>
        <rFont val="돋움"/>
        <family val="3"/>
        <charset val="129"/>
      </rPr>
      <t>년</t>
    </r>
    <phoneticPr fontId="2" type="noConversion"/>
  </si>
  <si>
    <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</si>
  <si>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`18.2</t>
  </si>
  <si>
    <t>2월</t>
    <phoneticPr fontId="2" type="noConversion"/>
  </si>
  <si>
    <r>
      <t>1</t>
    </r>
    <r>
      <rPr>
        <sz val="10"/>
        <color theme="1"/>
        <rFont val="돋움"/>
        <family val="3"/>
        <charset val="129"/>
      </rPr>
      <t>월</t>
    </r>
    <phoneticPr fontId="2" type="noConversion"/>
  </si>
  <si>
    <r>
      <t>2월</t>
    </r>
    <r>
      <rPr>
        <sz val="10"/>
        <color theme="1"/>
        <rFont val="돋움"/>
        <family val="3"/>
        <charset val="129"/>
      </rPr>
      <t/>
    </r>
  </si>
  <si>
    <t>시장</t>
  </si>
  <si>
    <t>생산</t>
  </si>
  <si>
    <t>EF</t>
  </si>
  <si>
    <t>CEO</t>
  </si>
  <si>
    <t>Sales</t>
  </si>
  <si>
    <t>Signal</t>
  </si>
  <si>
    <t>항목</t>
    <phoneticPr fontId="2" type="noConversion"/>
  </si>
  <si>
    <t>행 레이블</t>
  </si>
  <si>
    <t>총합계</t>
  </si>
  <si>
    <t>열 레이블</t>
  </si>
  <si>
    <r>
      <t>1. FFR(</t>
    </r>
    <r>
      <rPr>
        <sz val="10"/>
        <color theme="1"/>
        <rFont val="돋움"/>
        <family val="3"/>
        <charset val="129"/>
      </rPr>
      <t>절대값</t>
    </r>
    <r>
      <rPr>
        <sz val="10"/>
        <color theme="1"/>
        <rFont val="Arial Narrow"/>
        <family val="2"/>
      </rPr>
      <t>)</t>
    </r>
    <phoneticPr fontId="2" type="noConversion"/>
  </si>
  <si>
    <t>3. 리턴불량</t>
  </si>
  <si>
    <t>3. 리턴불량</t>
    <phoneticPr fontId="2" type="noConversion"/>
  </si>
  <si>
    <t>4. 공정불량</t>
  </si>
  <si>
    <t>4. 공정불량</t>
    <phoneticPr fontId="2" type="noConversion"/>
  </si>
  <si>
    <t>5. 재작업</t>
  </si>
  <si>
    <t>5. 재작업</t>
    <phoneticPr fontId="2" type="noConversion"/>
  </si>
  <si>
    <t>6. 사외재작업</t>
  </si>
  <si>
    <t>6. 사외재작업</t>
    <phoneticPr fontId="2" type="noConversion"/>
  </si>
  <si>
    <t>7. CEO정보보고</t>
  </si>
  <si>
    <t>7. CEO정보보고</t>
    <phoneticPr fontId="2" type="noConversion"/>
  </si>
  <si>
    <t>8. 판매법인</t>
  </si>
  <si>
    <t>8. 판매법인</t>
    <phoneticPr fontId="2" type="noConversion"/>
  </si>
  <si>
    <t>1. FFR(절대값)</t>
  </si>
  <si>
    <t>FCR</t>
    <phoneticPr fontId="2" type="noConversion"/>
  </si>
  <si>
    <t>2. FCR</t>
    <phoneticPr fontId="2" type="noConversion"/>
  </si>
  <si>
    <t>2. FCR</t>
  </si>
  <si>
    <t>사내재작업</t>
    <phoneticPr fontId="2" type="noConversion"/>
  </si>
  <si>
    <t>생산수량</t>
    <phoneticPr fontId="2" type="noConversion"/>
  </si>
  <si>
    <t>재작업수량</t>
    <phoneticPr fontId="2" type="noConversion"/>
  </si>
  <si>
    <t>재작업률</t>
    <phoneticPr fontId="2" type="noConversion"/>
  </si>
  <si>
    <t>사업부관리</t>
    <phoneticPr fontId="2" type="noConversion"/>
  </si>
  <si>
    <t>17.1월</t>
    <phoneticPr fontId="2" type="noConversion"/>
  </si>
  <si>
    <t>17.2월</t>
    <phoneticPr fontId="2" type="noConversion"/>
  </si>
  <si>
    <t>18.1월</t>
    <phoneticPr fontId="2" type="noConversion"/>
  </si>
  <si>
    <t>18.2월</t>
    <phoneticPr fontId="2" type="noConversion"/>
  </si>
  <si>
    <t>리턴불량률</t>
    <phoneticPr fontId="2" type="noConversion"/>
  </si>
  <si>
    <t>리턴수량</t>
    <phoneticPr fontId="2" type="noConversion"/>
  </si>
  <si>
    <t>사업부관리(LQC)</t>
    <phoneticPr fontId="2" type="noConversion"/>
  </si>
  <si>
    <t>사업부관리(OQC)</t>
    <phoneticPr fontId="2" type="noConversion"/>
  </si>
  <si>
    <t>일일결산 집계수량</t>
    <phoneticPr fontId="2" type="noConversion"/>
  </si>
  <si>
    <t>GMES(청소기 포함, 식세기 제외)</t>
    <phoneticPr fontId="2" type="noConversion"/>
  </si>
  <si>
    <t>공정불량률</t>
    <phoneticPr fontId="2" type="noConversion"/>
  </si>
  <si>
    <t>생산수량</t>
    <phoneticPr fontId="2" type="noConversion"/>
  </si>
  <si>
    <t>QES</t>
    <phoneticPr fontId="2" type="noConversion"/>
  </si>
  <si>
    <t>GMES(Washing)</t>
    <phoneticPr fontId="2" type="noConversion"/>
  </si>
  <si>
    <t>GMES(Vacuum)</t>
    <phoneticPr fontId="2" type="noConversion"/>
  </si>
  <si>
    <t>GMES(합계)</t>
    <phoneticPr fontId="2" type="noConversion"/>
  </si>
  <si>
    <t>사업부관리(LQC)</t>
    <phoneticPr fontId="2" type="noConversion"/>
  </si>
  <si>
    <t>식세기 제외</t>
    <phoneticPr fontId="2" type="noConversion"/>
  </si>
  <si>
    <t>GERP(Vacuum)</t>
    <phoneticPr fontId="2" type="noConversion"/>
  </si>
  <si>
    <t>GERP(Washing)</t>
    <phoneticPr fontId="2" type="noConversion"/>
  </si>
  <si>
    <t>GERP(Washing+Vacuum)</t>
    <phoneticPr fontId="2" type="noConversion"/>
  </si>
  <si>
    <t>Raw data 있음</t>
    <phoneticPr fontId="2" type="noConversion"/>
  </si>
  <si>
    <t>GMES(Washing)</t>
    <phoneticPr fontId="2" type="noConversion"/>
  </si>
  <si>
    <t>GMES(Vacuum)</t>
    <phoneticPr fontId="2" type="noConversion"/>
  </si>
  <si>
    <t>GMES(합계)</t>
    <phoneticPr fontId="2" type="noConversion"/>
  </si>
  <si>
    <t>GMES(Washing)</t>
    <phoneticPr fontId="2" type="noConversion"/>
  </si>
  <si>
    <t>GMES(Vacuum)</t>
    <phoneticPr fontId="2" type="noConversion"/>
  </si>
  <si>
    <t>GMES(합계)</t>
    <phoneticPr fontId="2" type="noConversion"/>
  </si>
  <si>
    <t>불량수량</t>
    <phoneticPr fontId="2" type="noConversion"/>
  </si>
  <si>
    <t>RAC</t>
    <phoneticPr fontId="2" type="noConversion"/>
  </si>
  <si>
    <t>FCR</t>
    <phoneticPr fontId="2" type="noConversion"/>
  </si>
  <si>
    <t>매출액</t>
    <phoneticPr fontId="2" type="noConversion"/>
  </si>
  <si>
    <t>F-Cost</t>
    <phoneticPr fontId="2" type="noConversion"/>
  </si>
  <si>
    <t>Q-Cost</t>
    <phoneticPr fontId="2" type="noConversion"/>
  </si>
  <si>
    <t>USD</t>
    <phoneticPr fontId="2" type="noConversion"/>
  </si>
  <si>
    <t>RAC</t>
    <phoneticPr fontId="2" type="noConversion"/>
  </si>
  <si>
    <t>숫자 가져오는 로직 확인 요청함(김성태C)</t>
    <phoneticPr fontId="2" type="noConversion"/>
  </si>
  <si>
    <t>지표 마감 다시 돌려서 재확인 예정(류인하SS)</t>
    <phoneticPr fontId="2" type="noConversion"/>
  </si>
  <si>
    <t>`18.3</t>
  </si>
  <si>
    <r>
      <t>3월</t>
    </r>
    <r>
      <rPr>
        <sz val="10"/>
        <color theme="1"/>
        <rFont val="돋움"/>
        <family val="3"/>
        <charset val="129"/>
      </rPr>
      <t/>
    </r>
  </si>
  <si>
    <t>3월</t>
    <phoneticPr fontId="2" type="noConversion"/>
  </si>
  <si>
    <t>`18.4</t>
  </si>
  <si>
    <r>
      <t>4월</t>
    </r>
    <r>
      <rPr>
        <sz val="10"/>
        <color theme="1"/>
        <rFont val="돋움"/>
        <family val="3"/>
        <charset val="129"/>
      </rPr>
      <t/>
    </r>
  </si>
  <si>
    <t>`18.5</t>
  </si>
  <si>
    <r>
      <t>5월</t>
    </r>
    <r>
      <rPr>
        <sz val="10"/>
        <color rgb="FF000000"/>
        <rFont val="돋움"/>
        <family val="3"/>
        <charset val="129"/>
      </rPr>
      <t/>
    </r>
  </si>
  <si>
    <r>
      <t>5월</t>
    </r>
    <r>
      <rPr>
        <sz val="10"/>
        <color theme="1"/>
        <rFont val="돋움"/>
        <family val="3"/>
        <charset val="129"/>
      </rPr>
      <t/>
    </r>
  </si>
  <si>
    <t>5월</t>
    <phoneticPr fontId="2" type="noConversion"/>
  </si>
  <si>
    <t>`18.6</t>
  </si>
  <si>
    <r>
      <t>6월</t>
    </r>
    <r>
      <rPr>
        <sz val="10"/>
        <color theme="1"/>
        <rFont val="돋움"/>
        <family val="3"/>
        <charset val="129"/>
      </rPr>
      <t/>
    </r>
  </si>
  <si>
    <t>6월</t>
    <phoneticPr fontId="2" type="noConversion"/>
  </si>
  <si>
    <t>합계 : 1806</t>
  </si>
  <si>
    <t>사내재작업</t>
    <phoneticPr fontId="2" type="noConversion"/>
  </si>
  <si>
    <t>KPI</t>
  </si>
  <si>
    <t>`17. 7월</t>
  </si>
  <si>
    <t>`18. 7월</t>
  </si>
  <si>
    <t>`18. 7월 실적</t>
  </si>
  <si>
    <t>실적</t>
  </si>
  <si>
    <t>목표</t>
  </si>
  <si>
    <t>W27</t>
  </si>
  <si>
    <t>W28</t>
  </si>
  <si>
    <t>W29</t>
  </si>
  <si>
    <t>W30</t>
  </si>
  <si>
    <t>누적</t>
  </si>
  <si>
    <t>개선율</t>
  </si>
  <si>
    <t>SVC 건수</t>
  </si>
  <si>
    <t>가중누적 판매량</t>
  </si>
  <si>
    <t>시장 불량률</t>
  </si>
  <si>
    <t>누적 판매량</t>
  </si>
  <si>
    <t>신모델 불량율</t>
  </si>
  <si>
    <t>FFR</t>
  </si>
  <si>
    <t>result</t>
  </si>
  <si>
    <t>target</t>
  </si>
  <si>
    <t>Acumado</t>
  </si>
  <si>
    <t>18.7 performance</t>
  </si>
  <si>
    <t>Improvement rate</t>
  </si>
  <si>
    <t>직접비</t>
  </si>
  <si>
    <t>Repair</t>
  </si>
  <si>
    <t>Return</t>
  </si>
  <si>
    <t>Claim</t>
  </si>
  <si>
    <t>Transport</t>
  </si>
  <si>
    <t>IF-Cost</t>
  </si>
  <si>
    <t>실패비용 (k$)</t>
  </si>
  <si>
    <t>실패비용률 (%)</t>
  </si>
  <si>
    <t>매출 (k$)</t>
  </si>
  <si>
    <t>FCR</t>
  </si>
  <si>
    <t>direct cost</t>
  </si>
  <si>
    <t>Failure cost (k $)</t>
  </si>
  <si>
    <t>Failure cost rate (%)</t>
  </si>
  <si>
    <t>Sales (k $)</t>
  </si>
  <si>
    <t>SVC Qte</t>
  </si>
  <si>
    <t>W.sales</t>
  </si>
  <si>
    <t>신모델
FDR</t>
  </si>
  <si>
    <t>'17.07</t>
  </si>
  <si>
    <t>'18.07</t>
  </si>
  <si>
    <t>Acumulado</t>
  </si>
  <si>
    <t>Rótulos de Coluna</t>
  </si>
  <si>
    <t>Rótulos de Linha</t>
  </si>
  <si>
    <t>Total Geral</t>
  </si>
  <si>
    <t>Soma de 1806</t>
  </si>
  <si>
    <t>`18.7</t>
  </si>
  <si>
    <t>리턴불량</t>
  </si>
  <si>
    <t>공정불량</t>
  </si>
  <si>
    <t>PRR</t>
  </si>
  <si>
    <t>TLDR</t>
  </si>
  <si>
    <t>사내재작업</t>
  </si>
  <si>
    <t>IFRR</t>
  </si>
  <si>
    <t>10월</t>
  </si>
  <si>
    <t>12월</t>
  </si>
  <si>
    <t>`17</t>
  </si>
  <si>
    <t>`18</t>
  </si>
  <si>
    <t>사외 클리닉</t>
  </si>
  <si>
    <t>CEO 정보보고</t>
  </si>
  <si>
    <t>판매법인 입고검사</t>
  </si>
  <si>
    <t>-</t>
  </si>
  <si>
    <t>Total</t>
  </si>
  <si>
    <t>MARCO</t>
  </si>
  <si>
    <t>EDMILSON</t>
  </si>
  <si>
    <t>mudamos valor</t>
  </si>
  <si>
    <t>점수</t>
  </si>
  <si>
    <t>달성도</t>
  </si>
  <si>
    <t>시</t>
  </si>
  <si>
    <t>실패비용</t>
  </si>
  <si>
    <t>매출</t>
  </si>
  <si>
    <t>실패 비용률</t>
  </si>
  <si>
    <t>생</t>
  </si>
  <si>
    <t>불량 수량</t>
  </si>
  <si>
    <t>생산 수량</t>
  </si>
  <si>
    <t>부품리턴불량율</t>
  </si>
  <si>
    <t>총 생산 수량</t>
  </si>
  <si>
    <t>총합공정불량율</t>
  </si>
  <si>
    <t>재작업 수량</t>
  </si>
  <si>
    <t>총 생산수량</t>
  </si>
  <si>
    <t>사내 재작업율</t>
  </si>
  <si>
    <t>이</t>
  </si>
  <si>
    <t>Score</t>
  </si>
  <si>
    <r>
      <t>7월</t>
    </r>
    <r>
      <rPr>
        <sz val="10"/>
        <color theme="1"/>
        <rFont val="돋움"/>
        <family val="3"/>
        <charset val="129"/>
      </rPr>
      <t/>
    </r>
  </si>
  <si>
    <t>padrao</t>
  </si>
  <si>
    <t>사외재작업</t>
  </si>
  <si>
    <t>Outside rework</t>
  </si>
  <si>
    <t>CEO정보보고</t>
  </si>
  <si>
    <t>CEO Report</t>
  </si>
  <si>
    <t>Sales corporation</t>
  </si>
  <si>
    <t>HQ Result Control</t>
  </si>
  <si>
    <t>LGEAZ Result Control</t>
  </si>
  <si>
    <t>%</t>
  </si>
  <si>
    <t>Direct Cost</t>
  </si>
  <si>
    <t>Indirect Cost</t>
  </si>
  <si>
    <t>Total Cost</t>
  </si>
  <si>
    <t>man</t>
  </si>
  <si>
    <t>Qty Production</t>
  </si>
  <si>
    <t>Defects confirmed by IQC</t>
  </si>
  <si>
    <t>PRR (PPM)</t>
  </si>
  <si>
    <t>?</t>
  </si>
  <si>
    <t>→</t>
  </si>
  <si>
    <t>재작업률</t>
  </si>
  <si>
    <t>생산수량</t>
  </si>
  <si>
    <t>재작업수량</t>
  </si>
  <si>
    <t>Production Quantity</t>
  </si>
  <si>
    <t>Rework quantity</t>
  </si>
  <si>
    <t>IFRR (%)</t>
  </si>
  <si>
    <t>Bad Set Qty.</t>
  </si>
  <si>
    <t xml:space="preserve"> Total Line Defect Rate(ppm)</t>
  </si>
  <si>
    <t>`18.8</t>
  </si>
  <si>
    <t xml:space="preserve"> </t>
  </si>
  <si>
    <t>점</t>
  </si>
  <si>
    <t>환산 점수</t>
  </si>
  <si>
    <t>5점 척도</t>
  </si>
  <si>
    <t>이슈</t>
  </si>
  <si>
    <t>]</t>
  </si>
  <si>
    <t>`18.9</t>
  </si>
  <si>
    <t xml:space="preserve">시
장
</t>
  </si>
  <si>
    <t xml:space="preserve">생
산
</t>
  </si>
  <si>
    <t>`18.10</t>
  </si>
  <si>
    <r>
      <t>8월</t>
    </r>
    <r>
      <rPr>
        <sz val="10"/>
        <color theme="1"/>
        <rFont val="돋움"/>
        <family val="3"/>
        <charset val="129"/>
      </rPr>
      <t/>
    </r>
  </si>
  <si>
    <r>
      <t>9월</t>
    </r>
    <r>
      <rPr>
        <sz val="10"/>
        <color theme="1"/>
        <rFont val="돋움"/>
        <family val="3"/>
        <charset val="129"/>
      </rPr>
      <t/>
    </r>
  </si>
  <si>
    <r>
      <t>10월</t>
    </r>
    <r>
      <rPr>
        <sz val="10"/>
        <color theme="1"/>
        <rFont val="돋움"/>
        <family val="3"/>
        <charset val="129"/>
      </rPr>
      <t/>
    </r>
  </si>
  <si>
    <t>`17. 10월</t>
  </si>
  <si>
    <t>`18. 10월</t>
  </si>
  <si>
    <t>`18. 10월 실적</t>
  </si>
  <si>
    <t>W40</t>
  </si>
  <si>
    <t>W41</t>
  </si>
  <si>
    <t>W42</t>
  </si>
  <si>
    <t>W43</t>
  </si>
  <si>
    <t>W44</t>
  </si>
  <si>
    <t>`18.11</t>
  </si>
  <si>
    <r>
      <t>11월</t>
    </r>
    <r>
      <rPr>
        <sz val="10"/>
        <color theme="1"/>
        <rFont val="돋움"/>
        <family val="3"/>
        <charset val="129"/>
      </rPr>
      <t/>
    </r>
  </si>
  <si>
    <t>W45</t>
  </si>
  <si>
    <t>W46</t>
  </si>
  <si>
    <t>W47</t>
  </si>
  <si>
    <t>W48</t>
  </si>
  <si>
    <t>`17. 11월</t>
  </si>
  <si>
    <t>`18. 11월</t>
  </si>
  <si>
    <t>`18. 11월 실적</t>
  </si>
  <si>
    <t>`17. 12월</t>
  </si>
  <si>
    <t>`18. 12월</t>
  </si>
  <si>
    <t>`18. 12월 실적</t>
  </si>
  <si>
    <t>W49</t>
  </si>
  <si>
    <t>W50</t>
  </si>
  <si>
    <t>W51</t>
  </si>
  <si>
    <t>W52</t>
  </si>
  <si>
    <t>`18.12</t>
  </si>
  <si>
    <r>
      <t>12월</t>
    </r>
    <r>
      <rPr>
        <sz val="10"/>
        <color theme="1"/>
        <rFont val="돋움"/>
        <family val="3"/>
        <charset val="129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</si>
</sst>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-* #,##0_-;\-* #,##0_-;_-* &quot;-&quot;_-;_-@_-"/>
    <numFmt numFmtId="164" formatCode="#,##0_ "/>
    <numFmt numFmtId="165" formatCode="_-* #,##0_-;[Red]\-#,##0_-;_-* &quot;-&quot;_-;_-@_-"/>
    <numFmt numFmtId="166" formatCode="_(* #,##0_);_(* \(#,##0\);_(* &quot;-&quot;_);_(@_)"/>
    <numFmt numFmtId="167" formatCode="#,##0.0%\ ;[Red]\△#,##0.0%\ ;"/>
    <numFmt numFmtId="168" formatCode="0.0%\ ;[Red]0.0%\ ;"/>
    <numFmt numFmtId="169" formatCode="[Blue]\△#,##0\ ;[Red]\▽#,##0\ ;General"/>
    <numFmt numFmtId="170" formatCode="#,##0.0%\ ;[Red]\-* #,##0.0%\ ;"/>
    <numFmt numFmtId="171" formatCode="#,##0\ "/>
    <numFmt numFmtId="172" formatCode="_-* #,##0.0_-;\-* #,##0.0_-;_-* &quot;-&quot;_-;_-@_-"/>
    <numFmt numFmtId="173" formatCode="_-* #,##0.00_-;\-* #,##0.00_-;_-* &quot;-&quot;_-;_-@_-"/>
    <numFmt numFmtId="174" formatCode="0_ "/>
    <numFmt numFmtId="175" formatCode="0.0_ "/>
    <numFmt numFmtId="176" formatCode="0_);[Red]\(0\)"/>
    <numFmt numFmtId="177" formatCode="0.0;_秿"/>
    <numFmt numFmtId="178" formatCode="[Green]#,##0%&quot;↓&quot;;[Red]#,##0%&quot;↑&quot;"/>
    <numFmt numFmtId="179" formatCode="[Green]#,##0%&quot;↓&quot;;[Green]#,##0%&quot;↑&quot;"/>
    <numFmt numFmtId="180" formatCode="0.0"/>
    <numFmt numFmtId="181" formatCode="#,##0.0"/>
    <numFmt numFmtId="182" formatCode="_(* #,##0.00_);_(* \(#,##0.00\);_(* &quot;-&quot;??_);_(@_)"/>
    <numFmt numFmtId="183" formatCode="#,##0_ ;[Red]\-#,##0\ "/>
  </numFmts>
  <fonts count="7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sz val="9"/>
      <name val="Arial"/>
      <family val="2"/>
    </font>
    <font>
      <sz val="9"/>
      <color theme="1"/>
      <name val="Calibri"/>
      <family val="2"/>
      <charset val="129"/>
      <scheme val="minor"/>
    </font>
    <font>
      <sz val="10"/>
      <color theme="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돋움"/>
      <family val="3"/>
      <charset val="129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9"/>
      <color rgb="FF666666"/>
      <name val="Calibri"/>
      <family val="3"/>
      <charset val="129"/>
      <scheme val="minor"/>
    </font>
    <font>
      <b/>
      <sz val="8"/>
      <color rgb="FF000000"/>
      <name val="Calibri"/>
      <family val="3"/>
      <charset val="129"/>
      <scheme val="minor"/>
    </font>
    <font>
      <sz val="9"/>
      <color rgb="FF006100"/>
      <name val="Calibri"/>
      <family val="2"/>
      <charset val="129"/>
      <scheme val="minor"/>
    </font>
    <font>
      <sz val="9"/>
      <color rgb="FF9C0006"/>
      <name val="Calibri"/>
      <family val="2"/>
      <charset val="129"/>
      <scheme val="minor"/>
    </font>
    <font>
      <sz val="9"/>
      <color rgb="FF9C6500"/>
      <name val="Calibri"/>
      <family val="2"/>
      <charset val="129"/>
      <scheme val="minor"/>
    </font>
    <font>
      <sz val="9"/>
      <color rgb="FF3F3F76"/>
      <name val="Calibri"/>
      <family val="2"/>
      <charset val="129"/>
      <scheme val="minor"/>
    </font>
    <font>
      <b/>
      <sz val="9"/>
      <color rgb="FF3F3F3F"/>
      <name val="Calibri"/>
      <family val="2"/>
      <charset val="129"/>
      <scheme val="minor"/>
    </font>
    <font>
      <b/>
      <sz val="9"/>
      <color rgb="FFFA7D00"/>
      <name val="Calibri"/>
      <family val="2"/>
      <charset val="129"/>
      <scheme val="minor"/>
    </font>
    <font>
      <sz val="9"/>
      <color rgb="FFFA7D00"/>
      <name val="Calibri"/>
      <family val="2"/>
      <charset val="129"/>
      <scheme val="minor"/>
    </font>
    <font>
      <b/>
      <sz val="9"/>
      <color theme="0"/>
      <name val="Calibri"/>
      <family val="2"/>
      <charset val="129"/>
      <scheme val="minor"/>
    </font>
    <font>
      <sz val="9"/>
      <color rgb="FFFF0000"/>
      <name val="Calibri"/>
      <family val="2"/>
      <charset val="129"/>
      <scheme val="minor"/>
    </font>
    <font>
      <i/>
      <sz val="9"/>
      <color rgb="FF7F7F7F"/>
      <name val="Calibri"/>
      <family val="2"/>
      <charset val="129"/>
      <scheme val="minor"/>
    </font>
    <font>
      <b/>
      <sz val="9"/>
      <color theme="1"/>
      <name val="Calibri"/>
      <family val="2"/>
      <charset val="129"/>
      <scheme val="minor"/>
    </font>
    <font>
      <sz val="9"/>
      <color theme="0"/>
      <name val="Calibri"/>
      <family val="2"/>
      <charset val="129"/>
      <scheme val="minor"/>
    </font>
    <font>
      <sz val="9"/>
      <name val="굴림"/>
      <family val="3"/>
      <charset val="129"/>
    </font>
    <font>
      <sz val="10"/>
      <name val="Arial"/>
      <family val="2"/>
    </font>
    <font>
      <sz val="10"/>
      <color rgb="FF000000"/>
      <name val="Arial Narrow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FFFF00"/>
      <name val="Calibri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1"/>
      <color rgb="FFFFC000"/>
      <name val="Calibri"/>
      <family val="2"/>
      <charset val="129"/>
      <scheme val="minor"/>
    </font>
    <font>
      <sz val="11"/>
      <color rgb="FF00B050"/>
      <name val="Calibri"/>
      <family val="2"/>
      <charset val="129"/>
      <scheme val="minor"/>
    </font>
    <font>
      <sz val="11"/>
      <color rgb="FF00B050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10"/>
      <color rgb="FF000000"/>
      <name val="돋움"/>
      <family val="3"/>
      <charset val="129"/>
    </font>
    <font>
      <sz val="11"/>
      <color rgb="FFFFFF00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 tint="-0.34998626667073579"/>
      <name val="Calibri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3"/>
      <charset val="129"/>
      <scheme val="minor"/>
    </font>
    <font>
      <sz val="12"/>
      <color rgb="FF000000"/>
      <name val="LG스마트체 Regular"/>
    </font>
    <font>
      <sz val="12"/>
      <color rgb="FF008000"/>
      <name val="LG스마트체 Regular"/>
    </font>
    <font>
      <sz val="12"/>
      <name val="LG스마트체 Regular"/>
    </font>
    <font>
      <sz val="11"/>
      <name val="LG스마트체 Regular"/>
    </font>
    <font>
      <sz val="11"/>
      <color rgb="FF000000"/>
      <name val="LG스마트체 Regular"/>
    </font>
    <font>
      <sz val="18"/>
      <name val="Arial"/>
      <family val="2"/>
    </font>
    <font>
      <sz val="12"/>
      <name val="Arial"/>
      <family val="2"/>
    </font>
    <font>
      <sz val="11"/>
      <color rgb="FF00B050"/>
      <name val="LG스마트체 Regular"/>
    </font>
    <font>
      <sz val="14"/>
      <color rgb="FF008000"/>
      <name val="LG스마트체 Regular"/>
    </font>
    <font>
      <sz val="11"/>
      <name val="Arial"/>
      <family val="2"/>
    </font>
    <font>
      <sz val="11"/>
      <color rgb="FFFF0000"/>
      <name val="LG스마트체 Regular"/>
    </font>
    <font>
      <sz val="12"/>
      <color rgb="FFFF0000"/>
      <name val="LG스마트체 Regular"/>
    </font>
    <font>
      <sz val="11"/>
      <name val="Calibri"/>
      <family val="2"/>
    </font>
    <font>
      <sz val="1"/>
      <color theme="1"/>
      <name val="Calibri"/>
      <family val="2"/>
      <scheme val="minor"/>
    </font>
    <font>
      <u/>
      <sz val="11"/>
      <color theme="10"/>
      <name val="돋움"/>
      <family val="3"/>
      <charset val="129"/>
    </font>
    <font>
      <sz val="7"/>
      <color rgb="FF000000"/>
      <name val="Arial Narrow"/>
      <family val="2"/>
    </font>
    <font>
      <sz val="10"/>
      <color rgb="FF000000"/>
      <name val="Times New Roman"/>
      <family val="1"/>
    </font>
    <font>
      <sz val="9"/>
      <color rgb="FF000000"/>
      <name val="LG스마트체 Regular"/>
    </font>
    <font>
      <i/>
      <sz val="9"/>
      <color rgb="FF008000"/>
      <name val="LG스마트체 Regular"/>
    </font>
    <font>
      <sz val="9"/>
      <color rgb="FF000000"/>
      <name val="Arial Narrow"/>
      <family val="2"/>
    </font>
    <font>
      <sz val="9"/>
      <color rgb="FFFFFFFF"/>
      <name val="LG스마트체 Regular"/>
    </font>
    <font>
      <sz val="14"/>
      <color theme="1"/>
      <name val="Calibri"/>
      <family val="2"/>
      <charset val="129"/>
      <scheme val="minor"/>
    </font>
    <font>
      <sz val="11"/>
      <color rgb="FF000000"/>
      <name val="LG smart"/>
    </font>
    <font>
      <sz val="12"/>
      <color rgb="FF000000"/>
      <name val="Arial"/>
    </font>
    <font>
      <sz val="12"/>
      <color rgb="FF000000"/>
      <name val="LG smart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3EAF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F1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8CDD9"/>
      </left>
      <right style="thin">
        <color rgb="FFB8CDD9"/>
      </right>
      <top style="thin">
        <color rgb="FFB8CDD9"/>
      </top>
      <bottom style="thin">
        <color rgb="FFB8CD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BFBFB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BFBFB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BFBFBF"/>
      </right>
      <top style="thin">
        <color rgb="FF7F7F7F"/>
      </top>
      <bottom style="thin">
        <color rgb="FF7F7F7F"/>
      </bottom>
      <diagonal/>
    </border>
    <border>
      <left style="thin">
        <color rgb="FFBFBFBF"/>
      </left>
      <right style="thin">
        <color rgb="FFBFBFBF"/>
      </right>
      <top style="thin">
        <color rgb="FF7F7F7F"/>
      </top>
      <bottom style="thin">
        <color rgb="FF7F7F7F"/>
      </bottom>
      <diagonal/>
    </border>
    <border>
      <left style="thin">
        <color rgb="FFBFBFB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8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>
      <alignment vertical="center"/>
    </xf>
    <xf numFmtId="0" fontId="4" fillId="0" borderId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6" borderId="0" applyNumberFormat="0" applyFont="0" applyBorder="0" applyAlignment="0" applyProtection="0">
      <alignment vertical="center"/>
    </xf>
    <xf numFmtId="0" fontId="4" fillId="37" borderId="0" applyNumberFormat="0" applyFont="0" applyBorder="0" applyAlignment="0" applyProtection="0">
      <alignment vertical="center"/>
    </xf>
    <xf numFmtId="0" fontId="4" fillId="37" borderId="0" applyNumberFormat="0" applyFont="0" applyBorder="0" applyAlignment="0" applyProtection="0">
      <alignment vertical="center"/>
    </xf>
    <xf numFmtId="0" fontId="4" fillId="38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3" borderId="0" applyNumberFormat="0" applyFont="0" applyAlignment="0" applyProtection="0">
      <alignment vertical="center"/>
    </xf>
    <xf numFmtId="0" fontId="4" fillId="39" borderId="0" applyNumberFormat="0" applyFont="0" applyBorder="0" applyAlignment="0" applyProtection="0">
      <alignment vertical="center"/>
    </xf>
    <xf numFmtId="0" fontId="4" fillId="40" borderId="0" applyNumberFormat="0" applyFon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35" borderId="12" applyNumberFormat="0" applyAlignment="0" applyProtection="0">
      <alignment vertical="center"/>
    </xf>
    <xf numFmtId="164" fontId="4" fillId="36" borderId="0" applyFon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42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43" borderId="11" applyNumberFormat="0" applyFont="0" applyBorder="0" applyAlignment="0" applyProtection="0">
      <alignment vertical="center"/>
    </xf>
    <xf numFmtId="0" fontId="11" fillId="44" borderId="11" applyNumberFormat="0" applyFont="0" applyBorder="0" applyAlignment="0" applyProtection="0">
      <alignment vertical="center"/>
    </xf>
    <xf numFmtId="0" fontId="11" fillId="45" borderId="11" applyNumberFormat="0" applyFont="0" applyBorder="0" applyAlignment="0" applyProtection="0">
      <alignment vertical="center"/>
    </xf>
    <xf numFmtId="0" fontId="11" fillId="46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47" borderId="11" applyNumberFormat="0" applyFont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35" borderId="11" applyNumberFormat="0" applyFont="0" applyBorder="0" applyAlignment="0" applyProtection="0">
      <alignment vertical="center"/>
    </xf>
    <xf numFmtId="0" fontId="11" fillId="43" borderId="11" applyNumberFormat="0" applyFont="0" applyBorder="0" applyAlignment="0" applyProtection="0">
      <alignment vertical="center"/>
    </xf>
    <xf numFmtId="0" fontId="11" fillId="48" borderId="11" applyNumberFormat="0" applyFont="0" applyBorder="0" applyAlignment="0" applyProtection="0">
      <alignment vertical="center"/>
    </xf>
    <xf numFmtId="0" fontId="11" fillId="44" borderId="11" applyNumberFormat="0" applyFont="0" applyBorder="0" applyAlignment="0" applyProtection="0">
      <alignment vertical="center"/>
    </xf>
    <xf numFmtId="0" fontId="11" fillId="34" borderId="11" applyNumberFormat="0" applyFont="0" applyBorder="0" applyAlignment="0" applyProtection="0">
      <alignment vertical="center"/>
    </xf>
    <xf numFmtId="0" fontId="12" fillId="49" borderId="13" applyNumberFormat="0" applyFont="0" applyFill="0" applyAlignment="0" applyProtection="0">
      <alignment vertical="center"/>
    </xf>
    <xf numFmtId="0" fontId="11" fillId="0" borderId="14" applyNumberFormat="0" applyFont="0" applyFill="0" applyAlignment="0" applyProtection="0">
      <alignment vertical="center"/>
    </xf>
    <xf numFmtId="0" fontId="11" fillId="0" borderId="0" applyNumberFormat="0" applyFont="0" applyFill="0" applyAlignment="0" applyProtection="0">
      <alignment vertical="center"/>
    </xf>
    <xf numFmtId="0" fontId="11" fillId="37" borderId="11" applyNumberFormat="0" applyFont="0" applyBorder="0" applyAlignment="0" applyProtection="0">
      <alignment vertical="center"/>
    </xf>
    <xf numFmtId="0" fontId="11" fillId="37" borderId="11" applyNumberFormat="0" applyFont="0" applyBorder="0" applyAlignment="0" applyProtection="0">
      <alignment vertical="center"/>
    </xf>
    <xf numFmtId="165" fontId="11" fillId="0" borderId="11" applyFont="0" applyFill="0" applyBorder="0" applyAlignment="0" applyProtection="0">
      <alignment vertical="center"/>
    </xf>
    <xf numFmtId="49" fontId="17" fillId="0" borderId="0">
      <alignment horizontal="left" vertical="center"/>
    </xf>
    <xf numFmtId="0" fontId="16" fillId="0" borderId="15">
      <alignment vertical="center"/>
    </xf>
    <xf numFmtId="169" fontId="16" fillId="0" borderId="15">
      <alignment vertical="center"/>
    </xf>
    <xf numFmtId="171" fontId="17" fillId="50" borderId="17">
      <alignment vertical="center"/>
    </xf>
    <xf numFmtId="9" fontId="11" fillId="0" borderId="0" applyFont="0" applyFill="0" applyBorder="0" applyAlignment="0" applyProtection="0">
      <alignment vertical="center"/>
    </xf>
    <xf numFmtId="168" fontId="17" fillId="50" borderId="17">
      <alignment vertical="center"/>
    </xf>
    <xf numFmtId="167" fontId="18" fillId="51" borderId="17">
      <alignment vertical="center"/>
    </xf>
    <xf numFmtId="14" fontId="16" fillId="0" borderId="16">
      <alignment vertical="center"/>
    </xf>
    <xf numFmtId="0" fontId="19" fillId="0" borderId="0">
      <alignment horizontal="right" vertical="center" readingOrder="1"/>
    </xf>
    <xf numFmtId="0" fontId="7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166" fontId="7" fillId="0" borderId="0" applyFont="0" applyFill="0" applyBorder="0" applyAlignment="0" applyProtection="0">
      <alignment vertical="center"/>
    </xf>
    <xf numFmtId="0" fontId="33" fillId="0" borderId="0"/>
    <xf numFmtId="9" fontId="7" fillId="0" borderId="0" applyFont="0" applyFill="0" applyBorder="0" applyAlignment="0" applyProtection="0">
      <alignment vertical="center"/>
    </xf>
    <xf numFmtId="170" fontId="16" fillId="0" borderId="16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6" borderId="0" applyNumberFormat="0" applyFont="0" applyBorder="0" applyAlignment="0" applyProtection="0">
      <alignment vertical="center"/>
    </xf>
    <xf numFmtId="0" fontId="4" fillId="37" borderId="0" applyNumberFormat="0" applyFont="0" applyBorder="0" applyAlignment="0" applyProtection="0">
      <alignment vertical="center"/>
    </xf>
    <xf numFmtId="0" fontId="4" fillId="37" borderId="0" applyNumberFormat="0" applyFont="0" applyBorder="0" applyAlignment="0" applyProtection="0">
      <alignment vertical="center"/>
    </xf>
    <xf numFmtId="0" fontId="4" fillId="38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5" borderId="0" applyNumberFormat="0" applyFont="0" applyBorder="0" applyAlignment="0" applyProtection="0">
      <alignment vertical="center"/>
    </xf>
    <xf numFmtId="0" fontId="4" fillId="33" borderId="0" applyNumberFormat="0" applyFont="0" applyAlignment="0" applyProtection="0">
      <alignment vertical="center"/>
    </xf>
    <xf numFmtId="0" fontId="4" fillId="39" borderId="0" applyNumberFormat="0" applyFont="0" applyBorder="0" applyAlignment="0" applyProtection="0">
      <alignment vertical="center"/>
    </xf>
    <xf numFmtId="0" fontId="4" fillId="40" borderId="0" applyNumberFormat="0" applyFont="0" applyBorder="0" applyAlignment="0" applyProtection="0">
      <alignment vertical="center"/>
    </xf>
    <xf numFmtId="164" fontId="4" fillId="36" borderId="0" applyFon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67" fillId="7" borderId="7" applyNumberFormat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6" fillId="0" borderId="11" applyNumberFormat="0" applyFill="0">
      <alignment vertical="center"/>
    </xf>
    <xf numFmtId="0" fontId="66" fillId="0" borderId="11" applyNumberFormat="0" applyFill="0">
      <alignment vertical="center"/>
    </xf>
    <xf numFmtId="0" fontId="1" fillId="0" borderId="11" applyNumberFormat="0" applyFill="0">
      <alignment vertical="center"/>
    </xf>
    <xf numFmtId="0" fontId="6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11" applyNumberFormat="0" applyFill="0">
      <alignment vertical="center"/>
    </xf>
    <xf numFmtId="0" fontId="67" fillId="0" borderId="0"/>
    <xf numFmtId="0" fontId="67" fillId="0" borderId="0"/>
    <xf numFmtId="0" fontId="67" fillId="0" borderId="0"/>
    <xf numFmtId="0" fontId="52" fillId="0" borderId="0">
      <alignment vertical="center"/>
    </xf>
    <xf numFmtId="9" fontId="67" fillId="0" borderId="0" applyFont="0" applyFill="0" applyBorder="0" applyAlignment="0" applyProtection="0"/>
    <xf numFmtId="9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182" fontId="67" fillId="0" borderId="0" applyFont="0" applyFill="0" applyBorder="0" applyAlignment="0" applyProtection="0"/>
    <xf numFmtId="9" fontId="67" fillId="0" borderId="0" applyFont="0" applyFill="0" applyBorder="0" applyAlignment="0" applyProtection="0">
      <alignment vertical="center"/>
    </xf>
    <xf numFmtId="0" fontId="67" fillId="0" borderId="0">
      <alignment vertical="center"/>
    </xf>
  </cellStyleXfs>
  <cellXfs count="6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right" vertical="center" wrapText="1" readingOrder="1"/>
    </xf>
    <xf numFmtId="17" fontId="34" fillId="52" borderId="11" xfId="0" applyNumberFormat="1" applyFont="1" applyFill="1" applyBorder="1" applyAlignment="1">
      <alignment horizontal="center" vertical="center" wrapText="1" readingOrder="1"/>
    </xf>
    <xf numFmtId="0" fontId="34" fillId="52" borderId="11" xfId="0" applyFont="1" applyFill="1" applyBorder="1" applyAlignment="1">
      <alignment horizontal="center" vertical="center" wrapText="1" readingOrder="1"/>
    </xf>
    <xf numFmtId="0" fontId="34" fillId="52" borderId="18" xfId="0" applyFont="1" applyFill="1" applyBorder="1" applyAlignment="1">
      <alignment horizontal="center" vertical="center" wrapText="1" readingOrder="1"/>
    </xf>
    <xf numFmtId="0" fontId="34" fillId="52" borderId="10" xfId="0" applyFont="1" applyFill="1" applyBorder="1" applyAlignment="1">
      <alignment horizontal="center" vertical="center" wrapText="1" readingOrder="1"/>
    </xf>
    <xf numFmtId="172" fontId="0" fillId="0" borderId="0" xfId="1" applyNumberFormat="1" applyFont="1" applyAlignment="1">
      <alignment horizontal="center" vertical="center"/>
    </xf>
    <xf numFmtId="172" fontId="0" fillId="0" borderId="11" xfId="1" applyNumberFormat="1" applyFont="1" applyBorder="1" applyAlignment="1">
      <alignment horizontal="center" vertical="center"/>
    </xf>
    <xf numFmtId="172" fontId="36" fillId="53" borderId="11" xfId="1" applyNumberFormat="1" applyFont="1" applyFill="1" applyBorder="1" applyAlignment="1">
      <alignment horizontal="center" vertical="center"/>
    </xf>
    <xf numFmtId="172" fontId="35" fillId="0" borderId="0" xfId="1" applyNumberFormat="1" applyFont="1" applyAlignment="1">
      <alignment horizontal="center" vertical="center"/>
    </xf>
    <xf numFmtId="172" fontId="0" fillId="0" borderId="19" xfId="1" applyNumberFormat="1" applyFont="1" applyBorder="1" applyAlignment="1">
      <alignment horizontal="center" vertical="center"/>
    </xf>
    <xf numFmtId="172" fontId="0" fillId="0" borderId="20" xfId="1" applyNumberFormat="1" applyFont="1" applyBorder="1" applyAlignment="1">
      <alignment horizontal="center" vertical="center"/>
    </xf>
    <xf numFmtId="172" fontId="0" fillId="0" borderId="21" xfId="1" applyNumberFormat="1" applyFont="1" applyBorder="1" applyAlignment="1">
      <alignment horizontal="center" vertical="center"/>
    </xf>
    <xf numFmtId="172" fontId="0" fillId="0" borderId="22" xfId="1" applyNumberFormat="1" applyFont="1" applyBorder="1" applyAlignment="1">
      <alignment horizontal="center" vertical="center"/>
    </xf>
    <xf numFmtId="172" fontId="0" fillId="0" borderId="23" xfId="1" applyNumberFormat="1" applyFont="1" applyBorder="1" applyAlignment="1">
      <alignment horizontal="center" vertical="center"/>
    </xf>
    <xf numFmtId="172" fontId="0" fillId="0" borderId="24" xfId="1" applyNumberFormat="1" applyFont="1" applyBorder="1" applyAlignment="1">
      <alignment horizontal="center" vertical="center"/>
    </xf>
    <xf numFmtId="173" fontId="34" fillId="52" borderId="11" xfId="1" applyNumberFormat="1" applyFont="1" applyFill="1" applyBorder="1" applyAlignment="1">
      <alignment horizontal="center" vertical="center" wrapText="1" readingOrder="1"/>
    </xf>
    <xf numFmtId="173" fontId="3" fillId="0" borderId="0" xfId="1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52" borderId="11" xfId="0" applyFont="1" applyFill="1" applyBorder="1">
      <alignment vertical="center"/>
    </xf>
    <xf numFmtId="0" fontId="0" fillId="55" borderId="0" xfId="0" applyFill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39" fillId="0" borderId="11" xfId="0" applyFont="1" applyBorder="1">
      <alignment vertical="center"/>
    </xf>
    <xf numFmtId="0" fontId="0" fillId="0" borderId="0" xfId="0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4" fillId="0" borderId="11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5" fontId="0" fillId="0" borderId="25" xfId="0" applyNumberFormat="1" applyBorder="1" applyAlignment="1">
      <alignment horizontal="center" vertical="center"/>
    </xf>
    <xf numFmtId="175" fontId="35" fillId="0" borderId="0" xfId="0" applyNumberFormat="1" applyFont="1" applyAlignment="1">
      <alignment horizontal="center" vertical="center"/>
    </xf>
    <xf numFmtId="175" fontId="35" fillId="0" borderId="25" xfId="0" applyNumberFormat="1" applyFont="1" applyBorder="1" applyAlignment="1">
      <alignment horizontal="center" vertical="center"/>
    </xf>
    <xf numFmtId="174" fontId="7" fillId="0" borderId="0" xfId="0" applyNumberFormat="1" applyFont="1" applyAlignment="1">
      <alignment horizontal="center" vertical="center"/>
    </xf>
    <xf numFmtId="174" fontId="7" fillId="0" borderId="25" xfId="0" applyNumberFormat="1" applyFont="1" applyBorder="1" applyAlignment="1">
      <alignment horizontal="center" vertical="center"/>
    </xf>
    <xf numFmtId="0" fontId="44" fillId="55" borderId="26" xfId="0" applyFont="1" applyFill="1" applyBorder="1" applyAlignment="1">
      <alignment horizontal="center" vertical="center"/>
    </xf>
    <xf numFmtId="0" fontId="39" fillId="52" borderId="11" xfId="0" applyFont="1" applyFill="1" applyBorder="1" applyAlignment="1">
      <alignment horizontal="center" vertical="center" readingOrder="1"/>
    </xf>
    <xf numFmtId="0" fontId="46" fillId="0" borderId="0" xfId="0" applyFont="1" applyAlignment="1">
      <alignment horizontal="center" vertical="center"/>
    </xf>
    <xf numFmtId="0" fontId="0" fillId="0" borderId="11" xfId="0" applyBorder="1">
      <alignment vertical="center"/>
    </xf>
    <xf numFmtId="0" fontId="38" fillId="0" borderId="0" xfId="0" applyFont="1">
      <alignment vertical="center"/>
    </xf>
    <xf numFmtId="173" fontId="34" fillId="52" borderId="0" xfId="1" applyNumberFormat="1" applyFont="1" applyFill="1" applyBorder="1" applyAlignment="1">
      <alignment horizontal="center" vertical="center" wrapText="1" readingOrder="1"/>
    </xf>
    <xf numFmtId="0" fontId="37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173" fontId="3" fillId="55" borderId="0" xfId="1" applyNumberFormat="1" applyFont="1" applyFill="1" applyAlignment="1">
      <alignment horizontal="center" vertical="center"/>
    </xf>
    <xf numFmtId="0" fontId="37" fillId="55" borderId="0" xfId="0" applyFont="1" applyFill="1" applyAlignment="1">
      <alignment horizontal="center" vertical="center"/>
    </xf>
    <xf numFmtId="0" fontId="34" fillId="55" borderId="10" xfId="0" applyFont="1" applyFill="1" applyBorder="1" applyAlignment="1">
      <alignment horizontal="right" vertical="center" wrapText="1" readingOrder="1"/>
    </xf>
    <xf numFmtId="0" fontId="3" fillId="55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55" borderId="0" xfId="126" applyFont="1" applyFill="1" applyAlignment="1">
      <alignment horizontal="center" vertical="center"/>
    </xf>
    <xf numFmtId="9" fontId="3" fillId="0" borderId="0" xfId="126" applyFont="1" applyFill="1" applyAlignment="1">
      <alignment horizontal="center" vertical="center"/>
    </xf>
    <xf numFmtId="173" fontId="3" fillId="0" borderId="0" xfId="1" applyNumberFormat="1" applyFont="1" applyFill="1" applyAlignment="1">
      <alignment horizontal="center" vertical="center"/>
    </xf>
    <xf numFmtId="173" fontId="37" fillId="0" borderId="0" xfId="1" applyNumberFormat="1" applyFont="1" applyAlignment="1">
      <alignment horizontal="center" vertical="center"/>
    </xf>
    <xf numFmtId="0" fontId="3" fillId="0" borderId="0" xfId="126" applyNumberFormat="1" applyFont="1" applyFill="1" applyAlignment="1">
      <alignment horizontal="center" vertical="center"/>
    </xf>
    <xf numFmtId="0" fontId="3" fillId="55" borderId="0" xfId="126" applyNumberFormat="1" applyFont="1" applyFill="1" applyAlignment="1">
      <alignment horizontal="center" vertical="center"/>
    </xf>
    <xf numFmtId="174" fontId="3" fillId="0" borderId="0" xfId="126" applyNumberFormat="1" applyFont="1" applyFill="1" applyAlignment="1">
      <alignment horizontal="center" vertical="center"/>
    </xf>
    <xf numFmtId="174" fontId="3" fillId="55" borderId="0" xfId="126" applyNumberFormat="1" applyFont="1" applyFill="1" applyAlignment="1">
      <alignment horizontal="center" vertical="center"/>
    </xf>
    <xf numFmtId="9" fontId="3" fillId="54" borderId="0" xfId="126" applyFont="1" applyFill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3" fillId="55" borderId="0" xfId="0" applyNumberFormat="1" applyFont="1" applyFill="1" applyAlignment="1">
      <alignment horizontal="center" vertical="center"/>
    </xf>
    <xf numFmtId="17" fontId="3" fillId="0" borderId="0" xfId="0" applyNumberFormat="1" applyFont="1" applyFill="1" applyAlignment="1">
      <alignment horizontal="center" vertical="center"/>
    </xf>
    <xf numFmtId="0" fontId="34" fillId="52" borderId="11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/>
    </xf>
    <xf numFmtId="0" fontId="34" fillId="55" borderId="18" xfId="0" applyFont="1" applyFill="1" applyBorder="1" applyAlignment="1">
      <alignment horizontal="right" vertical="center" wrapText="1" readingOrder="1"/>
    </xf>
    <xf numFmtId="0" fontId="34" fillId="0" borderId="30" xfId="0" applyFont="1" applyBorder="1" applyAlignment="1">
      <alignment horizontal="right" vertical="center" wrapText="1" readingOrder="1"/>
    </xf>
    <xf numFmtId="0" fontId="34" fillId="0" borderId="31" xfId="0" applyFont="1" applyBorder="1" applyAlignment="1">
      <alignment horizontal="right" vertical="center" wrapText="1" readingOrder="1"/>
    </xf>
    <xf numFmtId="0" fontId="34" fillId="0" borderId="11" xfId="0" applyFont="1" applyBorder="1" applyAlignment="1">
      <alignment horizontal="right" vertical="center" wrapText="1" readingOrder="1"/>
    </xf>
    <xf numFmtId="0" fontId="34" fillId="55" borderId="11" xfId="0" applyFont="1" applyFill="1" applyBorder="1" applyAlignment="1">
      <alignment horizontal="right" vertical="center" wrapText="1" readingOrder="1"/>
    </xf>
    <xf numFmtId="49" fontId="3" fillId="0" borderId="11" xfId="0" applyNumberFormat="1" applyFont="1" applyBorder="1" applyAlignment="1">
      <alignment horizontal="center" vertical="center"/>
    </xf>
    <xf numFmtId="0" fontId="34" fillId="55" borderId="11" xfId="0" applyFont="1" applyFill="1" applyBorder="1" applyAlignment="1">
      <alignment horizontal="center" vertical="center" wrapText="1"/>
    </xf>
    <xf numFmtId="0" fontId="34" fillId="55" borderId="18" xfId="0" applyFont="1" applyFill="1" applyBorder="1" applyAlignment="1">
      <alignment horizontal="center" vertical="center" wrapText="1"/>
    </xf>
    <xf numFmtId="0" fontId="34" fillId="55" borderId="10" xfId="0" applyFont="1" applyFill="1" applyBorder="1" applyAlignment="1">
      <alignment horizontal="center" vertical="center" wrapText="1"/>
    </xf>
    <xf numFmtId="0" fontId="34" fillId="55" borderId="21" xfId="0" applyFont="1" applyFill="1" applyBorder="1" applyAlignment="1">
      <alignment horizontal="center" vertical="center" wrapText="1"/>
    </xf>
    <xf numFmtId="176" fontId="3" fillId="55" borderId="0" xfId="126" applyNumberFormat="1" applyFont="1" applyFill="1" applyAlignment="1">
      <alignment horizontal="center" vertical="center"/>
    </xf>
    <xf numFmtId="0" fontId="34" fillId="0" borderId="11" xfId="0" applyFont="1" applyFill="1" applyBorder="1" applyAlignment="1">
      <alignment horizontal="center" vertical="center" wrapText="1"/>
    </xf>
    <xf numFmtId="17" fontId="3" fillId="0" borderId="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right" vertical="center" wrapText="1" readingOrder="1"/>
    </xf>
    <xf numFmtId="173" fontId="3" fillId="0" borderId="0" xfId="1" applyNumberFormat="1" applyFont="1" applyFill="1" applyBorder="1" applyAlignment="1">
      <alignment horizontal="center" vertical="center"/>
    </xf>
    <xf numFmtId="9" fontId="3" fillId="0" borderId="0" xfId="126" applyFont="1" applyFill="1" applyBorder="1" applyAlignment="1">
      <alignment horizontal="center" vertical="center"/>
    </xf>
    <xf numFmtId="174" fontId="3" fillId="0" borderId="0" xfId="126" applyNumberFormat="1" applyFont="1" applyFill="1" applyBorder="1" applyAlignment="1">
      <alignment horizontal="center" vertical="center"/>
    </xf>
    <xf numFmtId="0" fontId="3" fillId="0" borderId="0" xfId="126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right" vertical="center" wrapText="1" readingOrder="1"/>
    </xf>
    <xf numFmtId="173" fontId="3" fillId="0" borderId="25" xfId="1" applyNumberFormat="1" applyFont="1" applyFill="1" applyBorder="1" applyAlignment="1">
      <alignment horizontal="center" vertical="center"/>
    </xf>
    <xf numFmtId="9" fontId="3" fillId="0" borderId="25" xfId="126" applyFont="1" applyFill="1" applyBorder="1" applyAlignment="1">
      <alignment horizontal="center" vertical="center"/>
    </xf>
    <xf numFmtId="174" fontId="3" fillId="0" borderId="25" xfId="126" applyNumberFormat="1" applyFont="1" applyFill="1" applyBorder="1" applyAlignment="1">
      <alignment horizontal="center" vertical="center"/>
    </xf>
    <xf numFmtId="0" fontId="3" fillId="0" borderId="25" xfId="126" applyNumberFormat="1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11" fillId="0" borderId="11" xfId="0" applyFont="1" applyFill="1" applyBorder="1">
      <alignment vertical="center"/>
    </xf>
    <xf numFmtId="0" fontId="16" fillId="0" borderId="11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 wrapText="1"/>
    </xf>
    <xf numFmtId="0" fontId="11" fillId="56" borderId="11" xfId="0" applyFont="1" applyFill="1" applyBorder="1">
      <alignment vertical="center"/>
    </xf>
    <xf numFmtId="0" fontId="16" fillId="56" borderId="11" xfId="0" applyFont="1" applyFill="1" applyBorder="1" applyAlignment="1">
      <alignment horizontal="center" vertical="center"/>
    </xf>
    <xf numFmtId="0" fontId="11" fillId="54" borderId="11" xfId="0" applyFont="1" applyFill="1" applyBorder="1">
      <alignment vertical="center"/>
    </xf>
    <xf numFmtId="0" fontId="11" fillId="57" borderId="11" xfId="0" applyFont="1" applyFill="1" applyBorder="1">
      <alignment vertical="center"/>
    </xf>
    <xf numFmtId="0" fontId="0" fillId="57" borderId="11" xfId="0" applyFill="1" applyBorder="1">
      <alignment vertical="center"/>
    </xf>
    <xf numFmtId="0" fontId="11" fillId="0" borderId="26" xfId="0" applyFont="1" applyFill="1" applyBorder="1" applyAlignment="1">
      <alignment horizontal="center" vertical="center"/>
    </xf>
    <xf numFmtId="175" fontId="11" fillId="54" borderId="11" xfId="0" applyNumberFormat="1" applyFont="1" applyFill="1" applyBorder="1">
      <alignment vertical="center"/>
    </xf>
    <xf numFmtId="175" fontId="0" fillId="57" borderId="28" xfId="0" applyNumberFormat="1" applyFill="1" applyBorder="1">
      <alignment vertical="center"/>
    </xf>
    <xf numFmtId="175" fontId="0" fillId="57" borderId="28" xfId="0" applyNumberForma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34" fillId="55" borderId="0" xfId="0" applyFont="1" applyFill="1" applyBorder="1" applyAlignment="1">
      <alignment horizontal="right" vertical="center" wrapText="1" readingOrder="1"/>
    </xf>
    <xf numFmtId="0" fontId="34" fillId="0" borderId="0" xfId="0" applyFont="1" applyFill="1" applyBorder="1" applyAlignment="1">
      <alignment horizontal="right" vertical="center" wrapText="1" readingOrder="1"/>
    </xf>
    <xf numFmtId="0" fontId="34" fillId="0" borderId="0" xfId="0" applyFont="1" applyBorder="1" applyAlignment="1">
      <alignment horizontal="right" vertical="center" wrapText="1" readingOrder="1"/>
    </xf>
    <xf numFmtId="0" fontId="0" fillId="0" borderId="11" xfId="0" applyFill="1" applyBorder="1">
      <alignment vertical="center"/>
    </xf>
    <xf numFmtId="177" fontId="0" fillId="0" borderId="11" xfId="0" applyNumberFormat="1" applyFill="1" applyBorder="1">
      <alignment vertical="center"/>
    </xf>
    <xf numFmtId="177" fontId="0" fillId="0" borderId="11" xfId="0" applyNumberFormat="1" applyFill="1" applyBorder="1" applyAlignment="1">
      <alignment vertical="center"/>
    </xf>
    <xf numFmtId="0" fontId="34" fillId="55" borderId="10" xfId="0" applyNumberFormat="1" applyFont="1" applyFill="1" applyBorder="1" applyAlignment="1">
      <alignment horizontal="right" vertical="center" wrapText="1" readingOrder="1"/>
    </xf>
    <xf numFmtId="0" fontId="34" fillId="55" borderId="33" xfId="0" applyFont="1" applyFill="1" applyBorder="1" applyAlignment="1">
      <alignment horizontal="right" vertical="center" wrapText="1" readingOrder="1"/>
    </xf>
    <xf numFmtId="0" fontId="34" fillId="0" borderId="33" xfId="0" applyFont="1" applyFill="1" applyBorder="1" applyAlignment="1">
      <alignment horizontal="right" vertical="center" wrapText="1" readingOrder="1"/>
    </xf>
    <xf numFmtId="0" fontId="34" fillId="0" borderId="33" xfId="0" applyFont="1" applyBorder="1" applyAlignment="1">
      <alignment horizontal="right" vertical="center" wrapText="1" readingOrder="1"/>
    </xf>
    <xf numFmtId="0" fontId="34" fillId="0" borderId="18" xfId="0" applyFont="1" applyBorder="1" applyAlignment="1">
      <alignment horizontal="right" vertical="center" wrapText="1" readingOrder="1"/>
    </xf>
    <xf numFmtId="0" fontId="34" fillId="0" borderId="11" xfId="0" applyFont="1" applyFill="1" applyBorder="1" applyAlignment="1">
      <alignment horizontal="right" vertical="center" wrapText="1" readingOrder="1"/>
    </xf>
    <xf numFmtId="0" fontId="34" fillId="55" borderId="11" xfId="0" applyNumberFormat="1" applyFont="1" applyFill="1" applyBorder="1" applyAlignment="1">
      <alignment horizontal="right" vertical="center" wrapText="1" readingOrder="1"/>
    </xf>
    <xf numFmtId="17" fontId="34" fillId="52" borderId="19" xfId="0" applyNumberFormat="1" applyFont="1" applyFill="1" applyBorder="1" applyAlignment="1">
      <alignment horizontal="center" vertical="center" wrapText="1" readingOrder="1"/>
    </xf>
    <xf numFmtId="0" fontId="34" fillId="55" borderId="21" xfId="0" applyFont="1" applyFill="1" applyBorder="1" applyAlignment="1">
      <alignment horizontal="right" vertical="center" wrapText="1" readingOrder="1"/>
    </xf>
    <xf numFmtId="0" fontId="34" fillId="55" borderId="34" xfId="0" applyFont="1" applyFill="1" applyBorder="1" applyAlignment="1">
      <alignment horizontal="right" vertical="center" wrapText="1" readingOrder="1"/>
    </xf>
    <xf numFmtId="0" fontId="34" fillId="0" borderId="35" xfId="0" applyFont="1" applyFill="1" applyBorder="1" applyAlignment="1">
      <alignment horizontal="right" vertical="center" wrapText="1" readingOrder="1"/>
    </xf>
    <xf numFmtId="0" fontId="34" fillId="0" borderId="19" xfId="0" applyFont="1" applyFill="1" applyBorder="1" applyAlignment="1">
      <alignment horizontal="right" vertical="center" wrapText="1" readingOrder="1"/>
    </xf>
    <xf numFmtId="0" fontId="34" fillId="0" borderId="34" xfId="0" applyFont="1" applyBorder="1" applyAlignment="1">
      <alignment horizontal="right" vertical="center" wrapText="1" readingOrder="1"/>
    </xf>
    <xf numFmtId="0" fontId="34" fillId="0" borderId="21" xfId="0" applyFont="1" applyBorder="1" applyAlignment="1">
      <alignment horizontal="right" vertical="center" wrapText="1" readingOrder="1"/>
    </xf>
    <xf numFmtId="0" fontId="34" fillId="55" borderId="35" xfId="0" applyFont="1" applyFill="1" applyBorder="1" applyAlignment="1">
      <alignment horizontal="right" vertical="center" wrapText="1" readingOrder="1"/>
    </xf>
    <xf numFmtId="0" fontId="34" fillId="55" borderId="19" xfId="0" applyFont="1" applyFill="1" applyBorder="1" applyAlignment="1">
      <alignment horizontal="right" vertical="center" wrapText="1" readingOrder="1"/>
    </xf>
    <xf numFmtId="0" fontId="34" fillId="55" borderId="19" xfId="0" applyNumberFormat="1" applyFont="1" applyFill="1" applyBorder="1" applyAlignment="1">
      <alignment horizontal="right" vertical="center" wrapText="1" readingOrder="1"/>
    </xf>
    <xf numFmtId="0" fontId="34" fillId="0" borderId="11" xfId="0" applyNumberFormat="1" applyFont="1" applyBorder="1" applyAlignment="1">
      <alignment horizontal="right" vertical="center" wrapText="1" readingOrder="1"/>
    </xf>
    <xf numFmtId="174" fontId="0" fillId="0" borderId="0" xfId="0" applyNumberFormat="1">
      <alignment vertical="center"/>
    </xf>
    <xf numFmtId="0" fontId="34" fillId="0" borderId="3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52" borderId="11" xfId="0" applyFill="1" applyBorder="1" applyAlignment="1">
      <alignment horizontal="center" vertical="center"/>
    </xf>
    <xf numFmtId="177" fontId="0" fillId="52" borderId="11" xfId="0" applyNumberFormat="1" applyFill="1" applyBorder="1">
      <alignment vertical="center"/>
    </xf>
    <xf numFmtId="177" fontId="0" fillId="52" borderId="11" xfId="0" applyNumberFormat="1" applyFill="1" applyBorder="1" applyAlignment="1">
      <alignment vertical="center"/>
    </xf>
    <xf numFmtId="0" fontId="0" fillId="52" borderId="11" xfId="0" applyFill="1" applyBorder="1">
      <alignment vertical="center"/>
    </xf>
    <xf numFmtId="0" fontId="0" fillId="5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3" fillId="54" borderId="0" xfId="126" applyNumberFormat="1" applyFont="1" applyFill="1" applyAlignment="1">
      <alignment horizontal="center" vertical="center"/>
    </xf>
    <xf numFmtId="10" fontId="0" fillId="0" borderId="0" xfId="126" applyNumberFormat="1" applyFont="1">
      <alignment vertical="center"/>
    </xf>
    <xf numFmtId="0" fontId="0" fillId="0" borderId="0" xfId="0" applyAlignment="1"/>
    <xf numFmtId="0" fontId="0" fillId="55" borderId="0" xfId="0" applyFill="1">
      <alignment vertical="center"/>
    </xf>
    <xf numFmtId="10" fontId="0" fillId="55" borderId="0" xfId="0" applyNumberFormat="1" applyFill="1">
      <alignment vertical="center"/>
    </xf>
    <xf numFmtId="10" fontId="0" fillId="55" borderId="0" xfId="126" applyNumberFormat="1" applyFont="1" applyFill="1">
      <alignment vertical="center"/>
    </xf>
    <xf numFmtId="0" fontId="0" fillId="0" borderId="0" xfId="126" applyNumberFormat="1" applyFont="1">
      <alignment vertical="center"/>
    </xf>
    <xf numFmtId="0" fontId="0" fillId="55" borderId="0" xfId="126" applyNumberFormat="1" applyFont="1" applyFill="1">
      <alignment vertical="center"/>
    </xf>
    <xf numFmtId="0" fontId="0" fillId="55" borderId="0" xfId="0" applyNumberFormat="1" applyFill="1">
      <alignment vertical="center"/>
    </xf>
    <xf numFmtId="174" fontId="0" fillId="55" borderId="0" xfId="126" applyNumberFormat="1" applyFont="1" applyFill="1">
      <alignment vertical="center"/>
    </xf>
    <xf numFmtId="0" fontId="0" fillId="0" borderId="0" xfId="0" applyNumberFormat="1" applyFill="1">
      <alignment vertical="center"/>
    </xf>
    <xf numFmtId="0" fontId="51" fillId="0" borderId="0" xfId="126" applyNumberFormat="1" applyFont="1">
      <alignment vertical="center"/>
    </xf>
    <xf numFmtId="0" fontId="51" fillId="0" borderId="0" xfId="0" applyFont="1">
      <alignment vertical="center"/>
    </xf>
    <xf numFmtId="0" fontId="0" fillId="54" borderId="0" xfId="0" applyNumberFormat="1" applyFill="1">
      <alignment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10" fontId="0" fillId="0" borderId="0" xfId="126" applyNumberFormat="1" applyFont="1" applyFill="1">
      <alignment vertical="center"/>
    </xf>
    <xf numFmtId="173" fontId="34" fillId="52" borderId="19" xfId="1" applyNumberFormat="1" applyFont="1" applyFill="1" applyBorder="1" applyAlignment="1">
      <alignment horizontal="center" vertical="center" wrapText="1" readingOrder="1"/>
    </xf>
    <xf numFmtId="0" fontId="34" fillId="52" borderId="0" xfId="1" applyNumberFormat="1" applyFont="1" applyFill="1" applyBorder="1" applyAlignment="1">
      <alignment horizontal="center" vertical="center" wrapText="1" readingOrder="1"/>
    </xf>
    <xf numFmtId="0" fontId="34" fillId="0" borderId="25" xfId="0" applyFont="1" applyFill="1" applyBorder="1" applyAlignment="1">
      <alignment horizontal="right" vertical="center" wrapText="1" readingOrder="1"/>
    </xf>
    <xf numFmtId="0" fontId="34" fillId="0" borderId="40" xfId="0" applyFont="1" applyFill="1" applyBorder="1" applyAlignment="1">
      <alignment horizontal="right" vertical="center" wrapText="1" readingOrder="1"/>
    </xf>
    <xf numFmtId="0" fontId="34" fillId="0" borderId="39" xfId="0" applyFont="1" applyFill="1" applyBorder="1" applyAlignment="1">
      <alignment horizontal="right" vertical="center" wrapText="1" readingOrder="1"/>
    </xf>
    <xf numFmtId="0" fontId="34" fillId="55" borderId="38" xfId="0" applyFont="1" applyFill="1" applyBorder="1" applyAlignment="1">
      <alignment horizontal="right" vertical="center" wrapText="1" readingOrder="1"/>
    </xf>
    <xf numFmtId="0" fontId="34" fillId="0" borderId="38" xfId="0" applyFont="1" applyFill="1" applyBorder="1" applyAlignment="1">
      <alignment horizontal="right" vertical="center" wrapText="1" readingOrder="1"/>
    </xf>
    <xf numFmtId="0" fontId="34" fillId="55" borderId="31" xfId="0" applyFont="1" applyFill="1" applyBorder="1" applyAlignment="1">
      <alignment horizontal="right" vertical="center" wrapText="1" readingOrder="1"/>
    </xf>
    <xf numFmtId="0" fontId="34" fillId="0" borderId="31" xfId="0" applyFont="1" applyFill="1" applyBorder="1" applyAlignment="1">
      <alignment horizontal="right" vertical="center" wrapText="1" readingOrder="1"/>
    </xf>
    <xf numFmtId="0" fontId="34" fillId="0" borderId="21" xfId="0" applyFont="1" applyFill="1" applyBorder="1" applyAlignment="1">
      <alignment horizontal="right" vertical="center" wrapText="1" readingOrder="1"/>
    </xf>
    <xf numFmtId="0" fontId="3" fillId="0" borderId="25" xfId="0" applyNumberFormat="1" applyFont="1" applyBorder="1" applyAlignment="1">
      <alignment horizontal="center" vertical="center"/>
    </xf>
    <xf numFmtId="0" fontId="34" fillId="0" borderId="36" xfId="0" applyFont="1" applyFill="1" applyBorder="1" applyAlignment="1">
      <alignment horizontal="right" vertical="center" wrapText="1" readingOrder="1"/>
    </xf>
    <xf numFmtId="0" fontId="34" fillId="55" borderId="37" xfId="0" applyFont="1" applyFill="1" applyBorder="1" applyAlignment="1">
      <alignment horizontal="right" vertical="center" wrapText="1" readingOrder="1"/>
    </xf>
    <xf numFmtId="49" fontId="3" fillId="0" borderId="25" xfId="0" applyNumberFormat="1" applyFont="1" applyBorder="1" applyAlignment="1">
      <alignment horizontal="center" vertical="center"/>
    </xf>
    <xf numFmtId="0" fontId="34" fillId="0" borderId="34" xfId="0" applyFont="1" applyFill="1" applyBorder="1" applyAlignment="1">
      <alignment horizontal="right" vertical="center" wrapText="1" readingOrder="1"/>
    </xf>
    <xf numFmtId="0" fontId="34" fillId="0" borderId="18" xfId="0" applyFont="1" applyFill="1" applyBorder="1" applyAlignment="1">
      <alignment horizontal="right" vertical="center" wrapText="1" readingOrder="1"/>
    </xf>
    <xf numFmtId="0" fontId="3" fillId="0" borderId="25" xfId="0" applyFont="1" applyBorder="1" applyAlignment="1">
      <alignment horizontal="center" vertical="center"/>
    </xf>
    <xf numFmtId="0" fontId="34" fillId="55" borderId="41" xfId="0" applyNumberFormat="1" applyFont="1" applyFill="1" applyBorder="1" applyAlignment="1">
      <alignment horizontal="right" vertical="center" wrapText="1" readingOrder="1"/>
    </xf>
    <xf numFmtId="173" fontId="34" fillId="55" borderId="11" xfId="0" applyNumberFormat="1" applyFont="1" applyFill="1" applyBorder="1" applyAlignment="1">
      <alignment horizontal="right" vertical="center" wrapText="1" readingOrder="1"/>
    </xf>
    <xf numFmtId="0" fontId="34" fillId="0" borderId="28" xfId="0" applyFont="1" applyBorder="1" applyAlignment="1">
      <alignment horizontal="right" vertical="center" wrapText="1" readingOrder="1"/>
    </xf>
    <xf numFmtId="0" fontId="34" fillId="0" borderId="28" xfId="0" applyNumberFormat="1" applyFont="1" applyBorder="1" applyAlignment="1">
      <alignment horizontal="right" vertical="center" wrapText="1" readingOrder="1"/>
    </xf>
    <xf numFmtId="0" fontId="34" fillId="55" borderId="42" xfId="0" applyFont="1" applyFill="1" applyBorder="1" applyAlignment="1">
      <alignment horizontal="right" vertical="center" wrapText="1" readingOrder="1"/>
    </xf>
    <xf numFmtId="0" fontId="34" fillId="0" borderId="42" xfId="0" applyFont="1" applyFill="1" applyBorder="1" applyAlignment="1">
      <alignment horizontal="right" vertical="center" wrapText="1" readingOrder="1"/>
    </xf>
    <xf numFmtId="17" fontId="34" fillId="52" borderId="41" xfId="0" applyNumberFormat="1" applyFont="1" applyFill="1" applyBorder="1" applyAlignment="1">
      <alignment horizontal="center" vertical="center" wrapText="1" readingOrder="1"/>
    </xf>
    <xf numFmtId="0" fontId="34" fillId="55" borderId="28" xfId="0" applyFont="1" applyFill="1" applyBorder="1" applyAlignment="1">
      <alignment horizontal="right" vertical="center" wrapText="1" readingOrder="1"/>
    </xf>
    <xf numFmtId="0" fontId="34" fillId="0" borderId="28" xfId="0" applyFont="1" applyFill="1" applyBorder="1" applyAlignment="1">
      <alignment horizontal="right" vertical="center" wrapText="1" readingOrder="1"/>
    </xf>
    <xf numFmtId="0" fontId="34" fillId="0" borderId="43" xfId="0" applyFont="1" applyBorder="1" applyAlignment="1">
      <alignment horizontal="right" vertical="center" wrapText="1" readingOrder="1"/>
    </xf>
    <xf numFmtId="0" fontId="34" fillId="0" borderId="42" xfId="0" applyFont="1" applyBorder="1" applyAlignment="1">
      <alignment horizontal="right" vertical="center" wrapText="1" readingOrder="1"/>
    </xf>
    <xf numFmtId="0" fontId="34" fillId="55" borderId="28" xfId="0" applyNumberFormat="1" applyFont="1" applyFill="1" applyBorder="1" applyAlignment="1">
      <alignment horizontal="right" vertical="center" wrapText="1" readingOrder="1"/>
    </xf>
    <xf numFmtId="0" fontId="34" fillId="0" borderId="41" xfId="0" applyFont="1" applyFill="1" applyBorder="1" applyAlignment="1">
      <alignment horizontal="right" vertical="center" wrapText="1" readingOrder="1"/>
    </xf>
    <xf numFmtId="0" fontId="53" fillId="0" borderId="11" xfId="133" applyNumberFormat="1" applyFont="1" applyBorder="1" applyAlignment="1" applyProtection="1">
      <alignment vertical="center"/>
    </xf>
    <xf numFmtId="0" fontId="53" fillId="55" borderId="21" xfId="133" applyNumberFormat="1" applyFont="1" applyFill="1" applyBorder="1" applyAlignment="1" applyProtection="1">
      <alignment vertical="center"/>
    </xf>
    <xf numFmtId="0" fontId="53" fillId="55" borderId="11" xfId="133" applyNumberFormat="1" applyFont="1" applyFill="1" applyBorder="1" applyAlignment="1" applyProtection="1">
      <alignment vertical="center"/>
    </xf>
    <xf numFmtId="0" fontId="34" fillId="55" borderId="0" xfId="0" applyFont="1" applyFill="1" applyBorder="1" applyAlignment="1">
      <alignment horizontal="center" vertical="center" wrapText="1"/>
    </xf>
    <xf numFmtId="173" fontId="3" fillId="0" borderId="11" xfId="1" applyNumberFormat="1" applyFont="1" applyBorder="1" applyAlignment="1">
      <alignment horizontal="center" vertical="center"/>
    </xf>
    <xf numFmtId="0" fontId="53" fillId="0" borderId="20" xfId="133" applyNumberFormat="1" applyFont="1" applyBorder="1" applyAlignment="1" applyProtection="1">
      <alignment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0" borderId="21" xfId="133" applyNumberFormat="1" applyFont="1" applyBorder="1" applyAlignment="1" applyProtection="1">
      <alignment vertical="center"/>
    </xf>
    <xf numFmtId="1" fontId="16" fillId="0" borderId="11" xfId="0" applyNumberFormat="1" applyFont="1" applyFill="1" applyBorder="1" applyAlignment="1">
      <alignment horizontal="center" vertical="center"/>
    </xf>
    <xf numFmtId="17" fontId="34" fillId="52" borderId="0" xfId="0" applyNumberFormat="1" applyFont="1" applyFill="1" applyBorder="1" applyAlignment="1">
      <alignment horizontal="center" vertical="center" wrapText="1" readingOrder="1"/>
    </xf>
    <xf numFmtId="0" fontId="53" fillId="0" borderId="0" xfId="133" applyNumberFormat="1" applyFont="1" applyBorder="1" applyAlignment="1" applyProtection="1">
      <alignment vertical="center"/>
    </xf>
    <xf numFmtId="0" fontId="53" fillId="0" borderId="25" xfId="133" applyNumberFormat="1" applyFont="1" applyBorder="1" applyAlignment="1" applyProtection="1">
      <alignment vertical="center"/>
    </xf>
    <xf numFmtId="0" fontId="53" fillId="55" borderId="0" xfId="133" applyNumberFormat="1" applyFont="1" applyFill="1" applyBorder="1" applyAlignment="1" applyProtection="1">
      <alignment vertical="center"/>
    </xf>
    <xf numFmtId="0" fontId="3" fillId="55" borderId="0" xfId="0" applyFont="1" applyFill="1" applyBorder="1" applyAlignment="1">
      <alignment horizontal="center" vertical="center"/>
    </xf>
    <xf numFmtId="173" fontId="3" fillId="0" borderId="0" xfId="1" applyNumberFormat="1" applyFont="1" applyBorder="1" applyAlignment="1">
      <alignment horizontal="center" vertical="center"/>
    </xf>
    <xf numFmtId="0" fontId="53" fillId="0" borderId="42" xfId="133" applyNumberFormat="1" applyFont="1" applyBorder="1" applyAlignment="1" applyProtection="1">
      <alignment vertical="center"/>
    </xf>
    <xf numFmtId="0" fontId="53" fillId="55" borderId="28" xfId="133" applyNumberFormat="1" applyFont="1" applyFill="1" applyBorder="1" applyAlignment="1" applyProtection="1">
      <alignment vertical="center"/>
    </xf>
    <xf numFmtId="0" fontId="3" fillId="55" borderId="28" xfId="0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58" borderId="21" xfId="132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58" borderId="21" xfId="132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58" borderId="21" xfId="132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58" borderId="21" xfId="132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58" borderId="21" xfId="132" applyFont="1" applyFill="1" applyBorder="1" applyAlignment="1">
      <alignment horizontal="center" vertical="center"/>
    </xf>
    <xf numFmtId="0" fontId="53" fillId="0" borderId="21" xfId="133" applyNumberFormat="1" applyFont="1" applyBorder="1" applyAlignment="1" applyProtection="1">
      <alignment vertical="center"/>
    </xf>
    <xf numFmtId="0" fontId="53" fillId="0" borderId="21" xfId="133" applyNumberFormat="1" applyFont="1" applyBorder="1" applyAlignment="1" applyProtection="1">
      <alignment vertical="center"/>
    </xf>
    <xf numFmtId="0" fontId="3" fillId="54" borderId="0" xfId="0" applyFont="1" applyFill="1" applyAlignment="1">
      <alignment horizontal="center" vertical="center"/>
    </xf>
    <xf numFmtId="0" fontId="3" fillId="54" borderId="11" xfId="0" applyFont="1" applyFill="1" applyBorder="1" applyAlignment="1">
      <alignment horizontal="center" vertical="center"/>
    </xf>
    <xf numFmtId="0" fontId="34" fillId="54" borderId="10" xfId="0" applyFont="1" applyFill="1" applyBorder="1" applyAlignment="1">
      <alignment horizontal="right" vertical="center" wrapText="1" readingOrder="1"/>
    </xf>
    <xf numFmtId="0" fontId="34" fillId="54" borderId="33" xfId="0" applyFont="1" applyFill="1" applyBorder="1" applyAlignment="1">
      <alignment horizontal="right" vertical="center" wrapText="1" readingOrder="1"/>
    </xf>
    <xf numFmtId="0" fontId="34" fillId="54" borderId="11" xfId="0" applyFont="1" applyFill="1" applyBorder="1" applyAlignment="1">
      <alignment horizontal="right" vertical="center" wrapText="1" readingOrder="1"/>
    </xf>
    <xf numFmtId="0" fontId="53" fillId="54" borderId="28" xfId="133" applyNumberFormat="1" applyFont="1" applyFill="1" applyBorder="1" applyAlignment="1" applyProtection="1">
      <alignment vertical="center"/>
    </xf>
    <xf numFmtId="0" fontId="53" fillId="54" borderId="11" xfId="133" applyNumberFormat="1" applyFont="1" applyFill="1" applyBorder="1" applyAlignment="1" applyProtection="1">
      <alignment vertical="center"/>
    </xf>
    <xf numFmtId="0" fontId="53" fillId="54" borderId="0" xfId="133" applyNumberFormat="1" applyFont="1" applyFill="1" applyBorder="1" applyAlignment="1" applyProtection="1">
      <alignment vertical="center"/>
    </xf>
    <xf numFmtId="0" fontId="34" fillId="54" borderId="0" xfId="0" applyFont="1" applyFill="1" applyBorder="1" applyAlignment="1">
      <alignment horizontal="right" vertical="center" wrapText="1" readingOrder="1"/>
    </xf>
    <xf numFmtId="173" fontId="3" fillId="54" borderId="0" xfId="1" applyNumberFormat="1" applyFont="1" applyFill="1" applyAlignment="1">
      <alignment horizontal="center" vertical="center"/>
    </xf>
    <xf numFmtId="174" fontId="3" fillId="54" borderId="0" xfId="126" applyNumberFormat="1" applyFont="1" applyFill="1" applyAlignment="1">
      <alignment horizontal="center" vertical="center"/>
    </xf>
    <xf numFmtId="0" fontId="3" fillId="54" borderId="0" xfId="126" applyNumberFormat="1" applyFont="1" applyFill="1" applyAlignment="1">
      <alignment horizontal="center" vertical="center"/>
    </xf>
    <xf numFmtId="0" fontId="3" fillId="54" borderId="0" xfId="0" applyFont="1" applyFill="1" applyBorder="1" applyAlignment="1">
      <alignment horizontal="center" vertical="center"/>
    </xf>
    <xf numFmtId="0" fontId="34" fillId="54" borderId="11" xfId="0" applyFont="1" applyFill="1" applyBorder="1" applyAlignment="1">
      <alignment horizontal="center" vertical="center" wrapText="1"/>
    </xf>
    <xf numFmtId="0" fontId="53" fillId="54" borderId="42" xfId="133" applyNumberFormat="1" applyFont="1" applyFill="1" applyBorder="1" applyAlignment="1" applyProtection="1">
      <alignment vertical="center"/>
    </xf>
    <xf numFmtId="173" fontId="3" fillId="54" borderId="0" xfId="1" applyNumberFormat="1" applyFont="1" applyFill="1" applyBorder="1" applyAlignment="1">
      <alignment horizontal="center" vertical="center"/>
    </xf>
    <xf numFmtId="9" fontId="3" fillId="54" borderId="0" xfId="126" applyFont="1" applyFill="1" applyBorder="1" applyAlignment="1">
      <alignment horizontal="center" vertical="center"/>
    </xf>
    <xf numFmtId="174" fontId="3" fillId="54" borderId="0" xfId="126" applyNumberFormat="1" applyFont="1" applyFill="1" applyBorder="1" applyAlignment="1">
      <alignment horizontal="center" vertical="center"/>
    </xf>
    <xf numFmtId="0" fontId="3" fillId="54" borderId="0" xfId="126" applyNumberFormat="1" applyFont="1" applyFill="1" applyBorder="1" applyAlignment="1">
      <alignment horizontal="center" vertical="center"/>
    </xf>
    <xf numFmtId="0" fontId="37" fillId="54" borderId="0" xfId="0" applyFont="1" applyFill="1" applyAlignment="1">
      <alignment horizontal="center" vertical="center"/>
    </xf>
    <xf numFmtId="49" fontId="3" fillId="54" borderId="11" xfId="0" applyNumberFormat="1" applyFont="1" applyFill="1" applyBorder="1" applyAlignment="1">
      <alignment horizontal="center" vertical="center"/>
    </xf>
    <xf numFmtId="0" fontId="34" fillId="54" borderId="10" xfId="0" applyFont="1" applyFill="1" applyBorder="1" applyAlignment="1">
      <alignment horizontal="center" vertical="center" wrapText="1"/>
    </xf>
    <xf numFmtId="0" fontId="54" fillId="59" borderId="49" xfId="0" applyFont="1" applyFill="1" applyBorder="1" applyAlignment="1">
      <alignment horizontal="center" vertical="center" wrapText="1" readingOrder="1"/>
    </xf>
    <xf numFmtId="0" fontId="54" fillId="59" borderId="53" xfId="0" applyFont="1" applyFill="1" applyBorder="1" applyAlignment="1">
      <alignment horizontal="center" vertical="center" wrapText="1" readingOrder="1"/>
    </xf>
    <xf numFmtId="0" fontId="54" fillId="0" borderId="50" xfId="0" applyFont="1" applyBorder="1" applyAlignment="1">
      <alignment horizontal="center" vertical="center" wrapText="1" readingOrder="1"/>
    </xf>
    <xf numFmtId="0" fontId="54" fillId="0" borderId="51" xfId="0" applyFont="1" applyBorder="1" applyAlignment="1">
      <alignment horizontal="center" vertical="center" wrapText="1" readingOrder="1"/>
    </xf>
    <xf numFmtId="0" fontId="54" fillId="0" borderId="52" xfId="0" applyFont="1" applyBorder="1" applyAlignment="1">
      <alignment horizontal="center" vertical="center" wrapText="1" readingOrder="1"/>
    </xf>
    <xf numFmtId="0" fontId="54" fillId="59" borderId="44" xfId="0" applyFont="1" applyFill="1" applyBorder="1" applyAlignment="1">
      <alignment horizontal="center" vertical="center" wrapText="1" readingOrder="1"/>
    </xf>
    <xf numFmtId="0" fontId="54" fillId="0" borderId="49" xfId="0" applyFont="1" applyBorder="1" applyAlignment="1">
      <alignment horizontal="center" vertical="center" wrapText="1" readingOrder="1"/>
    </xf>
    <xf numFmtId="0" fontId="54" fillId="0" borderId="54" xfId="0" applyFont="1" applyBorder="1" applyAlignment="1">
      <alignment horizontal="center" vertical="center" wrapText="1" readingOrder="1"/>
    </xf>
    <xf numFmtId="0" fontId="55" fillId="0" borderId="47" xfId="0" applyFont="1" applyBorder="1" applyAlignment="1">
      <alignment horizontal="center" vertical="center" wrapText="1" readingOrder="1"/>
    </xf>
    <xf numFmtId="0" fontId="54" fillId="59" borderId="47" xfId="0" applyFont="1" applyFill="1" applyBorder="1" applyAlignment="1">
      <alignment horizontal="center" vertical="center" wrapText="1" readingOrder="1"/>
    </xf>
    <xf numFmtId="0" fontId="54" fillId="59" borderId="48" xfId="0" applyFont="1" applyFill="1" applyBorder="1" applyAlignment="1">
      <alignment horizontal="center" vertical="center" wrapText="1" readingOrder="1"/>
    </xf>
    <xf numFmtId="0" fontId="0" fillId="0" borderId="0" xfId="0" quotePrefix="1">
      <alignment vertical="center"/>
    </xf>
    <xf numFmtId="3" fontId="57" fillId="0" borderId="49" xfId="0" applyNumberFormat="1" applyFont="1" applyBorder="1" applyAlignment="1">
      <alignment horizontal="center" vertical="center" wrapText="1"/>
    </xf>
    <xf numFmtId="2" fontId="54" fillId="59" borderId="53" xfId="0" applyNumberFormat="1" applyFont="1" applyFill="1" applyBorder="1" applyAlignment="1">
      <alignment horizontal="center" vertical="center" wrapText="1" readingOrder="1"/>
    </xf>
    <xf numFmtId="3" fontId="57" fillId="0" borderId="54" xfId="0" applyNumberFormat="1" applyFont="1" applyBorder="1" applyAlignment="1">
      <alignment horizontal="center" vertical="center" wrapText="1"/>
    </xf>
    <xf numFmtId="2" fontId="58" fillId="59" borderId="53" xfId="0" applyNumberFormat="1" applyFont="1" applyFill="1" applyBorder="1" applyAlignment="1">
      <alignment horizontal="center" vertical="center" wrapText="1" readingOrder="1"/>
    </xf>
    <xf numFmtId="3" fontId="57" fillId="59" borderId="49" xfId="0" applyNumberFormat="1" applyFont="1" applyFill="1" applyBorder="1" applyAlignment="1">
      <alignment horizontal="center" vertical="center" wrapText="1"/>
    </xf>
    <xf numFmtId="3" fontId="57" fillId="59" borderId="54" xfId="0" applyNumberFormat="1" applyFont="1" applyFill="1" applyBorder="1" applyAlignment="1">
      <alignment horizontal="center" vertical="center" wrapText="1"/>
    </xf>
    <xf numFmtId="0" fontId="59" fillId="0" borderId="55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 readingOrder="1"/>
    </xf>
    <xf numFmtId="0" fontId="55" fillId="0" borderId="56" xfId="0" applyFont="1" applyBorder="1" applyAlignment="1">
      <alignment horizontal="center" vertical="center" wrapText="1" readingOrder="1"/>
    </xf>
    <xf numFmtId="0" fontId="54" fillId="59" borderId="54" xfId="0" applyFont="1" applyFill="1" applyBorder="1" applyAlignment="1">
      <alignment horizontal="center" vertical="center" wrapText="1" readingOrder="1"/>
    </xf>
    <xf numFmtId="0" fontId="54" fillId="0" borderId="55" xfId="0" applyFont="1" applyBorder="1" applyAlignment="1">
      <alignment horizontal="center" vertical="center" wrapText="1" readingOrder="1"/>
    </xf>
    <xf numFmtId="0" fontId="54" fillId="59" borderId="53" xfId="0" applyFont="1" applyFill="1" applyBorder="1" applyAlignment="1">
      <alignment horizontal="center" vertical="center" wrapText="1" readingOrder="1"/>
    </xf>
    <xf numFmtId="3" fontId="57" fillId="0" borderId="45" xfId="0" applyNumberFormat="1" applyFont="1" applyBorder="1" applyAlignment="1">
      <alignment horizontal="center" vertical="center" wrapText="1"/>
    </xf>
    <xf numFmtId="3" fontId="57" fillId="0" borderId="56" xfId="0" applyNumberFormat="1" applyFont="1" applyBorder="1" applyAlignment="1">
      <alignment horizontal="center" vertical="center" wrapText="1"/>
    </xf>
    <xf numFmtId="3" fontId="57" fillId="0" borderId="46" xfId="0" applyNumberFormat="1" applyFont="1" applyBorder="1" applyAlignment="1">
      <alignment horizontal="center" vertical="center" wrapText="1"/>
    </xf>
    <xf numFmtId="3" fontId="57" fillId="0" borderId="57" xfId="0" applyNumberFormat="1" applyFont="1" applyBorder="1" applyAlignment="1">
      <alignment horizontal="center" vertical="center" wrapText="1"/>
    </xf>
    <xf numFmtId="3" fontId="57" fillId="0" borderId="55" xfId="0" applyNumberFormat="1" applyFont="1" applyBorder="1" applyAlignment="1">
      <alignment horizontal="center" vertical="center" wrapText="1"/>
    </xf>
    <xf numFmtId="3" fontId="57" fillId="0" borderId="0" xfId="0" applyNumberFormat="1" applyFont="1" applyBorder="1" applyAlignment="1">
      <alignment horizontal="center" vertical="center" wrapText="1"/>
    </xf>
    <xf numFmtId="0" fontId="56" fillId="59" borderId="48" xfId="0" applyFont="1" applyFill="1" applyBorder="1" applyAlignment="1">
      <alignment horizontal="center" vertical="center" wrapText="1"/>
    </xf>
    <xf numFmtId="2" fontId="57" fillId="59" borderId="48" xfId="0" applyNumberFormat="1" applyFont="1" applyFill="1" applyBorder="1" applyAlignment="1">
      <alignment horizontal="center" vertical="center" wrapText="1"/>
    </xf>
    <xf numFmtId="2" fontId="57" fillId="59" borderId="58" xfId="0" applyNumberFormat="1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178" fontId="57" fillId="0" borderId="59" xfId="56" applyNumberFormat="1" applyFont="1" applyFill="1" applyBorder="1" applyAlignment="1">
      <alignment horizontal="center" vertical="center"/>
    </xf>
    <xf numFmtId="179" fontId="57" fillId="0" borderId="60" xfId="56" applyNumberFormat="1" applyFont="1" applyFill="1" applyBorder="1" applyAlignment="1">
      <alignment horizontal="center" vertical="center"/>
    </xf>
    <xf numFmtId="178" fontId="57" fillId="0" borderId="60" xfId="56" applyNumberFormat="1" applyFont="1" applyFill="1" applyBorder="1" applyAlignment="1">
      <alignment horizontal="center" vertical="center"/>
    </xf>
    <xf numFmtId="178" fontId="57" fillId="0" borderId="61" xfId="56" applyNumberFormat="1" applyFont="1" applyFill="1" applyBorder="1" applyAlignment="1">
      <alignment horizontal="center" vertical="center"/>
    </xf>
    <xf numFmtId="180" fontId="54" fillId="0" borderId="49" xfId="0" applyNumberFormat="1" applyFont="1" applyBorder="1" applyAlignment="1">
      <alignment horizontal="center" vertical="center" wrapText="1" readingOrder="1"/>
    </xf>
    <xf numFmtId="2" fontId="54" fillId="0" borderId="54" xfId="0" applyNumberFormat="1" applyFont="1" applyBorder="1" applyAlignment="1">
      <alignment horizontal="center" vertical="center" wrapText="1" readingOrder="1"/>
    </xf>
    <xf numFmtId="180" fontId="54" fillId="0" borderId="54" xfId="0" applyNumberFormat="1" applyFont="1" applyBorder="1" applyAlignment="1">
      <alignment horizontal="center" vertical="center" wrapText="1" readingOrder="1"/>
    </xf>
    <xf numFmtId="180" fontId="56" fillId="59" borderId="54" xfId="0" applyNumberFormat="1" applyFont="1" applyFill="1" applyBorder="1" applyAlignment="1">
      <alignment horizontal="center" vertical="center" wrapText="1"/>
    </xf>
    <xf numFmtId="180" fontId="57" fillId="59" borderId="54" xfId="0" applyNumberFormat="1" applyFont="1" applyFill="1" applyBorder="1" applyAlignment="1">
      <alignment horizontal="center" vertical="center" wrapText="1"/>
    </xf>
    <xf numFmtId="180" fontId="54" fillId="0" borderId="55" xfId="0" applyNumberFormat="1" applyFont="1" applyBorder="1" applyAlignment="1">
      <alignment horizontal="center" vertical="center" wrapText="1" readingOrder="1"/>
    </xf>
    <xf numFmtId="180" fontId="57" fillId="59" borderId="49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9" fillId="0" borderId="0" xfId="0" applyFont="1">
      <alignment vertical="center"/>
    </xf>
    <xf numFmtId="180" fontId="54" fillId="0" borderId="0" xfId="0" applyNumberFormat="1" applyFont="1" applyBorder="1" applyAlignment="1">
      <alignment horizontal="center" vertical="center" wrapText="1" readingOrder="1"/>
    </xf>
    <xf numFmtId="180" fontId="56" fillId="59" borderId="56" xfId="0" applyNumberFormat="1" applyFont="1" applyFill="1" applyBorder="1" applyAlignment="1">
      <alignment horizontal="center" vertical="center" wrapText="1"/>
    </xf>
    <xf numFmtId="180" fontId="56" fillId="59" borderId="57" xfId="0" applyNumberFormat="1" applyFont="1" applyFill="1" applyBorder="1" applyAlignment="1">
      <alignment horizontal="center" vertical="center" wrapText="1"/>
    </xf>
    <xf numFmtId="180" fontId="56" fillId="59" borderId="0" xfId="0" applyNumberFormat="1" applyFont="1" applyFill="1" applyBorder="1" applyAlignment="1">
      <alignment horizontal="center" vertical="center" wrapText="1"/>
    </xf>
    <xf numFmtId="180" fontId="56" fillId="59" borderId="58" xfId="0" applyNumberFormat="1" applyFont="1" applyFill="1" applyBorder="1" applyAlignment="1">
      <alignment horizontal="center" vertical="center" wrapText="1"/>
    </xf>
    <xf numFmtId="0" fontId="56" fillId="59" borderId="58" xfId="0" applyFont="1" applyFill="1" applyBorder="1" applyAlignment="1">
      <alignment horizontal="center" vertical="center" wrapText="1"/>
    </xf>
    <xf numFmtId="2" fontId="56" fillId="59" borderId="47" xfId="0" applyNumberFormat="1" applyFont="1" applyFill="1" applyBorder="1" applyAlignment="1">
      <alignment horizontal="center" vertical="center" wrapText="1"/>
    </xf>
    <xf numFmtId="179" fontId="57" fillId="0" borderId="62" xfId="56" applyNumberFormat="1" applyFont="1" applyFill="1" applyBorder="1" applyAlignment="1">
      <alignment horizontal="center" vertical="center"/>
    </xf>
    <xf numFmtId="179" fontId="57" fillId="0" borderId="63" xfId="56" applyNumberFormat="1" applyFont="1" applyFill="1" applyBorder="1" applyAlignment="1">
      <alignment horizontal="center" vertical="center"/>
    </xf>
    <xf numFmtId="2" fontId="34" fillId="54" borderId="10" xfId="0" applyNumberFormat="1" applyFont="1" applyFill="1" applyBorder="1" applyAlignment="1">
      <alignment horizontal="right" vertical="center" wrapText="1" readingOrder="1"/>
    </xf>
    <xf numFmtId="2" fontId="34" fillId="54" borderId="33" xfId="0" applyNumberFormat="1" applyFont="1" applyFill="1" applyBorder="1" applyAlignment="1">
      <alignment horizontal="right" vertical="center" wrapText="1" readingOrder="1"/>
    </xf>
    <xf numFmtId="2" fontId="34" fillId="54" borderId="11" xfId="0" applyNumberFormat="1" applyFont="1" applyFill="1" applyBorder="1" applyAlignment="1">
      <alignment horizontal="right" vertical="center" wrapText="1" readingOrder="1"/>
    </xf>
    <xf numFmtId="2" fontId="53" fillId="54" borderId="42" xfId="133" applyNumberFormat="1" applyFont="1" applyFill="1" applyBorder="1" applyAlignment="1" applyProtection="1">
      <alignment vertical="center"/>
    </xf>
    <xf numFmtId="2" fontId="53" fillId="54" borderId="11" xfId="133" applyNumberFormat="1" applyFont="1" applyFill="1" applyBorder="1" applyAlignment="1" applyProtection="1">
      <alignment vertical="center"/>
    </xf>
    <xf numFmtId="0" fontId="37" fillId="55" borderId="0" xfId="0" applyFont="1" applyFill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9" fillId="0" borderId="67" xfId="0" applyFont="1" applyBorder="1" applyAlignment="1">
      <alignment horizontal="center" vertical="center" wrapText="1"/>
    </xf>
    <xf numFmtId="0" fontId="54" fillId="0" borderId="68" xfId="0" applyFont="1" applyBorder="1" applyAlignment="1">
      <alignment horizontal="center" vertical="center" wrapText="1" readingOrder="1"/>
    </xf>
    <xf numFmtId="0" fontId="59" fillId="0" borderId="68" xfId="0" applyFont="1" applyBorder="1" applyAlignment="1">
      <alignment horizontal="center" vertical="center" wrapText="1"/>
    </xf>
    <xf numFmtId="0" fontId="54" fillId="59" borderId="69" xfId="0" applyFont="1" applyFill="1" applyBorder="1" applyAlignment="1">
      <alignment horizontal="center" vertical="center" wrapText="1" readingOrder="1"/>
    </xf>
    <xf numFmtId="0" fontId="59" fillId="59" borderId="69" xfId="0" applyFont="1" applyFill="1" applyBorder="1" applyAlignment="1">
      <alignment horizontal="center" vertical="center" wrapText="1"/>
    </xf>
    <xf numFmtId="0" fontId="54" fillId="0" borderId="69" xfId="0" applyFont="1" applyBorder="1" applyAlignment="1">
      <alignment horizontal="center" vertical="center" wrapText="1" readingOrder="1"/>
    </xf>
    <xf numFmtId="0" fontId="59" fillId="0" borderId="69" xfId="0" applyFont="1" applyBorder="1" applyAlignment="1">
      <alignment horizontal="center" vertical="center" wrapText="1"/>
    </xf>
    <xf numFmtId="0" fontId="59" fillId="59" borderId="4" xfId="0" applyFont="1" applyFill="1" applyBorder="1" applyAlignment="1">
      <alignment horizontal="center" vertical="center" wrapText="1"/>
    </xf>
    <xf numFmtId="0" fontId="59" fillId="59" borderId="76" xfId="0" applyFont="1" applyFill="1" applyBorder="1" applyAlignment="1">
      <alignment horizontal="center" vertical="center" wrapText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59" borderId="69" xfId="0" applyFont="1" applyFill="1" applyBorder="1" applyAlignment="1">
      <alignment horizontal="center" vertical="center" wrapText="1" readingOrder="1"/>
    </xf>
    <xf numFmtId="0" fontId="54" fillId="0" borderId="70" xfId="0" applyFont="1" applyBorder="1" applyAlignment="1">
      <alignment horizontal="center" vertical="center" wrapText="1" readingOrder="1"/>
    </xf>
    <xf numFmtId="0" fontId="54" fillId="0" borderId="71" xfId="0" applyFont="1" applyBorder="1" applyAlignment="1">
      <alignment horizontal="center" vertical="center" wrapText="1" readingOrder="1"/>
    </xf>
    <xf numFmtId="0" fontId="54" fillId="0" borderId="72" xfId="0" applyFont="1" applyBorder="1" applyAlignment="1">
      <alignment horizontal="center" vertical="center" wrapText="1" readingOrder="1"/>
    </xf>
    <xf numFmtId="0" fontId="54" fillId="0" borderId="73" xfId="0" applyFont="1" applyBorder="1" applyAlignment="1">
      <alignment horizontal="center" vertical="center" wrapText="1" readingOrder="1"/>
    </xf>
    <xf numFmtId="0" fontId="54" fillId="0" borderId="74" xfId="0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178" fontId="57" fillId="55" borderId="77" xfId="56" applyNumberFormat="1" applyFont="1" applyFill="1" applyBorder="1" applyAlignment="1">
      <alignment horizontal="center" vertical="center"/>
    </xf>
    <xf numFmtId="2" fontId="54" fillId="0" borderId="67" xfId="0" applyNumberFormat="1" applyFont="1" applyBorder="1" applyAlignment="1">
      <alignment horizontal="center" vertical="center" wrapText="1" readingOrder="1"/>
    </xf>
    <xf numFmtId="2" fontId="56" fillId="0" borderId="68" xfId="0" applyNumberFormat="1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 readingOrder="1"/>
    </xf>
    <xf numFmtId="0" fontId="55" fillId="0" borderId="74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59" borderId="74" xfId="0" applyFont="1" applyFill="1" applyBorder="1" applyAlignment="1">
      <alignment horizontal="center" vertical="center" wrapText="1" readingOrder="1"/>
    </xf>
    <xf numFmtId="0" fontId="54" fillId="59" borderId="79" xfId="0" applyFont="1" applyFill="1" applyBorder="1" applyAlignment="1">
      <alignment horizontal="center" vertical="center" wrapText="1" readingOrder="1"/>
    </xf>
    <xf numFmtId="0" fontId="55" fillId="0" borderId="70" xfId="0" applyFont="1" applyBorder="1" applyAlignment="1">
      <alignment horizontal="center" vertical="center" wrapText="1" readingOrder="1"/>
    </xf>
    <xf numFmtId="0" fontId="55" fillId="0" borderId="72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59" fillId="59" borderId="81" xfId="0" applyFont="1" applyFill="1" applyBorder="1" applyAlignment="1">
      <alignment horizontal="center" vertical="center" wrapText="1"/>
    </xf>
    <xf numFmtId="0" fontId="59" fillId="59" borderId="82" xfId="0" applyFont="1" applyFill="1" applyBorder="1" applyAlignment="1">
      <alignment horizontal="center" vertical="center" wrapText="1"/>
    </xf>
    <xf numFmtId="0" fontId="59" fillId="59" borderId="65" xfId="0" applyFont="1" applyFill="1" applyBorder="1" applyAlignment="1">
      <alignment horizontal="center" vertical="center" wrapText="1"/>
    </xf>
    <xf numFmtId="0" fontId="59" fillId="59" borderId="66" xfId="0" applyFont="1" applyFill="1" applyBorder="1" applyAlignment="1">
      <alignment horizontal="center" vertical="center" wrapText="1"/>
    </xf>
    <xf numFmtId="0" fontId="59" fillId="0" borderId="64" xfId="0" applyFont="1" applyBorder="1" applyAlignment="1">
      <alignment horizontal="center" vertical="center" wrapText="1"/>
    </xf>
    <xf numFmtId="0" fontId="59" fillId="0" borderId="66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3" fontId="57" fillId="0" borderId="67" xfId="0" applyNumberFormat="1" applyFont="1" applyBorder="1" applyAlignment="1">
      <alignment horizontal="center" vertical="center" wrapText="1"/>
    </xf>
    <xf numFmtId="3" fontId="57" fillId="0" borderId="68" xfId="0" applyNumberFormat="1" applyFont="1" applyBorder="1" applyAlignment="1">
      <alignment horizontal="center" vertical="center" wrapText="1"/>
    </xf>
    <xf numFmtId="2" fontId="54" fillId="59" borderId="69" xfId="0" applyNumberFormat="1" applyFont="1" applyFill="1" applyBorder="1" applyAlignment="1">
      <alignment horizontal="center" vertical="center" wrapText="1" readingOrder="1"/>
    </xf>
    <xf numFmtId="0" fontId="56" fillId="0" borderId="69" xfId="0" applyFont="1" applyBorder="1" applyAlignment="1">
      <alignment horizontal="center" vertical="center" wrapText="1"/>
    </xf>
    <xf numFmtId="9" fontId="56" fillId="0" borderId="69" xfId="126" applyFont="1" applyBorder="1" applyAlignment="1">
      <alignment horizontal="center" vertical="center" wrapText="1"/>
    </xf>
    <xf numFmtId="2" fontId="56" fillId="59" borderId="58" xfId="0" applyNumberFormat="1" applyFont="1" applyFill="1" applyBorder="1" applyAlignment="1">
      <alignment horizontal="center" vertical="center" wrapText="1"/>
    </xf>
    <xf numFmtId="2" fontId="56" fillId="59" borderId="48" xfId="0" applyNumberFormat="1" applyFont="1" applyFill="1" applyBorder="1" applyAlignment="1">
      <alignment horizontal="center" vertical="center" wrapText="1"/>
    </xf>
    <xf numFmtId="181" fontId="57" fillId="0" borderId="45" xfId="0" applyNumberFormat="1" applyFont="1" applyBorder="1" applyAlignment="1">
      <alignment horizontal="center" vertical="center" wrapText="1"/>
    </xf>
    <xf numFmtId="181" fontId="57" fillId="0" borderId="55" xfId="0" applyNumberFormat="1" applyFont="1" applyBorder="1" applyAlignment="1">
      <alignment horizontal="center" vertical="center" wrapText="1"/>
    </xf>
    <xf numFmtId="181" fontId="57" fillId="0" borderId="46" xfId="0" applyNumberFormat="1" applyFont="1" applyBorder="1" applyAlignment="1">
      <alignment horizontal="center" vertical="center" wrapText="1"/>
    </xf>
    <xf numFmtId="181" fontId="57" fillId="0" borderId="67" xfId="0" applyNumberFormat="1" applyFont="1" applyBorder="1" applyAlignment="1">
      <alignment horizontal="center" vertical="center" wrapText="1"/>
    </xf>
    <xf numFmtId="181" fontId="57" fillId="0" borderId="56" xfId="0" applyNumberFormat="1" applyFont="1" applyBorder="1" applyAlignment="1">
      <alignment horizontal="center" vertical="center" wrapText="1"/>
    </xf>
    <xf numFmtId="181" fontId="57" fillId="0" borderId="0" xfId="0" applyNumberFormat="1" applyFont="1" applyBorder="1" applyAlignment="1">
      <alignment horizontal="center" vertical="center" wrapText="1"/>
    </xf>
    <xf numFmtId="181" fontId="57" fillId="0" borderId="57" xfId="0" applyNumberFormat="1" applyFont="1" applyBorder="1" applyAlignment="1">
      <alignment horizontal="center" vertical="center" wrapText="1"/>
    </xf>
    <xf numFmtId="181" fontId="57" fillId="0" borderId="68" xfId="0" applyNumberFormat="1" applyFont="1" applyBorder="1" applyAlignment="1">
      <alignment horizontal="center" vertical="center" wrapText="1"/>
    </xf>
    <xf numFmtId="2" fontId="60" fillId="59" borderId="74" xfId="0" applyNumberFormat="1" applyFont="1" applyFill="1" applyBorder="1" applyAlignment="1">
      <alignment horizontal="center" vertical="center" wrapText="1"/>
    </xf>
    <xf numFmtId="2" fontId="60" fillId="59" borderId="79" xfId="0" applyNumberFormat="1" applyFont="1" applyFill="1" applyBorder="1" applyAlignment="1">
      <alignment horizontal="center" vertical="center" wrapText="1"/>
    </xf>
    <xf numFmtId="2" fontId="60" fillId="59" borderId="75" xfId="0" applyNumberFormat="1" applyFont="1" applyFill="1" applyBorder="1" applyAlignment="1">
      <alignment horizontal="center" vertical="center" wrapText="1"/>
    </xf>
    <xf numFmtId="2" fontId="60" fillId="59" borderId="69" xfId="0" applyNumberFormat="1" applyFont="1" applyFill="1" applyBorder="1" applyAlignment="1">
      <alignment horizontal="center" vertical="center" wrapText="1"/>
    </xf>
    <xf numFmtId="1" fontId="54" fillId="59" borderId="53" xfId="0" applyNumberFormat="1" applyFont="1" applyFill="1" applyBorder="1" applyAlignment="1">
      <alignment horizontal="center" vertical="center" wrapText="1" readingOrder="1"/>
    </xf>
    <xf numFmtId="0" fontId="54" fillId="59" borderId="58" xfId="0" applyFont="1" applyFill="1" applyBorder="1" applyAlignment="1">
      <alignment horizontal="center" vertical="center" wrapText="1" readingOrder="1"/>
    </xf>
    <xf numFmtId="0" fontId="58" fillId="0" borderId="45" xfId="0" applyFont="1" applyBorder="1" applyAlignment="1">
      <alignment horizontal="center" vertical="center" wrapText="1" readingOrder="1"/>
    </xf>
    <xf numFmtId="0" fontId="58" fillId="0" borderId="55" xfId="0" applyFont="1" applyBorder="1" applyAlignment="1">
      <alignment horizontal="center" vertical="center" wrapText="1" readingOrder="1"/>
    </xf>
    <xf numFmtId="0" fontId="58" fillId="0" borderId="46" xfId="0" applyFont="1" applyBorder="1" applyAlignment="1">
      <alignment horizontal="center" vertical="center" wrapText="1" readingOrder="1"/>
    </xf>
    <xf numFmtId="3" fontId="58" fillId="0" borderId="56" xfId="0" applyNumberFormat="1" applyFont="1" applyBorder="1" applyAlignment="1">
      <alignment horizontal="center" vertical="center" wrapText="1" readingOrder="1"/>
    </xf>
    <xf numFmtId="3" fontId="58" fillId="0" borderId="0" xfId="0" applyNumberFormat="1" applyFont="1" applyAlignment="1">
      <alignment horizontal="center" vertical="center" wrapText="1" readingOrder="1"/>
    </xf>
    <xf numFmtId="3" fontId="58" fillId="0" borderId="57" xfId="0" applyNumberFormat="1" applyFont="1" applyBorder="1" applyAlignment="1">
      <alignment horizontal="center" vertical="center" wrapText="1" readingOrder="1"/>
    </xf>
    <xf numFmtId="178" fontId="61" fillId="0" borderId="59" xfId="56" applyNumberFormat="1" applyFont="1" applyFill="1" applyBorder="1" applyAlignment="1">
      <alignment horizontal="center" vertical="center"/>
    </xf>
    <xf numFmtId="179" fontId="61" fillId="0" borderId="60" xfId="56" applyNumberFormat="1" applyFont="1" applyFill="1" applyBorder="1" applyAlignment="1">
      <alignment horizontal="center" vertical="center"/>
    </xf>
    <xf numFmtId="178" fontId="61" fillId="0" borderId="60" xfId="56" applyNumberFormat="1" applyFont="1" applyFill="1" applyBorder="1" applyAlignment="1">
      <alignment horizontal="center" vertical="center"/>
    </xf>
    <xf numFmtId="2" fontId="34" fillId="55" borderId="10" xfId="0" applyNumberFormat="1" applyFont="1" applyFill="1" applyBorder="1" applyAlignment="1">
      <alignment horizontal="right" vertical="center" wrapText="1" readingOrder="1"/>
    </xf>
    <xf numFmtId="1" fontId="34" fillId="54" borderId="10" xfId="0" applyNumberFormat="1" applyFont="1" applyFill="1" applyBorder="1" applyAlignment="1">
      <alignment horizontal="right" vertical="center" wrapText="1" readingOrder="1"/>
    </xf>
    <xf numFmtId="1" fontId="34" fillId="54" borderId="33" xfId="0" applyNumberFormat="1" applyFont="1" applyFill="1" applyBorder="1" applyAlignment="1">
      <alignment horizontal="right" vertical="center" wrapText="1" readingOrder="1"/>
    </xf>
    <xf numFmtId="1" fontId="34" fillId="54" borderId="11" xfId="0" applyNumberFormat="1" applyFont="1" applyFill="1" applyBorder="1" applyAlignment="1">
      <alignment horizontal="right" vertical="center" wrapText="1" readingOrder="1"/>
    </xf>
    <xf numFmtId="1" fontId="53" fillId="54" borderId="28" xfId="133" applyNumberFormat="1" applyFont="1" applyFill="1" applyBorder="1" applyAlignment="1" applyProtection="1">
      <alignment vertical="center"/>
    </xf>
    <xf numFmtId="1" fontId="53" fillId="54" borderId="11" xfId="133" applyNumberFormat="1" applyFont="1" applyFill="1" applyBorder="1" applyAlignment="1" applyProtection="1">
      <alignment vertical="center"/>
    </xf>
    <xf numFmtId="1" fontId="54" fillId="0" borderId="67" xfId="0" applyNumberFormat="1" applyFont="1" applyBorder="1" applyAlignment="1">
      <alignment horizontal="center" vertical="center" wrapText="1" readingOrder="1"/>
    </xf>
    <xf numFmtId="180" fontId="56" fillId="0" borderId="68" xfId="0" applyNumberFormat="1" applyFont="1" applyBorder="1" applyAlignment="1">
      <alignment horizontal="center" vertical="center" wrapText="1"/>
    </xf>
    <xf numFmtId="1" fontId="56" fillId="0" borderId="68" xfId="0" applyNumberFormat="1" applyFont="1" applyBorder="1" applyAlignment="1">
      <alignment horizontal="center" vertical="center" wrapText="1"/>
    </xf>
    <xf numFmtId="0" fontId="62" fillId="0" borderId="45" xfId="0" applyFont="1" applyBorder="1" applyAlignment="1">
      <alignment horizontal="center" vertical="center" wrapText="1" readingOrder="1"/>
    </xf>
    <xf numFmtId="0" fontId="58" fillId="0" borderId="49" xfId="0" applyFont="1" applyBorder="1" applyAlignment="1">
      <alignment horizontal="center" vertical="center" wrapText="1" readingOrder="1"/>
    </xf>
    <xf numFmtId="0" fontId="63" fillId="0" borderId="67" xfId="0" applyFont="1" applyBorder="1" applyAlignment="1">
      <alignment horizontal="center" vertical="center" wrapText="1"/>
    </xf>
    <xf numFmtId="0" fontId="58" fillId="0" borderId="78" xfId="0" applyFont="1" applyBorder="1" applyAlignment="1">
      <alignment horizontal="center" vertical="center" wrapText="1" readingOrder="1"/>
    </xf>
    <xf numFmtId="0" fontId="58" fillId="0" borderId="67" xfId="0" applyFont="1" applyBorder="1" applyAlignment="1">
      <alignment horizontal="center" vertical="center" wrapText="1" readingOrder="1"/>
    </xf>
    <xf numFmtId="0" fontId="58" fillId="0" borderId="70" xfId="0" applyFont="1" applyBorder="1" applyAlignment="1">
      <alignment horizontal="center" vertical="center" wrapText="1" readingOrder="1"/>
    </xf>
    <xf numFmtId="0" fontId="58" fillId="0" borderId="71" xfId="0" applyFont="1" applyBorder="1" applyAlignment="1">
      <alignment horizontal="center" vertical="center" wrapText="1" readingOrder="1"/>
    </xf>
    <xf numFmtId="3" fontId="58" fillId="0" borderId="68" xfId="0" applyNumberFormat="1" applyFont="1" applyBorder="1" applyAlignment="1">
      <alignment horizontal="center" vertical="center" wrapText="1" readingOrder="1"/>
    </xf>
    <xf numFmtId="3" fontId="58" fillId="0" borderId="72" xfId="0" applyNumberFormat="1" applyFont="1" applyBorder="1" applyAlignment="1">
      <alignment horizontal="center" vertical="center" wrapText="1" readingOrder="1"/>
    </xf>
    <xf numFmtId="3" fontId="58" fillId="0" borderId="73" xfId="0" applyNumberFormat="1" applyFont="1" applyBorder="1" applyAlignment="1">
      <alignment horizontal="center" vertical="center" wrapText="1" readingOrder="1"/>
    </xf>
    <xf numFmtId="3" fontId="54" fillId="59" borderId="69" xfId="0" applyNumberFormat="1" applyFont="1" applyFill="1" applyBorder="1" applyAlignment="1">
      <alignment horizontal="center" vertical="center" wrapText="1" readingOrder="1"/>
    </xf>
    <xf numFmtId="3" fontId="54" fillId="59" borderId="75" xfId="0" applyNumberFormat="1" applyFont="1" applyFill="1" applyBorder="1" applyAlignment="1">
      <alignment horizontal="center" vertical="center" wrapText="1" readingOrder="1"/>
    </xf>
    <xf numFmtId="3" fontId="54" fillId="0" borderId="67" xfId="0" applyNumberFormat="1" applyFont="1" applyBorder="1" applyAlignment="1">
      <alignment horizontal="center" vertical="center" wrapText="1" readingOrder="1"/>
    </xf>
    <xf numFmtId="3" fontId="56" fillId="0" borderId="68" xfId="0" applyNumberFormat="1" applyFont="1" applyBorder="1" applyAlignment="1">
      <alignment horizontal="center" vertical="center" wrapText="1"/>
    </xf>
    <xf numFmtId="3" fontId="59" fillId="0" borderId="68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178" fontId="64" fillId="0" borderId="60" xfId="56" applyNumberFormat="1" applyFont="1" applyFill="1" applyBorder="1" applyAlignment="1">
      <alignment horizontal="center" vertical="center"/>
    </xf>
    <xf numFmtId="0" fontId="65" fillId="0" borderId="56" xfId="0" applyFont="1" applyBorder="1" applyAlignment="1">
      <alignment horizontal="center" vertical="center" wrapText="1" readingOrder="1"/>
    </xf>
    <xf numFmtId="2" fontId="53" fillId="54" borderId="28" xfId="133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54" borderId="0" xfId="0" applyFont="1" applyFill="1" applyAlignment="1">
      <alignment horizontal="center" vertical="center"/>
    </xf>
    <xf numFmtId="0" fontId="54" fillId="59" borderId="69" xfId="0" applyFont="1" applyFill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0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1" xfId="0" applyFont="1" applyBorder="1" applyAlignment="1">
      <alignment horizontal="center" vertical="center" wrapText="1" readingOrder="1"/>
    </xf>
    <xf numFmtId="0" fontId="54" fillId="0" borderId="74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0" borderId="72" xfId="0" applyFont="1" applyBorder="1" applyAlignment="1">
      <alignment horizontal="center" vertical="center" wrapText="1" readingOrder="1"/>
    </xf>
    <xf numFmtId="0" fontId="54" fillId="0" borderId="73" xfId="0" applyFont="1" applyBorder="1" applyAlignment="1">
      <alignment horizontal="center" vertical="center" wrapText="1" readingOrder="1"/>
    </xf>
    <xf numFmtId="0" fontId="54" fillId="59" borderId="47" xfId="0" applyFont="1" applyFill="1" applyBorder="1" applyAlignment="1">
      <alignment horizontal="center" vertical="center" wrapText="1" readingOrder="1"/>
    </xf>
    <xf numFmtId="0" fontId="54" fillId="59" borderId="48" xfId="0" applyFont="1" applyFill="1" applyBorder="1" applyAlignment="1">
      <alignment horizontal="center" vertical="center" wrapText="1" readingOrder="1"/>
    </xf>
    <xf numFmtId="0" fontId="54" fillId="0" borderId="50" xfId="0" applyFont="1" applyBorder="1" applyAlignment="1">
      <alignment horizontal="center" vertical="center" wrapText="1" readingOrder="1"/>
    </xf>
    <xf numFmtId="0" fontId="54" fillId="0" borderId="52" xfId="0" applyFont="1" applyBorder="1" applyAlignment="1">
      <alignment horizontal="center" vertical="center" wrapText="1" readingOrder="1"/>
    </xf>
    <xf numFmtId="0" fontId="54" fillId="59" borderId="49" xfId="0" applyFont="1" applyFill="1" applyBorder="1" applyAlignment="1">
      <alignment horizontal="center" vertical="center" wrapText="1" readingOrder="1"/>
    </xf>
    <xf numFmtId="0" fontId="54" fillId="59" borderId="54" xfId="0" applyFont="1" applyFill="1" applyBorder="1" applyAlignment="1">
      <alignment horizontal="center" vertical="center" wrapText="1" readingOrder="1"/>
    </xf>
    <xf numFmtId="0" fontId="54" fillId="59" borderId="53" xfId="0" applyFont="1" applyFill="1" applyBorder="1" applyAlignment="1">
      <alignment horizontal="center" vertical="center" wrapText="1" readingOrder="1"/>
    </xf>
    <xf numFmtId="0" fontId="34" fillId="34" borderId="11" xfId="0" applyFont="1" applyFill="1" applyBorder="1" applyAlignment="1">
      <alignment horizontal="center" vertical="center" wrapText="1"/>
    </xf>
    <xf numFmtId="0" fontId="3" fillId="34" borderId="0" xfId="0" applyFont="1" applyFill="1" applyAlignment="1">
      <alignment horizontal="center" vertical="center"/>
    </xf>
    <xf numFmtId="0" fontId="34" fillId="34" borderId="10" xfId="0" applyFont="1" applyFill="1" applyBorder="1" applyAlignment="1">
      <alignment horizontal="right" vertical="center" wrapText="1" readingOrder="1"/>
    </xf>
    <xf numFmtId="1" fontId="34" fillId="34" borderId="10" xfId="0" applyNumberFormat="1" applyFont="1" applyFill="1" applyBorder="1" applyAlignment="1">
      <alignment horizontal="right" vertical="center" wrapText="1" readingOrder="1"/>
    </xf>
    <xf numFmtId="1" fontId="34" fillId="34" borderId="33" xfId="0" applyNumberFormat="1" applyFont="1" applyFill="1" applyBorder="1" applyAlignment="1">
      <alignment horizontal="right" vertical="center" wrapText="1" readingOrder="1"/>
    </xf>
    <xf numFmtId="1" fontId="34" fillId="34" borderId="11" xfId="0" applyNumberFormat="1" applyFont="1" applyFill="1" applyBorder="1" applyAlignment="1">
      <alignment horizontal="right" vertical="center" wrapText="1" readingOrder="1"/>
    </xf>
    <xf numFmtId="1" fontId="53" fillId="34" borderId="28" xfId="133" applyNumberFormat="1" applyFont="1" applyFill="1" applyBorder="1" applyAlignment="1" applyProtection="1">
      <alignment vertical="center"/>
    </xf>
    <xf numFmtId="0" fontId="53" fillId="34" borderId="11" xfId="133" applyNumberFormat="1" applyFont="1" applyFill="1" applyBorder="1" applyAlignment="1" applyProtection="1">
      <alignment vertical="center"/>
    </xf>
    <xf numFmtId="1" fontId="53" fillId="34" borderId="11" xfId="133" applyNumberFormat="1" applyFont="1" applyFill="1" applyBorder="1" applyAlignment="1" applyProtection="1">
      <alignment vertical="center"/>
    </xf>
    <xf numFmtId="0" fontId="3" fillId="34" borderId="0" xfId="0" applyFont="1" applyFill="1" applyBorder="1" applyAlignment="1">
      <alignment horizontal="center" vertical="center"/>
    </xf>
    <xf numFmtId="2" fontId="34" fillId="34" borderId="10" xfId="0" applyNumberFormat="1" applyFont="1" applyFill="1" applyBorder="1" applyAlignment="1">
      <alignment horizontal="right" vertical="center" wrapText="1" readingOrder="1"/>
    </xf>
    <xf numFmtId="2" fontId="34" fillId="34" borderId="33" xfId="0" applyNumberFormat="1" applyFont="1" applyFill="1" applyBorder="1" applyAlignment="1">
      <alignment horizontal="right" vertical="center" wrapText="1" readingOrder="1"/>
    </xf>
    <xf numFmtId="2" fontId="34" fillId="34" borderId="11" xfId="0" applyNumberFormat="1" applyFont="1" applyFill="1" applyBorder="1" applyAlignment="1">
      <alignment horizontal="right" vertical="center" wrapText="1" readingOrder="1"/>
    </xf>
    <xf numFmtId="2" fontId="53" fillId="34" borderId="42" xfId="133" applyNumberFormat="1" applyFont="1" applyFill="1" applyBorder="1" applyAlignment="1" applyProtection="1">
      <alignment vertical="center"/>
    </xf>
    <xf numFmtId="2" fontId="53" fillId="34" borderId="11" xfId="133" applyNumberFormat="1" applyFont="1" applyFill="1" applyBorder="1" applyAlignment="1" applyProtection="1">
      <alignment vertical="center"/>
    </xf>
    <xf numFmtId="0" fontId="3" fillId="34" borderId="11" xfId="0" applyFont="1" applyFill="1" applyBorder="1" applyAlignment="1">
      <alignment horizontal="center" vertical="center"/>
    </xf>
    <xf numFmtId="0" fontId="34" fillId="34" borderId="10" xfId="0" applyFont="1" applyFill="1" applyBorder="1" applyAlignment="1">
      <alignment horizontal="center" vertical="center" wrapText="1"/>
    </xf>
    <xf numFmtId="2" fontId="53" fillId="34" borderId="28" xfId="133" applyNumberFormat="1" applyFont="1" applyFill="1" applyBorder="1" applyAlignment="1" applyProtection="1">
      <alignment vertical="center"/>
    </xf>
    <xf numFmtId="0" fontId="3" fillId="54" borderId="11" xfId="0" applyFont="1" applyFill="1" applyBorder="1" applyAlignment="1">
      <alignment horizontal="center" vertical="center"/>
    </xf>
    <xf numFmtId="0" fontId="3" fillId="34" borderId="11" xfId="0" applyFont="1" applyFill="1" applyBorder="1" applyAlignment="1">
      <alignment horizontal="center" vertical="center"/>
    </xf>
    <xf numFmtId="2" fontId="34" fillId="34" borderId="31" xfId="0" applyNumberFormat="1" applyFont="1" applyFill="1" applyBorder="1" applyAlignment="1">
      <alignment horizontal="right" vertical="center" wrapText="1" readingOrder="1"/>
    </xf>
    <xf numFmtId="0" fontId="34" fillId="34" borderId="11" xfId="0" applyFont="1" applyFill="1" applyBorder="1" applyAlignment="1">
      <alignment horizontal="center" vertical="center" wrapText="1"/>
    </xf>
    <xf numFmtId="3" fontId="69" fillId="54" borderId="11" xfId="0" applyNumberFormat="1" applyFont="1" applyFill="1" applyBorder="1" applyAlignment="1">
      <alignment horizontal="center" vertical="center" wrapText="1"/>
    </xf>
    <xf numFmtId="2" fontId="34" fillId="54" borderId="31" xfId="0" applyNumberFormat="1" applyFont="1" applyFill="1" applyBorder="1" applyAlignment="1">
      <alignment horizontal="right" vertical="center" wrapText="1" readingOrder="1"/>
    </xf>
    <xf numFmtId="3" fontId="69" fillId="34" borderId="11" xfId="0" applyNumberFormat="1" applyFont="1" applyFill="1" applyBorder="1" applyAlignment="1">
      <alignment horizontal="center" vertical="center" wrapText="1"/>
    </xf>
    <xf numFmtId="183" fontId="6" fillId="0" borderId="11" xfId="178" applyNumberFormat="1" applyFont="1" applyBorder="1" applyAlignment="1" applyProtection="1">
      <alignment vertical="center"/>
    </xf>
    <xf numFmtId="183" fontId="6" fillId="0" borderId="11" xfId="178" applyNumberFormat="1" applyFont="1" applyBorder="1" applyAlignment="1" applyProtection="1">
      <alignment vertical="center"/>
    </xf>
    <xf numFmtId="0" fontId="34" fillId="54" borderId="10" xfId="0" applyFont="1" applyFill="1" applyBorder="1" applyAlignment="1">
      <alignment horizontal="center" vertical="center" wrapText="1" readingOrder="1"/>
    </xf>
    <xf numFmtId="0" fontId="70" fillId="54" borderId="10" xfId="0" applyFont="1" applyFill="1" applyBorder="1" applyAlignment="1">
      <alignment horizontal="right" vertical="center" wrapText="1" readingOrder="1"/>
    </xf>
    <xf numFmtId="1" fontId="0" fillId="0" borderId="0" xfId="0" applyNumberFormat="1">
      <alignment vertical="center"/>
    </xf>
    <xf numFmtId="178" fontId="61" fillId="0" borderId="0" xfId="56" applyNumberFormat="1" applyFont="1" applyFill="1" applyBorder="1" applyAlignment="1">
      <alignment horizontal="center" vertical="center"/>
    </xf>
    <xf numFmtId="179" fontId="61" fillId="0" borderId="0" xfId="56" applyNumberFormat="1" applyFont="1" applyFill="1" applyBorder="1" applyAlignment="1">
      <alignment horizontal="center" vertical="center"/>
    </xf>
    <xf numFmtId="178" fontId="57" fillId="0" borderId="0" xfId="56" applyNumberFormat="1" applyFont="1" applyFill="1" applyBorder="1" applyAlignment="1">
      <alignment horizontal="center" vertical="center"/>
    </xf>
    <xf numFmtId="179" fontId="57" fillId="0" borderId="0" xfId="56" applyNumberFormat="1" applyFont="1" applyFill="1" applyBorder="1" applyAlignment="1">
      <alignment horizontal="center" vertical="center"/>
    </xf>
    <xf numFmtId="3" fontId="54" fillId="59" borderId="79" xfId="0" applyNumberFormat="1" applyFont="1" applyFill="1" applyBorder="1" applyAlignment="1">
      <alignment horizontal="center" vertical="center" wrapText="1" readingOrder="1"/>
    </xf>
    <xf numFmtId="0" fontId="54" fillId="0" borderId="0" xfId="0" applyFont="1" applyBorder="1" applyAlignment="1">
      <alignment horizontal="center" vertical="center" wrapText="1" readingOrder="1"/>
    </xf>
    <xf numFmtId="3" fontId="58" fillId="0" borderId="49" xfId="0" applyNumberFormat="1" applyFont="1" applyBorder="1" applyAlignment="1">
      <alignment horizontal="center" vertical="center" wrapText="1" readingOrder="1"/>
    </xf>
    <xf numFmtId="3" fontId="58" fillId="0" borderId="45" xfId="0" applyNumberFormat="1" applyFont="1" applyBorder="1" applyAlignment="1">
      <alignment horizontal="center" vertical="center" wrapText="1" readingOrder="1"/>
    </xf>
    <xf numFmtId="3" fontId="58" fillId="0" borderId="55" xfId="0" applyNumberFormat="1" applyFont="1" applyBorder="1" applyAlignment="1">
      <alignment horizontal="center" vertical="center" wrapText="1" readingOrder="1"/>
    </xf>
    <xf numFmtId="3" fontId="58" fillId="0" borderId="54" xfId="0" applyNumberFormat="1" applyFont="1" applyBorder="1" applyAlignment="1">
      <alignment horizontal="center" vertical="center" wrapText="1" readingOrder="1"/>
    </xf>
    <xf numFmtId="0" fontId="71" fillId="0" borderId="67" xfId="0" applyFont="1" applyBorder="1" applyAlignment="1">
      <alignment horizontal="center" vertical="center" wrapText="1" readingOrder="1"/>
    </xf>
    <xf numFmtId="0" fontId="71" fillId="0" borderId="67" xfId="0" applyFont="1" applyBorder="1" applyAlignment="1">
      <alignment horizontal="right" vertical="center" wrapText="1" readingOrder="1"/>
    </xf>
    <xf numFmtId="0" fontId="72" fillId="0" borderId="69" xfId="0" applyFont="1" applyBorder="1" applyAlignment="1">
      <alignment horizontal="right" vertical="center" wrapText="1" readingOrder="1"/>
    </xf>
    <xf numFmtId="0" fontId="71" fillId="60" borderId="69" xfId="0" applyFont="1" applyFill="1" applyBorder="1" applyAlignment="1">
      <alignment horizontal="center" vertical="center" wrapText="1" readingOrder="1"/>
    </xf>
    <xf numFmtId="0" fontId="73" fillId="0" borderId="67" xfId="0" applyFont="1" applyBorder="1" applyAlignment="1">
      <alignment horizontal="center" vertical="center" wrapText="1" readingOrder="1"/>
    </xf>
    <xf numFmtId="0" fontId="74" fillId="61" borderId="69" xfId="0" applyFont="1" applyFill="1" applyBorder="1" applyAlignment="1">
      <alignment horizontal="center" vertical="center" wrapText="1" readingOrder="1"/>
    </xf>
    <xf numFmtId="0" fontId="71" fillId="0" borderId="4" xfId="0" applyFont="1" applyBorder="1" applyAlignment="1">
      <alignment horizontal="center" vertical="center" wrapText="1" readingOrder="1"/>
    </xf>
    <xf numFmtId="0" fontId="71" fillId="0" borderId="4" xfId="0" applyFont="1" applyBorder="1" applyAlignment="1">
      <alignment horizontal="right" vertical="center" wrapText="1" readingOrder="1"/>
    </xf>
    <xf numFmtId="0" fontId="71" fillId="54" borderId="69" xfId="0" applyFont="1" applyFill="1" applyBorder="1" applyAlignment="1">
      <alignment horizontal="center" vertical="center" wrapText="1" readingOrder="1"/>
    </xf>
    <xf numFmtId="181" fontId="57" fillId="0" borderId="70" xfId="0" applyNumberFormat="1" applyFont="1" applyBorder="1" applyAlignment="1">
      <alignment horizontal="center" vertical="center" wrapText="1"/>
    </xf>
    <xf numFmtId="181" fontId="57" fillId="0" borderId="78" xfId="0" applyNumberFormat="1" applyFont="1" applyBorder="1" applyAlignment="1">
      <alignment horizontal="center" vertical="center" wrapText="1"/>
    </xf>
    <xf numFmtId="3" fontId="54" fillId="59" borderId="74" xfId="0" applyNumberFormat="1" applyFont="1" applyFill="1" applyBorder="1" applyAlignment="1">
      <alignment horizontal="center" vertical="center" wrapText="1" readingOrder="1"/>
    </xf>
    <xf numFmtId="0" fontId="75" fillId="0" borderId="0" xfId="0" applyFont="1" applyAlignment="1">
      <alignment horizontal="center" vertical="center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2" fontId="54" fillId="59" borderId="47" xfId="0" applyNumberFormat="1" applyFont="1" applyFill="1" applyBorder="1" applyAlignment="1">
      <alignment horizontal="center" vertical="center" wrapText="1" readingOrder="1"/>
    </xf>
    <xf numFmtId="2" fontId="54" fillId="59" borderId="58" xfId="0" applyNumberFormat="1" applyFont="1" applyFill="1" applyBorder="1" applyAlignment="1">
      <alignment horizontal="center" vertical="center" wrapText="1" readingOrder="1"/>
    </xf>
    <xf numFmtId="0" fontId="3" fillId="54" borderId="0" xfId="0" applyFont="1" applyFill="1" applyAlignment="1">
      <alignment horizontal="center" vertical="center"/>
    </xf>
    <xf numFmtId="0" fontId="71" fillId="0" borderId="67" xfId="0" applyFont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0" fillId="57" borderId="0" xfId="0" applyFill="1">
      <alignment vertical="center"/>
    </xf>
    <xf numFmtId="1" fontId="54" fillId="59" borderId="69" xfId="0" applyNumberFormat="1" applyFont="1" applyFill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3" fillId="54" borderId="0" xfId="0" applyFont="1" applyFill="1" applyAlignment="1">
      <alignment horizontal="center" vertical="center"/>
    </xf>
    <xf numFmtId="0" fontId="71" fillId="0" borderId="67" xfId="0" applyFont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3" fontId="54" fillId="0" borderId="0" xfId="0" applyNumberFormat="1" applyFont="1" applyAlignment="1">
      <alignment horizontal="center" vertical="center" wrapText="1" readingOrder="1"/>
    </xf>
    <xf numFmtId="3" fontId="76" fillId="0" borderId="55" xfId="0" applyNumberFormat="1" applyFont="1" applyBorder="1" applyAlignment="1">
      <alignment horizontal="center" vertical="center" wrapText="1" readingOrder="1"/>
    </xf>
    <xf numFmtId="3" fontId="76" fillId="0" borderId="0" xfId="0" applyNumberFormat="1" applyFont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71" fillId="0" borderId="67" xfId="0" applyFont="1" applyBorder="1" applyAlignment="1">
      <alignment horizontal="center" vertical="center" wrapText="1" readingOrder="1"/>
    </xf>
    <xf numFmtId="0" fontId="0" fillId="62" borderId="0" xfId="0" applyFill="1">
      <alignment vertical="center"/>
    </xf>
    <xf numFmtId="2" fontId="34" fillId="55" borderId="33" xfId="0" applyNumberFormat="1" applyFont="1" applyFill="1" applyBorder="1" applyAlignment="1">
      <alignment horizontal="right" vertical="center" wrapText="1" readingOrder="1"/>
    </xf>
    <xf numFmtId="2" fontId="34" fillId="55" borderId="11" xfId="0" applyNumberFormat="1" applyFont="1" applyFill="1" applyBorder="1" applyAlignment="1">
      <alignment horizontal="right" vertical="center" wrapText="1" readingOrder="1"/>
    </xf>
    <xf numFmtId="2" fontId="53" fillId="55" borderId="11" xfId="133" applyNumberFormat="1" applyFont="1" applyFill="1" applyBorder="1" applyAlignment="1" applyProtection="1">
      <alignment vertical="center"/>
    </xf>
    <xf numFmtId="0" fontId="54" fillId="0" borderId="78" xfId="0" applyFont="1" applyBorder="1" applyAlignment="1">
      <alignment horizontal="center" vertical="center" wrapText="1" readingOrder="1"/>
    </xf>
    <xf numFmtId="3" fontId="58" fillId="0" borderId="0" xfId="0" applyNumberFormat="1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3" fillId="54" borderId="0" xfId="0" applyFont="1" applyFill="1" applyAlignment="1">
      <alignment horizontal="center" vertical="center"/>
    </xf>
    <xf numFmtId="0" fontId="71" fillId="0" borderId="67" xfId="0" applyFont="1" applyBorder="1" applyAlignment="1">
      <alignment horizontal="center" vertical="center" wrapText="1" readingOrder="1"/>
    </xf>
    <xf numFmtId="0" fontId="77" fillId="0" borderId="56" xfId="0" applyFont="1" applyBorder="1" applyAlignment="1">
      <alignment horizontal="center" vertical="center" wrapText="1" readingOrder="1"/>
    </xf>
    <xf numFmtId="0" fontId="77" fillId="0" borderId="0" xfId="0" applyFont="1" applyAlignment="1">
      <alignment horizontal="center" vertical="center" wrapText="1" readingOrder="1"/>
    </xf>
    <xf numFmtId="0" fontId="54" fillId="59" borderId="69" xfId="0" applyFont="1" applyFill="1" applyBorder="1" applyAlignment="1">
      <alignment horizontal="center" vertical="center" wrapText="1" readingOrder="1"/>
    </xf>
    <xf numFmtId="0" fontId="54" fillId="0" borderId="70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4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2" xfId="0" applyFont="1" applyBorder="1" applyAlignment="1">
      <alignment horizontal="center" vertical="center" wrapText="1" readingOrder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3" fillId="54" borderId="0" xfId="0" applyFont="1" applyFill="1" applyAlignment="1">
      <alignment horizontal="center" vertical="center"/>
    </xf>
    <xf numFmtId="0" fontId="54" fillId="59" borderId="69" xfId="0" applyFont="1" applyFill="1" applyBorder="1" applyAlignment="1">
      <alignment horizontal="center" vertical="center" wrapText="1" readingOrder="1"/>
    </xf>
    <xf numFmtId="0" fontId="54" fillId="0" borderId="70" xfId="0" applyFont="1" applyBorder="1" applyAlignment="1">
      <alignment horizontal="center" vertical="center" wrapText="1" readingOrder="1"/>
    </xf>
    <xf numFmtId="0" fontId="54" fillId="0" borderId="72" xfId="0" applyFont="1" applyBorder="1" applyAlignment="1">
      <alignment horizontal="center" vertical="center" wrapText="1" readingOrder="1"/>
    </xf>
    <xf numFmtId="0" fontId="54" fillId="0" borderId="74" xfId="0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71" fillId="0" borderId="67" xfId="0" applyFont="1" applyBorder="1" applyAlignment="1">
      <alignment horizontal="center" vertical="center" wrapText="1" readingOrder="1"/>
    </xf>
    <xf numFmtId="0" fontId="78" fillId="0" borderId="64" xfId="0" applyFont="1" applyBorder="1" applyAlignment="1">
      <alignment horizontal="center" vertical="center" wrapText="1" readingOrder="1"/>
    </xf>
    <xf numFmtId="0" fontId="78" fillId="0" borderId="65" xfId="0" applyFont="1" applyBorder="1" applyAlignment="1">
      <alignment horizontal="center" vertical="center" wrapText="1" readingOrder="1"/>
    </xf>
    <xf numFmtId="0" fontId="58" fillId="0" borderId="0" xfId="0" applyFont="1" applyAlignment="1">
      <alignment horizontal="center" vertical="center" wrapText="1" readingOrder="1"/>
    </xf>
    <xf numFmtId="0" fontId="0" fillId="55" borderId="27" xfId="0" applyFill="1" applyBorder="1" applyAlignment="1">
      <alignment horizontal="center" vertical="center"/>
    </xf>
    <xf numFmtId="0" fontId="0" fillId="55" borderId="25" xfId="0" applyFill="1" applyBorder="1" applyAlignment="1">
      <alignment horizontal="center" vertical="center"/>
    </xf>
    <xf numFmtId="0" fontId="0" fillId="55" borderId="27" xfId="0" applyFill="1" applyBorder="1" applyAlignment="1">
      <alignment horizontal="center" vertical="center" wrapText="1"/>
    </xf>
    <xf numFmtId="0" fontId="43" fillId="55" borderId="27" xfId="0" applyFont="1" applyFill="1" applyBorder="1" applyAlignment="1">
      <alignment horizontal="center" vertical="center" wrapText="1"/>
    </xf>
    <xf numFmtId="0" fontId="43" fillId="55" borderId="25" xfId="0" applyFont="1" applyFill="1" applyBorder="1" applyAlignment="1">
      <alignment horizontal="center" vertical="center"/>
    </xf>
    <xf numFmtId="0" fontId="7" fillId="55" borderId="2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55" borderId="38" xfId="0" applyFont="1" applyFill="1" applyBorder="1" applyAlignment="1">
      <alignment horizontal="center" vertical="center"/>
    </xf>
    <xf numFmtId="0" fontId="3" fillId="54" borderId="0" xfId="0" applyFont="1" applyFill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3" fillId="34" borderId="38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175" fontId="0" fillId="57" borderId="28" xfId="0" applyNumberFormat="1" applyFill="1" applyBorder="1" applyAlignment="1">
      <alignment horizontal="center" vertical="center"/>
    </xf>
    <xf numFmtId="175" fontId="0" fillId="57" borderId="26" xfId="0" applyNumberFormat="1" applyFill="1" applyBorder="1" applyAlignment="1">
      <alignment horizontal="center" vertical="center"/>
    </xf>
    <xf numFmtId="175" fontId="0" fillId="57" borderId="29" xfId="0" applyNumberForma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54" fillId="0" borderId="67" xfId="0" applyFont="1" applyBorder="1" applyAlignment="1">
      <alignment horizontal="center" vertical="center" wrapText="1" readingOrder="1"/>
    </xf>
    <xf numFmtId="0" fontId="54" fillId="0" borderId="68" xfId="0" applyFont="1" applyBorder="1" applyAlignment="1">
      <alignment horizontal="center" vertical="center" wrapText="1" readingOrder="1"/>
    </xf>
    <xf numFmtId="0" fontId="54" fillId="0" borderId="69" xfId="0" applyFont="1" applyBorder="1" applyAlignment="1">
      <alignment horizontal="center" vertical="center" wrapText="1" readingOrder="1"/>
    </xf>
    <xf numFmtId="0" fontId="54" fillId="0" borderId="70" xfId="0" applyFont="1" applyBorder="1" applyAlignment="1">
      <alignment horizontal="center" vertical="center" wrapText="1" readingOrder="1"/>
    </xf>
    <xf numFmtId="0" fontId="54" fillId="0" borderId="71" xfId="0" applyFont="1" applyBorder="1" applyAlignment="1">
      <alignment horizontal="center" vertical="center" wrapText="1" readingOrder="1"/>
    </xf>
    <xf numFmtId="0" fontId="54" fillId="0" borderId="72" xfId="0" applyFont="1" applyBorder="1" applyAlignment="1">
      <alignment horizontal="center" vertical="center" wrapText="1" readingOrder="1"/>
    </xf>
    <xf numFmtId="0" fontId="54" fillId="0" borderId="73" xfId="0" applyFont="1" applyBorder="1" applyAlignment="1">
      <alignment horizontal="center" vertical="center" wrapText="1" readingOrder="1"/>
    </xf>
    <xf numFmtId="0" fontId="54" fillId="0" borderId="74" xfId="0" applyFont="1" applyBorder="1" applyAlignment="1">
      <alignment horizontal="center" vertical="center" wrapText="1" readingOrder="1"/>
    </xf>
    <xf numFmtId="0" fontId="54" fillId="0" borderId="75" xfId="0" applyFont="1" applyBorder="1" applyAlignment="1">
      <alignment horizontal="center" vertical="center" wrapText="1" readingOrder="1"/>
    </xf>
    <xf numFmtId="0" fontId="54" fillId="59" borderId="64" xfId="0" applyFont="1" applyFill="1" applyBorder="1" applyAlignment="1">
      <alignment horizontal="center" vertical="center" wrapText="1" readingOrder="1"/>
    </xf>
    <xf numFmtId="0" fontId="54" fillId="59" borderId="65" xfId="0" applyFont="1" applyFill="1" applyBorder="1" applyAlignment="1">
      <alignment horizontal="center" vertical="center" wrapText="1" readingOrder="1"/>
    </xf>
    <xf numFmtId="0" fontId="54" fillId="59" borderId="80" xfId="0" applyFont="1" applyFill="1" applyBorder="1" applyAlignment="1">
      <alignment horizontal="center" vertical="center" wrapText="1" readingOrder="1"/>
    </xf>
    <xf numFmtId="0" fontId="54" fillId="59" borderId="67" xfId="0" applyFont="1" applyFill="1" applyBorder="1" applyAlignment="1">
      <alignment horizontal="center" vertical="center" wrapText="1" readingOrder="1"/>
    </xf>
    <xf numFmtId="0" fontId="54" fillId="59" borderId="68" xfId="0" applyFont="1" applyFill="1" applyBorder="1" applyAlignment="1">
      <alignment horizontal="center" vertical="center" readingOrder="1"/>
    </xf>
    <xf numFmtId="0" fontId="54" fillId="59" borderId="69" xfId="0" applyFont="1" applyFill="1" applyBorder="1" applyAlignment="1">
      <alignment horizontal="center" vertical="center" readingOrder="1"/>
    </xf>
    <xf numFmtId="0" fontId="54" fillId="59" borderId="68" xfId="0" applyFont="1" applyFill="1" applyBorder="1" applyAlignment="1">
      <alignment horizontal="center" vertical="center" wrapText="1" readingOrder="1"/>
    </xf>
    <xf numFmtId="0" fontId="54" fillId="59" borderId="69" xfId="0" applyFont="1" applyFill="1" applyBorder="1" applyAlignment="1">
      <alignment horizontal="center" vertical="center" wrapText="1" readingOrder="1"/>
    </xf>
    <xf numFmtId="0" fontId="54" fillId="0" borderId="78" xfId="0" applyFont="1" applyBorder="1" applyAlignment="1">
      <alignment horizontal="center" vertical="center" wrapText="1" readingOrder="1"/>
    </xf>
    <xf numFmtId="0" fontId="54" fillId="0" borderId="79" xfId="0" applyFont="1" applyBorder="1" applyAlignment="1">
      <alignment horizontal="center" vertical="center" wrapText="1" readingOrder="1"/>
    </xf>
    <xf numFmtId="0" fontId="59" fillId="59" borderId="64" xfId="0" applyFont="1" applyFill="1" applyBorder="1" applyAlignment="1">
      <alignment vertical="center" wrapText="1"/>
    </xf>
    <xf numFmtId="0" fontId="59" fillId="59" borderId="66" xfId="0" applyFont="1" applyFill="1" applyBorder="1" applyAlignment="1">
      <alignment vertical="center" wrapText="1"/>
    </xf>
    <xf numFmtId="0" fontId="71" fillId="0" borderId="67" xfId="0" applyFont="1" applyBorder="1" applyAlignment="1">
      <alignment horizontal="center" vertical="center" wrapText="1" readingOrder="1"/>
    </xf>
    <xf numFmtId="0" fontId="71" fillId="0" borderId="69" xfId="0" applyFont="1" applyBorder="1" applyAlignment="1">
      <alignment horizontal="center" vertical="center" wrapText="1" readingOrder="1"/>
    </xf>
    <xf numFmtId="0" fontId="54" fillId="0" borderId="50" xfId="0" applyFont="1" applyBorder="1" applyAlignment="1">
      <alignment horizontal="center" vertical="center" wrapText="1" readingOrder="1"/>
    </xf>
    <xf numFmtId="0" fontId="54" fillId="0" borderId="52" xfId="0" applyFont="1" applyBorder="1" applyAlignment="1">
      <alignment horizontal="center" vertical="center" wrapText="1" readingOrder="1"/>
    </xf>
    <xf numFmtId="0" fontId="56" fillId="59" borderId="49" xfId="0" applyFont="1" applyFill="1" applyBorder="1" applyAlignment="1">
      <alignment horizontal="center" vertical="center" wrapText="1"/>
    </xf>
    <xf numFmtId="0" fontId="56" fillId="59" borderId="54" xfId="0" applyFont="1" applyFill="1" applyBorder="1" applyAlignment="1">
      <alignment horizontal="center" vertical="center" wrapText="1"/>
    </xf>
    <xf numFmtId="0" fontId="56" fillId="59" borderId="53" xfId="0" applyFont="1" applyFill="1" applyBorder="1" applyAlignment="1">
      <alignment horizontal="center" vertical="center" wrapText="1"/>
    </xf>
    <xf numFmtId="0" fontId="54" fillId="59" borderId="45" xfId="0" applyFont="1" applyFill="1" applyBorder="1" applyAlignment="1">
      <alignment horizontal="center" vertical="center" wrapText="1" readingOrder="1"/>
    </xf>
    <xf numFmtId="0" fontId="54" fillId="59" borderId="46" xfId="0" applyFont="1" applyFill="1" applyBorder="1" applyAlignment="1">
      <alignment horizontal="center" vertical="center" wrapText="1" readingOrder="1"/>
    </xf>
    <xf numFmtId="0" fontId="54" fillId="59" borderId="47" xfId="0" applyFont="1" applyFill="1" applyBorder="1" applyAlignment="1">
      <alignment horizontal="center" vertical="center" wrapText="1" readingOrder="1"/>
    </xf>
    <xf numFmtId="0" fontId="54" fillId="59" borderId="48" xfId="0" applyFont="1" applyFill="1" applyBorder="1" applyAlignment="1">
      <alignment horizontal="center" vertical="center" wrapText="1" readingOrder="1"/>
    </xf>
    <xf numFmtId="0" fontId="54" fillId="59" borderId="50" xfId="0" applyFont="1" applyFill="1" applyBorder="1" applyAlignment="1">
      <alignment horizontal="center" vertical="center" wrapText="1" readingOrder="1"/>
    </xf>
    <xf numFmtId="0" fontId="54" fillId="59" borderId="51" xfId="0" applyFont="1" applyFill="1" applyBorder="1" applyAlignment="1">
      <alignment horizontal="center" vertical="center" wrapText="1" readingOrder="1"/>
    </xf>
    <xf numFmtId="0" fontId="54" fillId="59" borderId="52" xfId="0" applyFont="1" applyFill="1" applyBorder="1" applyAlignment="1">
      <alignment horizontal="center" vertical="center" wrapText="1" readingOrder="1"/>
    </xf>
    <xf numFmtId="0" fontId="54" fillId="59" borderId="49" xfId="0" applyFont="1" applyFill="1" applyBorder="1" applyAlignment="1">
      <alignment horizontal="center" vertical="center" wrapText="1" readingOrder="1"/>
    </xf>
    <xf numFmtId="0" fontId="54" fillId="59" borderId="54" xfId="0" applyFont="1" applyFill="1" applyBorder="1" applyAlignment="1">
      <alignment horizontal="center" vertical="center" wrapText="1" readingOrder="1"/>
    </xf>
    <xf numFmtId="0" fontId="54" fillId="59" borderId="53" xfId="0" applyFont="1" applyFill="1" applyBorder="1" applyAlignment="1">
      <alignment horizontal="center" vertical="center" wrapText="1" readingOrder="1"/>
    </xf>
    <xf numFmtId="0" fontId="54" fillId="59" borderId="67" xfId="0" applyFont="1" applyFill="1" applyBorder="1" applyAlignment="1">
      <alignment horizontal="center" vertical="center" readingOrder="1"/>
    </xf>
    <xf numFmtId="0" fontId="54" fillId="0" borderId="64" xfId="0" applyFont="1" applyBorder="1" applyAlignment="1">
      <alignment horizontal="center" vertical="center" wrapText="1" readingOrder="1"/>
    </xf>
    <xf numFmtId="0" fontId="54" fillId="0" borderId="66" xfId="0" applyFont="1" applyBorder="1" applyAlignment="1">
      <alignment horizontal="center" vertical="center" wrapText="1" readingOrder="1"/>
    </xf>
    <xf numFmtId="0" fontId="54" fillId="0" borderId="65" xfId="0" applyFont="1" applyBorder="1" applyAlignment="1">
      <alignment horizontal="center" vertical="center" wrapText="1" readingOrder="1"/>
    </xf>
    <xf numFmtId="0" fontId="59" fillId="59" borderId="67" xfId="0" applyFont="1" applyFill="1" applyBorder="1" applyAlignment="1">
      <alignment vertical="center" wrapText="1"/>
    </xf>
    <xf numFmtId="0" fontId="59" fillId="59" borderId="68" xfId="0" applyFont="1" applyFill="1" applyBorder="1" applyAlignment="1">
      <alignment vertical="center" wrapText="1"/>
    </xf>
    <xf numFmtId="0" fontId="59" fillId="59" borderId="69" xfId="0" applyFont="1" applyFill="1" applyBorder="1" applyAlignment="1">
      <alignment vertical="center" wrapText="1"/>
    </xf>
    <xf numFmtId="0" fontId="54" fillId="59" borderId="66" xfId="0" applyFont="1" applyFill="1" applyBorder="1" applyAlignment="1">
      <alignment horizontal="center" vertical="center" wrapText="1" readingOrder="1"/>
    </xf>
    <xf numFmtId="0" fontId="59" fillId="0" borderId="67" xfId="0" applyFont="1" applyBorder="1" applyAlignment="1">
      <alignment vertical="center" wrapText="1"/>
    </xf>
    <xf numFmtId="0" fontId="59" fillId="0" borderId="68" xfId="0" applyFont="1" applyBorder="1" applyAlignment="1">
      <alignment vertical="center" wrapText="1"/>
    </xf>
    <xf numFmtId="0" fontId="59" fillId="0" borderId="69" xfId="0" applyFont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/>
    </xf>
    <xf numFmtId="0" fontId="34" fillId="52" borderId="28" xfId="0" applyFont="1" applyFill="1" applyBorder="1" applyAlignment="1">
      <alignment horizontal="center" vertical="center" wrapText="1"/>
    </xf>
    <xf numFmtId="0" fontId="34" fillId="52" borderId="29" xfId="0" applyFont="1" applyFill="1" applyBorder="1" applyAlignment="1">
      <alignment horizontal="center" vertical="center" wrapText="1"/>
    </xf>
    <xf numFmtId="0" fontId="3" fillId="54" borderId="11" xfId="0" applyFont="1" applyFill="1" applyBorder="1" applyAlignment="1">
      <alignment horizontal="center" vertical="center"/>
    </xf>
    <xf numFmtId="0" fontId="3" fillId="54" borderId="19" xfId="0" applyFont="1" applyFill="1" applyBorder="1" applyAlignment="1">
      <alignment horizontal="center" vertical="center"/>
    </xf>
    <xf numFmtId="0" fontId="34" fillId="54" borderId="85" xfId="0" applyFont="1" applyFill="1" applyBorder="1" applyAlignment="1">
      <alignment horizontal="center" vertical="center" wrapText="1"/>
    </xf>
    <xf numFmtId="0" fontId="34" fillId="54" borderId="86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 wrapText="1"/>
    </xf>
    <xf numFmtId="0" fontId="34" fillId="34" borderId="11" xfId="0" applyFont="1" applyFill="1" applyBorder="1" applyAlignment="1">
      <alignment horizontal="center" vertical="center" wrapText="1"/>
    </xf>
    <xf numFmtId="0" fontId="3" fillId="34" borderId="41" xfId="0" applyFont="1" applyFill="1" applyBorder="1" applyAlignment="1">
      <alignment horizontal="center" vertical="center" wrapText="1"/>
    </xf>
    <xf numFmtId="0" fontId="3" fillId="34" borderId="84" xfId="0" applyFont="1" applyFill="1" applyBorder="1" applyAlignment="1">
      <alignment horizontal="center" vertical="center" wrapText="1"/>
    </xf>
    <xf numFmtId="0" fontId="3" fillId="34" borderId="83" xfId="0" applyFont="1" applyFill="1" applyBorder="1" applyAlignment="1">
      <alignment horizontal="center" vertical="center" wrapText="1"/>
    </xf>
    <xf numFmtId="0" fontId="3" fillId="34" borderId="38" xfId="0" applyFont="1" applyFill="1" applyBorder="1" applyAlignment="1">
      <alignment horizontal="center" vertical="center" wrapText="1"/>
    </xf>
    <xf numFmtId="0" fontId="3" fillId="34" borderId="42" xfId="0" applyFont="1" applyFill="1" applyBorder="1" applyAlignment="1">
      <alignment horizontal="center" vertical="center" wrapText="1"/>
    </xf>
    <xf numFmtId="0" fontId="3" fillId="34" borderId="39" xfId="0" applyFont="1" applyFill="1" applyBorder="1" applyAlignment="1">
      <alignment horizontal="center" vertical="center" wrapText="1"/>
    </xf>
    <xf numFmtId="0" fontId="34" fillId="54" borderId="11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/>
    </xf>
    <xf numFmtId="2" fontId="53" fillId="54" borderId="0" xfId="133" applyNumberFormat="1" applyFont="1" applyFill="1" applyBorder="1" applyAlignment="1" applyProtection="1">
      <alignment vertical="center"/>
    </xf>
    <xf numFmtId="2" fontId="34" fillId="34" borderId="0" xfId="0" applyNumberFormat="1" applyFont="1" applyFill="1" applyBorder="1" applyAlignment="1">
      <alignment horizontal="right" vertical="center" wrapText="1" readingOrder="1"/>
    </xf>
    <xf numFmtId="2" fontId="53" fillId="34" borderId="0" xfId="133" applyNumberFormat="1" applyFont="1" applyFill="1" applyBorder="1" applyAlignment="1" applyProtection="1">
      <alignment vertical="center"/>
    </xf>
    <xf numFmtId="1" fontId="53" fillId="54" borderId="0" xfId="133" applyNumberFormat="1" applyFont="1" applyFill="1" applyBorder="1" applyAlignment="1" applyProtection="1">
      <alignment vertical="center"/>
    </xf>
    <xf numFmtId="1" fontId="53" fillId="34" borderId="0" xfId="133" applyNumberFormat="1" applyFont="1" applyFill="1" applyBorder="1" applyAlignment="1" applyProtection="1">
      <alignment vertical="center"/>
    </xf>
  </cellXfs>
  <cellStyles count="185">
    <cellStyle name="20% - 강조색1 2" xfId="75"/>
    <cellStyle name="20% - 강조색2 2" xfId="79"/>
    <cellStyle name="20% - 강조색3 2" xfId="83"/>
    <cellStyle name="20% - 강조색4 2" xfId="87"/>
    <cellStyle name="20% - 강조색5 2" xfId="91"/>
    <cellStyle name="20% - 강조색6 2" xfId="95"/>
    <cellStyle name="40% - 강조색1 2" xfId="76"/>
    <cellStyle name="40% - 강조색2 2" xfId="80"/>
    <cellStyle name="40% - 강조색3 2" xfId="84"/>
    <cellStyle name="40% - 강조색4 2" xfId="88"/>
    <cellStyle name="40% - 강조색5 2" xfId="92"/>
    <cellStyle name="40% - 강조색6 2" xfId="96"/>
    <cellStyle name="60% - 강조색1 2" xfId="77"/>
    <cellStyle name="60% - 강조색2 2" xfId="81"/>
    <cellStyle name="60% - 강조색3 2" xfId="85"/>
    <cellStyle name="60% - 강조색4 2" xfId="89"/>
    <cellStyle name="60% - 강조색5 2" xfId="93"/>
    <cellStyle name="60% - 강조색6 2" xfId="97"/>
    <cellStyle name="Célula de Verificação 8 4" xfId="139"/>
    <cellStyle name="FirstColumn" xfId="5"/>
    <cellStyle name="FirstColumn 2" xfId="106"/>
    <cellStyle name="FirstHeaderCell" xfId="6"/>
    <cellStyle name="FirstHeaderCell 2" xfId="107"/>
    <cellStyle name="GrandTotalColumn" xfId="7"/>
    <cellStyle name="GrandTotalColumn 2" xfId="108"/>
    <cellStyle name="GrandTotalRow" xfId="8"/>
    <cellStyle name="GrandTotalRow 2" xfId="109"/>
    <cellStyle name="HeaderRow" xfId="9"/>
    <cellStyle name="HeaderRow 2" xfId="110"/>
    <cellStyle name="Hyperlink 34" xfId="140"/>
    <cellStyle name="mtxPvtDataStyle" xfId="3"/>
    <cellStyle name="mtxPvtDataStyle 10" xfId="142"/>
    <cellStyle name="mtxPvtDataStyle 11" xfId="143"/>
    <cellStyle name="mtxPvtDataStyle 12" xfId="144"/>
    <cellStyle name="mtxPvtDataStyle 13" xfId="145"/>
    <cellStyle name="mtxPvtDataStyle 14" xfId="146"/>
    <cellStyle name="mtxPvtDataStyle 15" xfId="147"/>
    <cellStyle name="mtxPvtDataStyle 16" xfId="148"/>
    <cellStyle name="mtxPvtDataStyle 17" xfId="149"/>
    <cellStyle name="mtxPvtDataStyle 18" xfId="150"/>
    <cellStyle name="mtxPvtDataStyle 19" xfId="151"/>
    <cellStyle name="mtxPvtDataStyle 2" xfId="152"/>
    <cellStyle name="mtxPvtDataStyle 20" xfId="153"/>
    <cellStyle name="mtxPvtDataStyle 21" xfId="154"/>
    <cellStyle name="mtxPvtDataStyle 22" xfId="155"/>
    <cellStyle name="mtxPvtDataStyle 23" xfId="156"/>
    <cellStyle name="mtxPvtDataStyle 24" xfId="157"/>
    <cellStyle name="mtxPvtDataStyle 25" xfId="158"/>
    <cellStyle name="mtxPvtDataStyle 26" xfId="159"/>
    <cellStyle name="mtxPvtDataStyle 27" xfId="160"/>
    <cellStyle name="mtxPvtDataStyle 28" xfId="161"/>
    <cellStyle name="mtxPvtDataStyle 29" xfId="162"/>
    <cellStyle name="mtxPvtDataStyle 3" xfId="163"/>
    <cellStyle name="mtxPvtDataStyle 30" xfId="164"/>
    <cellStyle name="mtxPvtDataStyle 31" xfId="165"/>
    <cellStyle name="mtxPvtDataStyle 32" xfId="166"/>
    <cellStyle name="mtxPvtDataStyle 33" xfId="167"/>
    <cellStyle name="mtxPvtDataStyle 34" xfId="168"/>
    <cellStyle name="mtxPvtDataStyle 35" xfId="141"/>
    <cellStyle name="mtxPvtDataStyle 4" xfId="169"/>
    <cellStyle name="mtxPvtDataStyle 5" xfId="170"/>
    <cellStyle name="mtxPvtDataStyle 6" xfId="171"/>
    <cellStyle name="mtxPvtDataStyle 7" xfId="172"/>
    <cellStyle name="mtxPvtDataStyle 8" xfId="173"/>
    <cellStyle name="mtxPvtDataStyle 9" xfId="174"/>
    <cellStyle name="Normal" xfId="0" builtinId="0"/>
    <cellStyle name="Normal 2" xfId="138"/>
    <cellStyle name="Normal 2 2" xfId="175"/>
    <cellStyle name="Normal 2 8" xfId="176"/>
    <cellStyle name="Normal 2 9" xfId="177"/>
    <cellStyle name="Normal 256" xfId="178"/>
    <cellStyle name="Porcentagem" xfId="126" builtinId="5"/>
    <cellStyle name="Porcentagem 2" xfId="179"/>
    <cellStyle name="Porcentagem 245" xfId="180"/>
    <cellStyle name="RowSubheading1" xfId="10"/>
    <cellStyle name="RowSubheading1 2" xfId="111"/>
    <cellStyle name="RowSubheading2" xfId="11"/>
    <cellStyle name="RowSubheading2 2" xfId="112"/>
    <cellStyle name="RowSubheading3" xfId="12"/>
    <cellStyle name="RowSubheading3 2" xfId="113"/>
    <cellStyle name="Separador de milhares [0] 245" xfId="181"/>
    <cellStyle name="Subtotal_숫자" xfId="55"/>
    <cellStyle name="SubtotalColumn1" xfId="13"/>
    <cellStyle name="SubtotalColumn1 2" xfId="114"/>
    <cellStyle name="SubtotalColumn2" xfId="14"/>
    <cellStyle name="SubtotalColumn2 2" xfId="115"/>
    <cellStyle name="SubtotalColumn3" xfId="15"/>
    <cellStyle name="SubtotalColumn3 2" xfId="116"/>
    <cellStyle name="SubtotalRow1" xfId="16"/>
    <cellStyle name="SubtotalRow1 2" xfId="117"/>
    <cellStyle name="SubtotalRow2" xfId="17"/>
    <cellStyle name="SubtotalRow2 2" xfId="118"/>
    <cellStyle name="SubtotalRow3" xfId="18"/>
    <cellStyle name="SubtotalRow3 2" xfId="119"/>
    <cellStyle name="Título" xfId="2" builtinId="15" customBuiltin="1"/>
    <cellStyle name="UserCustom1" xfId="19"/>
    <cellStyle name="UserCustom1 2" xfId="120"/>
    <cellStyle name="UserCustom2" xfId="20"/>
    <cellStyle name="UserCustom2 2" xfId="121"/>
    <cellStyle name="UserCustom3" xfId="21"/>
    <cellStyle name="UserCustom3 2" xfId="122"/>
    <cellStyle name="UserCustom4" xfId="22"/>
    <cellStyle name="UserCustom5" xfId="23"/>
    <cellStyle name="Vírgula 2" xfId="182"/>
    <cellStyle name="WholeTable" xfId="24"/>
    <cellStyle name="WholeTable 2" xfId="123"/>
    <cellStyle name="강조색1 2" xfId="74"/>
    <cellStyle name="강조색2 2" xfId="78"/>
    <cellStyle name="강조색3 2" xfId="82"/>
    <cellStyle name="강조색4 2" xfId="86"/>
    <cellStyle name="강조색5 2" xfId="90"/>
    <cellStyle name="강조색6 2" xfId="94"/>
    <cellStyle name="경고문 2" xfId="70"/>
    <cellStyle name="계산 2" xfId="67"/>
    <cellStyle name="나쁨 2" xfId="63"/>
    <cellStyle name="단위" xfId="60"/>
    <cellStyle name="데이터_날짜" xfId="59"/>
    <cellStyle name="메모 2" xfId="71"/>
    <cellStyle name="배부_숫자" xfId="54"/>
    <cellStyle name="백분율 2" xfId="56"/>
    <cellStyle name="백분율 2 2" xfId="183"/>
    <cellStyle name="백분율 3" xfId="102"/>
    <cellStyle name="보통 2" xfId="64"/>
    <cellStyle name="부분합열1" xfId="26"/>
    <cellStyle name="부분합열10" xfId="27"/>
    <cellStyle name="부분합열2" xfId="28"/>
    <cellStyle name="부분합열3" xfId="29"/>
    <cellStyle name="부분합열4" xfId="30"/>
    <cellStyle name="부분합열5" xfId="31"/>
    <cellStyle name="부분합열6" xfId="32"/>
    <cellStyle name="부분합열7" xfId="33"/>
    <cellStyle name="부분합열8" xfId="34"/>
    <cellStyle name="부분합열9" xfId="35"/>
    <cellStyle name="부분합행1" xfId="36"/>
    <cellStyle name="부분합행10" xfId="37"/>
    <cellStyle name="부분합행2" xfId="38"/>
    <cellStyle name="부분합행3" xfId="39"/>
    <cellStyle name="부분합행4" xfId="40"/>
    <cellStyle name="부분합행5" xfId="41"/>
    <cellStyle name="부분합행6" xfId="42"/>
    <cellStyle name="부분합행7" xfId="43"/>
    <cellStyle name="부분합행8" xfId="44"/>
    <cellStyle name="부분합행9" xfId="45"/>
    <cellStyle name="선스타일" xfId="46"/>
    <cellStyle name="설명 텍스트 2" xfId="72"/>
    <cellStyle name="셀 확인 2" xfId="69"/>
    <cellStyle name="소계_비율" xfId="58"/>
    <cellStyle name="쉼표 [0]" xfId="1"/>
    <cellStyle name="쉼표 [0] 2" xfId="100"/>
    <cellStyle name="쉼표 [0] 3" xfId="127"/>
    <cellStyle name="쉼표 [0] 4" xfId="133"/>
    <cellStyle name="스타일 왼쪽오른쪽" xfId="47"/>
    <cellStyle name="스타일_선없슴" xfId="48"/>
    <cellStyle name="시뮬_숫자" xfId="53"/>
    <cellStyle name="연결된 셀 2" xfId="68"/>
    <cellStyle name="요약 2" xfId="73"/>
    <cellStyle name="웰스토리_비율" xfId="103"/>
    <cellStyle name="입력 2" xfId="65"/>
    <cellStyle name="제목 1" xfId="128"/>
    <cellStyle name="제목 1 2" xfId="134"/>
    <cellStyle name="제목 2" xfId="129"/>
    <cellStyle name="제목 2 2" xfId="135"/>
    <cellStyle name="제목 3" xfId="130"/>
    <cellStyle name="제목 3 2" xfId="136"/>
    <cellStyle name="제목 4" xfId="131"/>
    <cellStyle name="제목 4 2" xfId="137"/>
    <cellStyle name="좋음 2" xfId="62"/>
    <cellStyle name="주석" xfId="52"/>
    <cellStyle name="총계_비율" xfId="57"/>
    <cellStyle name="총합계열" xfId="49"/>
    <cellStyle name="총합계행" xfId="50"/>
    <cellStyle name="출력 2" xfId="66"/>
    <cellStyle name="표시형식" xfId="51"/>
    <cellStyle name="표준 2" xfId="4"/>
    <cellStyle name="표준 2 2" xfId="99"/>
    <cellStyle name="표준 2 2 2" xfId="124"/>
    <cellStyle name="표준 2 3" xfId="105"/>
    <cellStyle name="표준 3" xfId="61"/>
    <cellStyle name="표준 4" xfId="98"/>
    <cellStyle name="표준 5" xfId="101"/>
    <cellStyle name="표준 6" xfId="104"/>
    <cellStyle name="표준 6 2" xfId="125"/>
    <cellStyle name="표준 7" xfId="132"/>
    <cellStyle name="표준_★110628_시장불량률 목표 재설정_본부장,사업부장 KPI 변경" xfId="184"/>
    <cellStyle name="하이퍼링크 2" xfId="25"/>
  </cellStyles>
  <dxfs count="5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9" defaultPivotStyle="PivotStyleLight16">
    <tableStyle name="MtxPivotTableStyle1" table="0" count="21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secondRowStripe" dxfId="45"/>
      <tableStyleElement type="firstHeaderCell" dxfId="44"/>
      <tableStyleElement type="firstSubtotalColumn" dxfId="43"/>
      <tableStyleElement type="secondSubtotalColumn" dxfId="42"/>
      <tableStyleElement type="thirdSubtotalColumn" dxfId="41"/>
      <tableStyleElement type="firstSubtotalRow" dxfId="40"/>
      <tableStyleElement type="secondSubtotalRow" dxfId="39"/>
      <tableStyleElement type="thirdSubtotalRow" dxfId="38"/>
      <tableStyleElement type="firstColumnSubheading" dxfId="37"/>
      <tableStyleElement type="secondColumnSubheading" dxfId="36"/>
      <tableStyleElement type="thirdColumnSubheading" dxfId="35"/>
      <tableStyleElement type="firstRowSubheading" dxfId="34"/>
      <tableStyleElement type="secondRowSubheading" dxfId="33"/>
      <tableStyleElement type="thirdRowSubheading" dxfId="32"/>
      <tableStyleElement type="pageFieldLabels" dxfId="31"/>
      <tableStyleElement type="pageFieldValues" dxfId="3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23455022667622"/>
          <c:y val="1.736420260900224E-2"/>
          <c:w val="0.58743211643999049"/>
          <c:h val="0.9652715947819955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100000">
                  <a:srgbClr val="C00000"/>
                </a:gs>
                <a:gs pos="0">
                  <a:prstClr val="white"/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0" scaled="1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 '!$B$4:$B$10</c:f>
              <c:strCache>
                <c:ptCount val="7"/>
                <c:pt idx="0">
                  <c:v>PUNE</c:v>
                </c:pt>
                <c:pt idx="1">
                  <c:v>LGEIN</c:v>
                </c:pt>
                <c:pt idx="2">
                  <c:v>NOIDA</c:v>
                </c:pt>
                <c:pt idx="3">
                  <c:v>LGEWR</c:v>
                </c:pt>
                <c:pt idx="4">
                  <c:v>LGETR</c:v>
                </c:pt>
                <c:pt idx="5">
                  <c:v>LGEMM</c:v>
                </c:pt>
                <c:pt idx="6">
                  <c:v>LGERA</c:v>
                </c:pt>
              </c:strCache>
            </c:strRef>
          </c:cat>
          <c:val>
            <c:numRef>
              <c:f>' '!$C$4:$C$10</c:f>
              <c:numCache>
                <c:formatCode>General</c:formatCode>
                <c:ptCount val="7"/>
                <c:pt idx="0">
                  <c:v>26.11</c:v>
                </c:pt>
                <c:pt idx="1">
                  <c:v>40.35</c:v>
                </c:pt>
                <c:pt idx="2">
                  <c:v>59.92</c:v>
                </c:pt>
                <c:pt idx="3">
                  <c:v>66.75</c:v>
                </c:pt>
                <c:pt idx="4">
                  <c:v>78.849999999999994</c:v>
                </c:pt>
                <c:pt idx="5">
                  <c:v>79.010000000000005</c:v>
                </c:pt>
                <c:pt idx="6">
                  <c:v>94.05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29228928"/>
        <c:axId val="229230464"/>
      </c:barChart>
      <c:catAx>
        <c:axId val="2292289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pt-BR"/>
          </a:p>
        </c:txPr>
        <c:crossAx val="229230464"/>
        <c:crosses val="autoZero"/>
        <c:auto val="1"/>
        <c:lblAlgn val="ctr"/>
        <c:lblOffset val="400"/>
        <c:noMultiLvlLbl val="0"/>
      </c:catAx>
      <c:valAx>
        <c:axId val="229230464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one"/>
        <c:crossAx val="229228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'W-Machine'!$C$9:$Q$9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3424"/>
        <c:axId val="232424960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'W-Machine'!$C$20:$Q$20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8288"/>
        <c:axId val="232426496"/>
      </c:lineChart>
      <c:catAx>
        <c:axId val="232423424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424960"/>
        <c:crosses val="autoZero"/>
        <c:auto val="1"/>
        <c:lblAlgn val="ctr"/>
        <c:lblOffset val="100"/>
        <c:noMultiLvlLbl val="0"/>
      </c:catAx>
      <c:valAx>
        <c:axId val="232424960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423424"/>
        <c:crosses val="autoZero"/>
        <c:crossBetween val="between"/>
        <c:majorUnit val="25"/>
      </c:valAx>
      <c:valAx>
        <c:axId val="232426496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428288"/>
        <c:crosses val="max"/>
        <c:crossBetween val="between"/>
      </c:valAx>
      <c:catAx>
        <c:axId val="232428288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426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'W-Machine'!$C$10:$Q$10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23648"/>
        <c:axId val="232525184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'W-Machine'!$C$21:$Q$21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36704"/>
        <c:axId val="232535168"/>
      </c:lineChart>
      <c:catAx>
        <c:axId val="232523648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525184"/>
        <c:crosses val="autoZero"/>
        <c:auto val="1"/>
        <c:lblAlgn val="ctr"/>
        <c:lblOffset val="100"/>
        <c:noMultiLvlLbl val="0"/>
      </c:catAx>
      <c:valAx>
        <c:axId val="232525184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523648"/>
        <c:crosses val="autoZero"/>
        <c:crossBetween val="between"/>
        <c:majorUnit val="25"/>
      </c:valAx>
      <c:valAx>
        <c:axId val="232535168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536704"/>
        <c:crosses val="max"/>
        <c:crossBetween val="between"/>
      </c:valAx>
      <c:catAx>
        <c:axId val="232536704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5351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'W-Machine'!$C$11:$Q$11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79072"/>
        <c:axId val="232580608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'W-Machine'!$C$22:$Q$22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88032"/>
        <c:axId val="232582144"/>
      </c:lineChart>
      <c:catAx>
        <c:axId val="232579072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580608"/>
        <c:crosses val="autoZero"/>
        <c:auto val="1"/>
        <c:lblAlgn val="ctr"/>
        <c:lblOffset val="100"/>
        <c:noMultiLvlLbl val="0"/>
      </c:catAx>
      <c:valAx>
        <c:axId val="232580608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579072"/>
        <c:crosses val="autoZero"/>
        <c:crossBetween val="between"/>
        <c:majorUnit val="25"/>
      </c:valAx>
      <c:valAx>
        <c:axId val="23258214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588032"/>
        <c:crosses val="max"/>
        <c:crossBetween val="between"/>
      </c:valAx>
      <c:catAx>
        <c:axId val="232588032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5821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'W-Machine'!$U$3:$AI$3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3376"/>
        <c:axId val="232614912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'W-Machine'!$U$6:$AI$6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8240"/>
        <c:axId val="232616704"/>
      </c:lineChart>
      <c:catAx>
        <c:axId val="232613376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614912"/>
        <c:crosses val="autoZero"/>
        <c:auto val="1"/>
        <c:lblAlgn val="ctr"/>
        <c:lblOffset val="100"/>
        <c:noMultiLvlLbl val="0"/>
      </c:catAx>
      <c:valAx>
        <c:axId val="232614912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613376"/>
        <c:crosses val="autoZero"/>
        <c:crossBetween val="between"/>
        <c:majorUnit val="25"/>
      </c:valAx>
      <c:valAx>
        <c:axId val="23261670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618240"/>
        <c:crosses val="max"/>
        <c:crossBetween val="between"/>
      </c:valAx>
      <c:catAx>
        <c:axId val="23261824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6167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'W-Machine'!$U$4:$AI$4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5776"/>
        <c:axId val="232653952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'W-Machine'!$U$7:$AI$7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7280"/>
        <c:axId val="232655488"/>
      </c:lineChart>
      <c:catAx>
        <c:axId val="232635776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653952"/>
        <c:crosses val="autoZero"/>
        <c:auto val="1"/>
        <c:lblAlgn val="ctr"/>
        <c:lblOffset val="100"/>
        <c:noMultiLvlLbl val="0"/>
      </c:catAx>
      <c:valAx>
        <c:axId val="232653952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635776"/>
        <c:crosses val="autoZero"/>
        <c:crossBetween val="between"/>
        <c:majorUnit val="25"/>
      </c:valAx>
      <c:valAx>
        <c:axId val="232655488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657280"/>
        <c:crosses val="max"/>
        <c:crossBetween val="between"/>
      </c:valAx>
      <c:catAx>
        <c:axId val="23265728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65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'W-Machine'!$U$5:$AI$5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3488"/>
        <c:axId val="232705024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'W-Machine'!$U$2:$AI$2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'W-Machine'!$U$8:$AI$8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0640"/>
        <c:axId val="232719104"/>
      </c:lineChart>
      <c:catAx>
        <c:axId val="232703488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705024"/>
        <c:crosses val="autoZero"/>
        <c:auto val="1"/>
        <c:lblAlgn val="ctr"/>
        <c:lblOffset val="100"/>
        <c:noMultiLvlLbl val="0"/>
      </c:catAx>
      <c:valAx>
        <c:axId val="232705024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703488"/>
        <c:crosses val="autoZero"/>
        <c:crossBetween val="between"/>
        <c:majorUnit val="25"/>
      </c:valAx>
      <c:valAx>
        <c:axId val="23271910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720640"/>
        <c:crosses val="max"/>
        <c:crossBetween val="between"/>
      </c:valAx>
      <c:catAx>
        <c:axId val="23272064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7191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'W-Machine'!$C$3:$Q$3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73088"/>
        <c:axId val="230478976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'W-Machine'!$C$14:$Q$14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86400"/>
        <c:axId val="230480512"/>
      </c:lineChart>
      <c:catAx>
        <c:axId val="230473088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478976"/>
        <c:crosses val="autoZero"/>
        <c:auto val="1"/>
        <c:lblAlgn val="ctr"/>
        <c:lblOffset val="100"/>
        <c:noMultiLvlLbl val="0"/>
      </c:catAx>
      <c:valAx>
        <c:axId val="230478976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473088"/>
        <c:crosses val="autoZero"/>
        <c:crossBetween val="between"/>
        <c:majorUnit val="25"/>
      </c:valAx>
      <c:valAx>
        <c:axId val="230480512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486400"/>
        <c:crosses val="max"/>
        <c:crossBetween val="between"/>
      </c:valAx>
      <c:catAx>
        <c:axId val="23048640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4805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'W-Machine'!$C$4:$Q$4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1184"/>
        <c:axId val="230542720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'W-Machine'!$C$15:$Q$15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50144"/>
        <c:axId val="230548608"/>
      </c:lineChart>
      <c:catAx>
        <c:axId val="230541184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542720"/>
        <c:crosses val="autoZero"/>
        <c:auto val="1"/>
        <c:lblAlgn val="ctr"/>
        <c:lblOffset val="100"/>
        <c:noMultiLvlLbl val="0"/>
      </c:catAx>
      <c:valAx>
        <c:axId val="230542720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541184"/>
        <c:crosses val="autoZero"/>
        <c:crossBetween val="between"/>
        <c:majorUnit val="25"/>
      </c:valAx>
      <c:valAx>
        <c:axId val="230548608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550144"/>
        <c:crosses val="max"/>
        <c:crossBetween val="between"/>
      </c:valAx>
      <c:catAx>
        <c:axId val="230550144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54860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'W-Machine'!$C$5:$Q$5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29664"/>
        <c:axId val="230131200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'W-Machine'!$C$16:$Q$16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34528"/>
        <c:axId val="230132736"/>
      </c:lineChart>
      <c:catAx>
        <c:axId val="230129664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131200"/>
        <c:crosses val="autoZero"/>
        <c:auto val="1"/>
        <c:lblAlgn val="ctr"/>
        <c:lblOffset val="100"/>
        <c:noMultiLvlLbl val="0"/>
      </c:catAx>
      <c:valAx>
        <c:axId val="230131200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129664"/>
        <c:crosses val="autoZero"/>
        <c:crossBetween val="between"/>
        <c:majorUnit val="25"/>
      </c:valAx>
      <c:valAx>
        <c:axId val="230132736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134528"/>
        <c:crosses val="max"/>
        <c:crossBetween val="between"/>
      </c:valAx>
      <c:catAx>
        <c:axId val="230134528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1327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'W-Machine'!$C$6:$Q$6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36928"/>
        <c:axId val="230642816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'W-Machine'!$C$17:$Q$17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46144"/>
        <c:axId val="230644352"/>
      </c:lineChart>
      <c:catAx>
        <c:axId val="230636928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642816"/>
        <c:crosses val="autoZero"/>
        <c:auto val="1"/>
        <c:lblAlgn val="ctr"/>
        <c:lblOffset val="100"/>
        <c:noMultiLvlLbl val="0"/>
      </c:catAx>
      <c:valAx>
        <c:axId val="230642816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636928"/>
        <c:crosses val="autoZero"/>
        <c:crossBetween val="between"/>
        <c:majorUnit val="25"/>
      </c:valAx>
      <c:valAx>
        <c:axId val="230644352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646144"/>
        <c:crosses val="max"/>
        <c:crossBetween val="between"/>
      </c:valAx>
      <c:catAx>
        <c:axId val="230646144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6443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'W-Machine'!$C$7:$Q$7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72256"/>
        <c:axId val="230673792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'W-Machine'!$C$18:$Q$18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77120"/>
        <c:axId val="230675584"/>
      </c:lineChart>
      <c:catAx>
        <c:axId val="230672256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673792"/>
        <c:crosses val="autoZero"/>
        <c:auto val="1"/>
        <c:lblAlgn val="ctr"/>
        <c:lblOffset val="100"/>
        <c:noMultiLvlLbl val="0"/>
      </c:catAx>
      <c:valAx>
        <c:axId val="230673792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672256"/>
        <c:crosses val="autoZero"/>
        <c:crossBetween val="between"/>
        <c:majorUnit val="25"/>
      </c:valAx>
      <c:valAx>
        <c:axId val="23067558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677120"/>
        <c:crosses val="max"/>
        <c:crossBetween val="between"/>
      </c:valAx>
      <c:catAx>
        <c:axId val="23067712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6755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'W-Machine'!$C$8:$Q$8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15392"/>
        <c:axId val="230716928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'W-Machine'!$C$19:$Q$19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20256"/>
        <c:axId val="230718464"/>
      </c:lineChart>
      <c:catAx>
        <c:axId val="230715392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0716928"/>
        <c:crosses val="autoZero"/>
        <c:auto val="1"/>
        <c:lblAlgn val="ctr"/>
        <c:lblOffset val="100"/>
        <c:noMultiLvlLbl val="0"/>
      </c:catAx>
      <c:valAx>
        <c:axId val="230716928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0715392"/>
        <c:crosses val="autoZero"/>
        <c:crossBetween val="between"/>
        <c:majorUnit val="25"/>
      </c:valAx>
      <c:valAx>
        <c:axId val="23071846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0720256"/>
        <c:crosses val="max"/>
        <c:crossBetween val="between"/>
      </c:valAx>
      <c:catAx>
        <c:axId val="230720256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07184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'W-Machine'!$C$12:$Q$12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25120"/>
        <c:axId val="232326656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'W-Machine'!$C$23:$Q$23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42272"/>
        <c:axId val="232328192"/>
      </c:lineChart>
      <c:catAx>
        <c:axId val="232325120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326656"/>
        <c:crosses val="autoZero"/>
        <c:auto val="1"/>
        <c:lblAlgn val="ctr"/>
        <c:lblOffset val="100"/>
        <c:noMultiLvlLbl val="0"/>
      </c:catAx>
      <c:valAx>
        <c:axId val="232326656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325120"/>
        <c:crosses val="autoZero"/>
        <c:crossBetween val="between"/>
        <c:majorUnit val="25"/>
      </c:valAx>
      <c:valAx>
        <c:axId val="232328192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342272"/>
        <c:crosses val="max"/>
        <c:crossBetween val="between"/>
      </c:valAx>
      <c:catAx>
        <c:axId val="232342272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3281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'W-Machine'!$C$13:$Q$13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72480"/>
        <c:axId val="232378368"/>
      </c:lineChart>
      <c:lineChart>
        <c:grouping val="standard"/>
        <c:varyColors val="0"/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'W-Machine'!$C$2:$Q$2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val>
            <c:numRef>
              <c:f>'W-Machine'!$C$24:$Q$24</c:f>
              <c:numCache>
                <c:formatCode>_-* #,##0.0_-;\-* #,##0.0_-;_-* "-"_-;_-@_-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81440"/>
        <c:axId val="232379904"/>
      </c:lineChart>
      <c:catAx>
        <c:axId val="232372480"/>
        <c:scaling>
          <c:orientation val="minMax"/>
        </c:scaling>
        <c:delete val="0"/>
        <c:axPos val="b"/>
        <c:numFmt formatCode="_-* #,##0.0_-;\-* #,##0.0_-;_-* &quot;-&quot;_-;_-@_-" sourceLinked="1"/>
        <c:majorTickMark val="out"/>
        <c:minorTickMark val="none"/>
        <c:tickLblPos val="nextTo"/>
        <c:crossAx val="232378368"/>
        <c:crosses val="autoZero"/>
        <c:auto val="1"/>
        <c:lblAlgn val="ctr"/>
        <c:lblOffset val="100"/>
        <c:noMultiLvlLbl val="0"/>
      </c:catAx>
      <c:valAx>
        <c:axId val="232378368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-* #,##0.0_-;\-* #,##0.0_-;_-* &quot;-&quot;_-;_-@_-" sourceLinked="1"/>
        <c:majorTickMark val="out"/>
        <c:minorTickMark val="none"/>
        <c:tickLblPos val="nextTo"/>
        <c:crossAx val="232372480"/>
        <c:crosses val="autoZero"/>
        <c:crossBetween val="between"/>
        <c:majorUnit val="25"/>
      </c:valAx>
      <c:valAx>
        <c:axId val="232379904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crossAx val="232381440"/>
        <c:crosses val="max"/>
        <c:crossBetween val="between"/>
      </c:valAx>
      <c:catAx>
        <c:axId val="232381440"/>
        <c:scaling>
          <c:orientation val="minMax"/>
        </c:scaling>
        <c:delete val="1"/>
        <c:axPos val="b"/>
        <c:numFmt formatCode="_-* #,##0.0_-;\-* #,##0.0_-;_-* &quot;-&quot;_-;_-@_-" sourceLinked="1"/>
        <c:majorTickMark val="out"/>
        <c:minorTickMark val="none"/>
        <c:tickLblPos val="none"/>
        <c:crossAx val="2323799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19050</xdr:rowOff>
    </xdr:from>
    <xdr:to>
      <xdr:col>11</xdr:col>
      <xdr:colOff>1781175</xdr:colOff>
      <xdr:row>20</xdr:row>
      <xdr:rowOff>304800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324970</xdr:colOff>
      <xdr:row>25</xdr:row>
      <xdr:rowOff>123265</xdr:rowOff>
    </xdr:from>
    <xdr:to>
      <xdr:col>8</xdr:col>
      <xdr:colOff>78441</xdr:colOff>
      <xdr:row>38</xdr:row>
      <xdr:rowOff>100854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437028</xdr:colOff>
      <xdr:row>34</xdr:row>
      <xdr:rowOff>56030</xdr:rowOff>
    </xdr:from>
    <xdr:ext cx="766193" cy="311496"/>
    <xdr:sp macro="" textlink="">
      <xdr:nvSpPr>
        <xdr:cNvPr id="5" name="TextBox 119"/>
        <xdr:cNvSpPr txBox="1"/>
      </xdr:nvSpPr>
      <xdr:spPr>
        <a:xfrm>
          <a:off x="930087" y="7295030"/>
          <a:ext cx="766193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LGEEG</a:t>
          </a:r>
        </a:p>
      </xdr:txBody>
    </xdr:sp>
    <xdr:clientData/>
  </xdr:oneCellAnchor>
  <xdr:twoCellAnchor>
    <xdr:from>
      <xdr:col>8</xdr:col>
      <xdr:colOff>201705</xdr:colOff>
      <xdr:row>25</xdr:row>
      <xdr:rowOff>123265</xdr:rowOff>
    </xdr:from>
    <xdr:to>
      <xdr:col>16</xdr:col>
      <xdr:colOff>67235</xdr:colOff>
      <xdr:row>38</xdr:row>
      <xdr:rowOff>100854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268941</xdr:colOff>
      <xdr:row>34</xdr:row>
      <xdr:rowOff>56030</xdr:rowOff>
    </xdr:from>
    <xdr:ext cx="806824" cy="311496"/>
    <xdr:sp macro="" textlink="">
      <xdr:nvSpPr>
        <xdr:cNvPr id="9" name="TextBox 119"/>
        <xdr:cNvSpPr txBox="1"/>
      </xdr:nvSpPr>
      <xdr:spPr>
        <a:xfrm>
          <a:off x="5490882" y="7295030"/>
          <a:ext cx="806824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LGEIN</a:t>
          </a:r>
        </a:p>
      </xdr:txBody>
    </xdr:sp>
    <xdr:clientData/>
  </xdr:oneCellAnchor>
  <xdr:twoCellAnchor>
    <xdr:from>
      <xdr:col>16</xdr:col>
      <xdr:colOff>212912</xdr:colOff>
      <xdr:row>25</xdr:row>
      <xdr:rowOff>123265</xdr:rowOff>
    </xdr:from>
    <xdr:to>
      <xdr:col>22</xdr:col>
      <xdr:colOff>638736</xdr:colOff>
      <xdr:row>38</xdr:row>
      <xdr:rowOff>100854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280147</xdr:colOff>
      <xdr:row>34</xdr:row>
      <xdr:rowOff>56030</xdr:rowOff>
    </xdr:from>
    <xdr:ext cx="1176617" cy="311496"/>
    <xdr:sp macro="" textlink="">
      <xdr:nvSpPr>
        <xdr:cNvPr id="11" name="TextBox 119"/>
        <xdr:cNvSpPr txBox="1"/>
      </xdr:nvSpPr>
      <xdr:spPr>
        <a:xfrm>
          <a:off x="10074088" y="7295030"/>
          <a:ext cx="1176617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WM-LGEKR</a:t>
          </a:r>
        </a:p>
      </xdr:txBody>
    </xdr:sp>
    <xdr:clientData/>
  </xdr:oneCellAnchor>
  <xdr:twoCellAnchor>
    <xdr:from>
      <xdr:col>0</xdr:col>
      <xdr:colOff>324970</xdr:colOff>
      <xdr:row>39</xdr:row>
      <xdr:rowOff>0</xdr:rowOff>
    </xdr:from>
    <xdr:to>
      <xdr:col>8</xdr:col>
      <xdr:colOff>78441</xdr:colOff>
      <xdr:row>51</xdr:row>
      <xdr:rowOff>190500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437028</xdr:colOff>
      <xdr:row>47</xdr:row>
      <xdr:rowOff>145676</xdr:rowOff>
    </xdr:from>
    <xdr:ext cx="743233" cy="311496"/>
    <xdr:sp macro="" textlink="">
      <xdr:nvSpPr>
        <xdr:cNvPr id="13" name="TextBox 119"/>
        <xdr:cNvSpPr txBox="1"/>
      </xdr:nvSpPr>
      <xdr:spPr>
        <a:xfrm>
          <a:off x="930087" y="8875058"/>
          <a:ext cx="743233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LGEPN</a:t>
          </a:r>
        </a:p>
      </xdr:txBody>
    </xdr:sp>
    <xdr:clientData/>
  </xdr:oneCellAnchor>
  <xdr:twoCellAnchor>
    <xdr:from>
      <xdr:col>8</xdr:col>
      <xdr:colOff>201705</xdr:colOff>
      <xdr:row>39</xdr:row>
      <xdr:rowOff>0</xdr:rowOff>
    </xdr:from>
    <xdr:to>
      <xdr:col>16</xdr:col>
      <xdr:colOff>67235</xdr:colOff>
      <xdr:row>51</xdr:row>
      <xdr:rowOff>190500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268941</xdr:colOff>
      <xdr:row>47</xdr:row>
      <xdr:rowOff>145676</xdr:rowOff>
    </xdr:from>
    <xdr:ext cx="782646" cy="311496"/>
    <xdr:sp macro="" textlink="">
      <xdr:nvSpPr>
        <xdr:cNvPr id="15" name="TextBox 119"/>
        <xdr:cNvSpPr txBox="1"/>
      </xdr:nvSpPr>
      <xdr:spPr>
        <a:xfrm>
          <a:off x="5490882" y="8875058"/>
          <a:ext cx="782646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LGERA</a:t>
          </a:r>
        </a:p>
      </xdr:txBody>
    </xdr:sp>
    <xdr:clientData/>
  </xdr:oneCellAnchor>
  <xdr:twoCellAnchor>
    <xdr:from>
      <xdr:col>16</xdr:col>
      <xdr:colOff>212912</xdr:colOff>
      <xdr:row>39</xdr:row>
      <xdr:rowOff>0</xdr:rowOff>
    </xdr:from>
    <xdr:to>
      <xdr:col>22</xdr:col>
      <xdr:colOff>638736</xdr:colOff>
      <xdr:row>51</xdr:row>
      <xdr:rowOff>190500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17</xdr:col>
      <xdr:colOff>280148</xdr:colOff>
      <xdr:row>47</xdr:row>
      <xdr:rowOff>145676</xdr:rowOff>
    </xdr:from>
    <xdr:ext cx="918882" cy="311496"/>
    <xdr:sp macro="" textlink="">
      <xdr:nvSpPr>
        <xdr:cNvPr id="17" name="TextBox 119"/>
        <xdr:cNvSpPr txBox="1"/>
      </xdr:nvSpPr>
      <xdr:spPr>
        <a:xfrm>
          <a:off x="10074089" y="8875058"/>
          <a:ext cx="918882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LGESP</a:t>
          </a:r>
        </a:p>
      </xdr:txBody>
    </xdr:sp>
    <xdr:clientData/>
  </xdr:oneCellAnchor>
  <xdr:twoCellAnchor>
    <xdr:from>
      <xdr:col>0</xdr:col>
      <xdr:colOff>324970</xdr:colOff>
      <xdr:row>65</xdr:row>
      <xdr:rowOff>205780</xdr:rowOff>
    </xdr:from>
    <xdr:to>
      <xdr:col>8</xdr:col>
      <xdr:colOff>78441</xdr:colOff>
      <xdr:row>78</xdr:row>
      <xdr:rowOff>183369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437028</xdr:colOff>
      <xdr:row>74</xdr:row>
      <xdr:rowOff>143639</xdr:rowOff>
    </xdr:from>
    <xdr:ext cx="743233" cy="311496"/>
    <xdr:sp macro="" textlink="">
      <xdr:nvSpPr>
        <xdr:cNvPr id="23" name="TextBox 119"/>
        <xdr:cNvSpPr txBox="1"/>
      </xdr:nvSpPr>
      <xdr:spPr>
        <a:xfrm>
          <a:off x="939255" y="15522184"/>
          <a:ext cx="743233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Noida</a:t>
          </a:r>
        </a:p>
      </xdr:txBody>
    </xdr:sp>
    <xdr:clientData/>
  </xdr:oneCellAnchor>
  <xdr:twoCellAnchor>
    <xdr:from>
      <xdr:col>8</xdr:col>
      <xdr:colOff>201705</xdr:colOff>
      <xdr:row>65</xdr:row>
      <xdr:rowOff>205780</xdr:rowOff>
    </xdr:from>
    <xdr:to>
      <xdr:col>16</xdr:col>
      <xdr:colOff>67235</xdr:colOff>
      <xdr:row>78</xdr:row>
      <xdr:rowOff>183369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9</xdr:col>
      <xdr:colOff>268941</xdr:colOff>
      <xdr:row>74</xdr:row>
      <xdr:rowOff>143639</xdr:rowOff>
    </xdr:from>
    <xdr:ext cx="782646" cy="311496"/>
    <xdr:sp macro="" textlink="">
      <xdr:nvSpPr>
        <xdr:cNvPr id="25" name="TextBox 119"/>
        <xdr:cNvSpPr txBox="1"/>
      </xdr:nvSpPr>
      <xdr:spPr>
        <a:xfrm>
          <a:off x="5533668" y="15522184"/>
          <a:ext cx="782646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Pune</a:t>
          </a:r>
        </a:p>
      </xdr:txBody>
    </xdr:sp>
    <xdr:clientData/>
  </xdr:oneCellAnchor>
  <xdr:twoCellAnchor>
    <xdr:from>
      <xdr:col>0</xdr:col>
      <xdr:colOff>324970</xdr:colOff>
      <xdr:row>52</xdr:row>
      <xdr:rowOff>86592</xdr:rowOff>
    </xdr:from>
    <xdr:to>
      <xdr:col>8</xdr:col>
      <xdr:colOff>78441</xdr:colOff>
      <xdr:row>65</xdr:row>
      <xdr:rowOff>69273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437028</xdr:colOff>
      <xdr:row>61</xdr:row>
      <xdr:rowOff>24450</xdr:rowOff>
    </xdr:from>
    <xdr:ext cx="743233" cy="311496"/>
    <xdr:sp macro="" textlink="">
      <xdr:nvSpPr>
        <xdr:cNvPr id="27" name="TextBox 119"/>
        <xdr:cNvSpPr txBox="1"/>
      </xdr:nvSpPr>
      <xdr:spPr>
        <a:xfrm>
          <a:off x="939255" y="12701359"/>
          <a:ext cx="743233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LGETH</a:t>
          </a:r>
        </a:p>
      </xdr:txBody>
    </xdr:sp>
    <xdr:clientData/>
  </xdr:oneCellAnchor>
  <xdr:twoCellAnchor>
    <xdr:from>
      <xdr:col>8</xdr:col>
      <xdr:colOff>201705</xdr:colOff>
      <xdr:row>52</xdr:row>
      <xdr:rowOff>86592</xdr:rowOff>
    </xdr:from>
    <xdr:to>
      <xdr:col>16</xdr:col>
      <xdr:colOff>67235</xdr:colOff>
      <xdr:row>65</xdr:row>
      <xdr:rowOff>69273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9</xdr:col>
      <xdr:colOff>268941</xdr:colOff>
      <xdr:row>61</xdr:row>
      <xdr:rowOff>24450</xdr:rowOff>
    </xdr:from>
    <xdr:ext cx="782646" cy="311496"/>
    <xdr:sp macro="" textlink="">
      <xdr:nvSpPr>
        <xdr:cNvPr id="29" name="TextBox 119"/>
        <xdr:cNvSpPr txBox="1"/>
      </xdr:nvSpPr>
      <xdr:spPr>
        <a:xfrm>
          <a:off x="5533668" y="12701359"/>
          <a:ext cx="782646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LGEVH</a:t>
          </a:r>
        </a:p>
      </xdr:txBody>
    </xdr:sp>
    <xdr:clientData/>
  </xdr:oneCellAnchor>
  <xdr:twoCellAnchor>
    <xdr:from>
      <xdr:col>16</xdr:col>
      <xdr:colOff>212912</xdr:colOff>
      <xdr:row>52</xdr:row>
      <xdr:rowOff>86592</xdr:rowOff>
    </xdr:from>
    <xdr:to>
      <xdr:col>22</xdr:col>
      <xdr:colOff>638736</xdr:colOff>
      <xdr:row>65</xdr:row>
      <xdr:rowOff>69273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17</xdr:col>
      <xdr:colOff>280148</xdr:colOff>
      <xdr:row>61</xdr:row>
      <xdr:rowOff>24450</xdr:rowOff>
    </xdr:from>
    <xdr:ext cx="918882" cy="311496"/>
    <xdr:sp macro="" textlink="">
      <xdr:nvSpPr>
        <xdr:cNvPr id="31" name="TextBox 119"/>
        <xdr:cNvSpPr txBox="1"/>
      </xdr:nvSpPr>
      <xdr:spPr>
        <a:xfrm>
          <a:off x="10099557" y="12701359"/>
          <a:ext cx="918882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LGEWR</a:t>
          </a:r>
        </a:p>
      </xdr:txBody>
    </xdr:sp>
    <xdr:clientData/>
  </xdr:oneCellAnchor>
  <xdr:twoCellAnchor>
    <xdr:from>
      <xdr:col>24</xdr:col>
      <xdr:colOff>412376</xdr:colOff>
      <xdr:row>25</xdr:row>
      <xdr:rowOff>123265</xdr:rowOff>
    </xdr:from>
    <xdr:to>
      <xdr:col>30</xdr:col>
      <xdr:colOff>683559</xdr:colOff>
      <xdr:row>38</xdr:row>
      <xdr:rowOff>100854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25</xdr:col>
      <xdr:colOff>327211</xdr:colOff>
      <xdr:row>34</xdr:row>
      <xdr:rowOff>56030</xdr:rowOff>
    </xdr:from>
    <xdr:ext cx="1245311" cy="311496"/>
    <xdr:sp macro="" textlink="">
      <xdr:nvSpPr>
        <xdr:cNvPr id="33" name="TextBox 119"/>
        <xdr:cNvSpPr txBox="1"/>
      </xdr:nvSpPr>
      <xdr:spPr>
        <a:xfrm>
          <a:off x="15679270" y="7295030"/>
          <a:ext cx="1245311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V/C_LGEKR</a:t>
          </a:r>
        </a:p>
      </xdr:txBody>
    </xdr:sp>
    <xdr:clientData/>
  </xdr:oneCellAnchor>
  <xdr:twoCellAnchor>
    <xdr:from>
      <xdr:col>24</xdr:col>
      <xdr:colOff>412376</xdr:colOff>
      <xdr:row>39</xdr:row>
      <xdr:rowOff>0</xdr:rowOff>
    </xdr:from>
    <xdr:to>
      <xdr:col>31</xdr:col>
      <xdr:colOff>0</xdr:colOff>
      <xdr:row>51</xdr:row>
      <xdr:rowOff>190500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25</xdr:col>
      <xdr:colOff>327212</xdr:colOff>
      <xdr:row>47</xdr:row>
      <xdr:rowOff>145676</xdr:rowOff>
    </xdr:from>
    <xdr:ext cx="1207994" cy="311496"/>
    <xdr:sp macro="" textlink="">
      <xdr:nvSpPr>
        <xdr:cNvPr id="35" name="TextBox 119"/>
        <xdr:cNvSpPr txBox="1"/>
      </xdr:nvSpPr>
      <xdr:spPr>
        <a:xfrm>
          <a:off x="15679271" y="10152529"/>
          <a:ext cx="1207994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V/C_LGETA</a:t>
          </a:r>
        </a:p>
      </xdr:txBody>
    </xdr:sp>
    <xdr:clientData/>
  </xdr:oneCellAnchor>
  <xdr:twoCellAnchor>
    <xdr:from>
      <xdr:col>24</xdr:col>
      <xdr:colOff>412376</xdr:colOff>
      <xdr:row>52</xdr:row>
      <xdr:rowOff>86592</xdr:rowOff>
    </xdr:from>
    <xdr:to>
      <xdr:col>31</xdr:col>
      <xdr:colOff>0</xdr:colOff>
      <xdr:row>65</xdr:row>
      <xdr:rowOff>69273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25</xdr:col>
      <xdr:colOff>327212</xdr:colOff>
      <xdr:row>61</xdr:row>
      <xdr:rowOff>24450</xdr:rowOff>
    </xdr:from>
    <xdr:ext cx="1207994" cy="311496"/>
    <xdr:sp macro="" textlink="">
      <xdr:nvSpPr>
        <xdr:cNvPr id="37" name="TextBox 119"/>
        <xdr:cNvSpPr txBox="1"/>
      </xdr:nvSpPr>
      <xdr:spPr>
        <a:xfrm>
          <a:off x="15679271" y="13012068"/>
          <a:ext cx="1207994" cy="3114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/>
            <a:t>V/C_LGEVH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장익수/책임/H&amp;A생산품질진단팀(iksoo.jang@lge.com)" refreshedDate="43293.40248611111" createdVersion="4" refreshedVersion="4" minRefreshableVersion="3" recordCount="88">
  <cacheSource type="worksheet">
    <worksheetSource ref="DC2:ED90" sheet="세탁기"/>
  </cacheSource>
  <cacheFields count="28">
    <cacheField name="항목" numFmtId="0">
      <sharedItems count="8">
        <s v="1. FFR(절대값)"/>
        <s v="2. FCR"/>
        <s v="3. 리턴불량"/>
        <s v="4. 공정불량"/>
        <s v="5. 재작업"/>
        <s v="6. 사외재작업"/>
        <s v="7. CEO정보보고"/>
        <s v="8. 판매법인"/>
      </sharedItems>
    </cacheField>
    <cacheField name="Subsidiary" numFmtId="0">
      <sharedItems count="11">
        <s v="LGEEG"/>
        <s v="LGEIN"/>
        <s v="LGEKR"/>
        <s v="LGEPN"/>
        <s v="LGERA"/>
        <s v="LGESP"/>
        <s v="LGETH"/>
        <s v="LGEVH"/>
        <s v="LGEWR"/>
        <s v="NOIDA"/>
        <s v="PUNE"/>
      </sharedItems>
    </cacheField>
    <cacheField name="1611" numFmtId="0">
      <sharedItems containsBlank="1" containsMixedTypes="1" containsNumber="1" containsInteger="1" minValue="3" maxValue="35"/>
    </cacheField>
    <cacheField name="1612" numFmtId="0">
      <sharedItems containsBlank="1" containsMixedTypes="1" containsNumber="1" containsInteger="1" minValue="3" maxValue="35"/>
    </cacheField>
    <cacheField name="1701" numFmtId="0">
      <sharedItems containsString="0" containsBlank="1" containsNumber="1" containsInteger="1" minValue="3" maxValue="35"/>
    </cacheField>
    <cacheField name="1702" numFmtId="0">
      <sharedItems containsString="0" containsBlank="1" containsNumber="1" containsInteger="1" minValue="3" maxValue="35"/>
    </cacheField>
    <cacheField name="1703" numFmtId="0">
      <sharedItems containsString="0" containsBlank="1" containsNumber="1" containsInteger="1" minValue="3" maxValue="35"/>
    </cacheField>
    <cacheField name="1704" numFmtId="0">
      <sharedItems containsString="0" containsBlank="1" containsNumber="1" containsInteger="1" minValue="3" maxValue="35"/>
    </cacheField>
    <cacheField name="1705" numFmtId="0">
      <sharedItems containsString="0" containsBlank="1" containsNumber="1" containsInteger="1" minValue="3" maxValue="35"/>
    </cacheField>
    <cacheField name="1706" numFmtId="0">
      <sharedItems containsString="0" containsBlank="1" containsNumber="1" containsInteger="1" minValue="3" maxValue="35"/>
    </cacheField>
    <cacheField name="1707" numFmtId="0">
      <sharedItems containsString="0" containsBlank="1" containsNumber="1" containsInteger="1" minValue="3" maxValue="35"/>
    </cacheField>
    <cacheField name="1708" numFmtId="0">
      <sharedItems containsString="0" containsBlank="1" containsNumber="1" containsInteger="1" minValue="3" maxValue="35"/>
    </cacheField>
    <cacheField name="1709" numFmtId="0">
      <sharedItems containsString="0" containsBlank="1" containsNumber="1" containsInteger="1" minValue="3" maxValue="35"/>
    </cacheField>
    <cacheField name="1710" numFmtId="0">
      <sharedItems containsSemiMixedTypes="0" containsString="0" containsNumber="1" minValue="-2" maxValue="35"/>
    </cacheField>
    <cacheField name="1711" numFmtId="0">
      <sharedItems containsSemiMixedTypes="0" containsString="0" containsNumber="1" minValue="-6" maxValue="35"/>
    </cacheField>
    <cacheField name="1712" numFmtId="0">
      <sharedItems containsSemiMixedTypes="0" containsString="0" containsNumber="1" containsInteger="1" minValue="-2" maxValue="35"/>
    </cacheField>
    <cacheField name="1801" numFmtId="0">
      <sharedItems containsSemiMixedTypes="0" containsString="0" containsNumber="1" containsInteger="1" minValue="0" maxValue="35"/>
    </cacheField>
    <cacheField name="1802" numFmtId="0">
      <sharedItems containsSemiMixedTypes="0" containsString="0" containsNumber="1" minValue="-0.65789473684210531" maxValue="35"/>
    </cacheField>
    <cacheField name="1803" numFmtId="0">
      <sharedItems containsSemiMixedTypes="0" containsString="0" containsNumber="1" minValue="-2" maxValue="35"/>
    </cacheField>
    <cacheField name="1804" numFmtId="0">
      <sharedItems containsSemiMixedTypes="0" containsString="0" containsNumber="1" containsInteger="1" minValue="0" maxValue="35"/>
    </cacheField>
    <cacheField name="1805" numFmtId="0">
      <sharedItems containsSemiMixedTypes="0" containsString="0" containsNumber="1" minValue="-1.3157894736842106" maxValue="35"/>
    </cacheField>
    <cacheField name="1806" numFmtId="0">
      <sharedItems containsSemiMixedTypes="0" containsString="0" containsNumber="1" minValue="-2" maxValue="35"/>
    </cacheField>
    <cacheField name="1807" numFmtId="0">
      <sharedItems containsNonDate="0" containsString="0" containsBlank="1"/>
    </cacheField>
    <cacheField name="1808" numFmtId="0">
      <sharedItems containsNonDate="0" containsString="0" containsBlank="1"/>
    </cacheField>
    <cacheField name="1809" numFmtId="0">
      <sharedItems containsNonDate="0" containsString="0" containsBlank="1"/>
    </cacheField>
    <cacheField name="1810" numFmtId="0">
      <sharedItems containsNonDate="0" containsString="0" containsBlank="1"/>
    </cacheField>
    <cacheField name="1811" numFmtId="0">
      <sharedItems containsNonDate="0" containsString="0" containsBlank="1"/>
    </cacheField>
    <cacheField name="18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장익수/책임/H&amp;A생산품질진단팀(iksoo.jang@lge.com)" refreshedDate="43293.403439467591" createdVersion="4" refreshedVersion="4" minRefreshableVersion="3" recordCount="64">
  <cacheSource type="worksheet">
    <worksheetSource ref="DC2:ED66" sheet="냉장고"/>
  </cacheSource>
  <cacheFields count="28">
    <cacheField name="항목" numFmtId="0">
      <sharedItems count="8">
        <s v="1. FFR(절대값)"/>
        <s v="2. FCR"/>
        <s v="3. 리턴불량"/>
        <s v="4. 공정불량"/>
        <s v="5. 재작업"/>
        <s v="6. 사외재작업"/>
        <s v="7. CEO정보보고"/>
        <s v="8. 판매법인"/>
      </sharedItems>
    </cacheField>
    <cacheField name="Subsidiary" numFmtId="0">
      <sharedItems count="8">
        <s v="LGEIN"/>
        <s v="LGEKR"/>
        <s v="LGEMM"/>
        <s v="LGERA"/>
        <s v="LGETR"/>
        <s v="LGEWR"/>
        <s v="NOIDA"/>
        <s v="PUNE"/>
      </sharedItems>
    </cacheField>
    <cacheField name="1611" numFmtId="0">
      <sharedItems containsString="0" containsBlank="1" containsNumber="1" containsInteger="1" minValue="3" maxValue="35"/>
    </cacheField>
    <cacheField name="1612" numFmtId="0">
      <sharedItems containsString="0" containsBlank="1" containsNumber="1" containsInteger="1" minValue="3" maxValue="35"/>
    </cacheField>
    <cacheField name="1701" numFmtId="0">
      <sharedItems containsString="0" containsBlank="1" containsNumber="1" containsInteger="1" minValue="3" maxValue="35"/>
    </cacheField>
    <cacheField name="1702" numFmtId="0">
      <sharedItems containsString="0" containsBlank="1" containsNumber="1" containsInteger="1" minValue="3" maxValue="35"/>
    </cacheField>
    <cacheField name="1703" numFmtId="0">
      <sharedItems containsString="0" containsBlank="1" containsNumber="1" containsInteger="1" minValue="3" maxValue="35"/>
    </cacheField>
    <cacheField name="1704" numFmtId="0">
      <sharedItems containsString="0" containsBlank="1" containsNumber="1" containsInteger="1" minValue="3" maxValue="35"/>
    </cacheField>
    <cacheField name="1705" numFmtId="0">
      <sharedItems containsString="0" containsBlank="1" containsNumber="1" containsInteger="1" minValue="3" maxValue="35"/>
    </cacheField>
    <cacheField name="1706" numFmtId="0">
      <sharedItems containsString="0" containsBlank="1" containsNumber="1" containsInteger="1" minValue="3" maxValue="35"/>
    </cacheField>
    <cacheField name="1707" numFmtId="0">
      <sharedItems containsString="0" containsBlank="1" containsNumber="1" containsInteger="1" minValue="3" maxValue="35"/>
    </cacheField>
    <cacheField name="1708" numFmtId="0">
      <sharedItems containsString="0" containsBlank="1" containsNumber="1" containsInteger="1" minValue="3" maxValue="35"/>
    </cacheField>
    <cacheField name="1709" numFmtId="0">
      <sharedItems containsString="0" containsBlank="1" containsNumber="1" containsInteger="1" minValue="3" maxValue="35"/>
    </cacheField>
    <cacheField name="1710" numFmtId="0">
      <sharedItems containsSemiMixedTypes="0" containsString="0" containsNumber="1" minValue="-1.7543859649122808" maxValue="35"/>
    </cacheField>
    <cacheField name="1711" numFmtId="0">
      <sharedItems containsSemiMixedTypes="0" containsString="0" containsNumber="1" minValue="-2.6315789473684212" maxValue="35"/>
    </cacheField>
    <cacheField name="1712" numFmtId="0">
      <sharedItems containsSemiMixedTypes="0" containsString="0" containsNumber="1" minValue="-3" maxValue="35"/>
    </cacheField>
    <cacheField name="1801" numFmtId="0">
      <sharedItems containsSemiMixedTypes="0" containsString="0" containsNumber="1" containsInteger="1" minValue="0" maxValue="35"/>
    </cacheField>
    <cacheField name="1802" numFmtId="0">
      <sharedItems containsSemiMixedTypes="0" containsString="0" containsNumber="1" containsInteger="1" minValue="0" maxValue="35"/>
    </cacheField>
    <cacheField name="1803" numFmtId="0">
      <sharedItems containsSemiMixedTypes="0" containsString="0" containsNumber="1" minValue="-2" maxValue="35"/>
    </cacheField>
    <cacheField name="1804" numFmtId="0">
      <sharedItems containsSemiMixedTypes="0" containsString="0" containsNumber="1" minValue="-2" maxValue="35"/>
    </cacheField>
    <cacheField name="1805" numFmtId="0">
      <sharedItems containsSemiMixedTypes="0" containsString="0" containsNumber="1" minValue="-4" maxValue="35"/>
    </cacheField>
    <cacheField name="1806" numFmtId="0">
      <sharedItems containsSemiMixedTypes="0" containsString="0" containsNumber="1" minValue="-0.87719298245614041" maxValue="28"/>
    </cacheField>
    <cacheField name="1807" numFmtId="0">
      <sharedItems containsNonDate="0" containsString="0" containsBlank="1" count="1">
        <m/>
      </sharedItems>
    </cacheField>
    <cacheField name="1808" numFmtId="0">
      <sharedItems containsNonDate="0" containsString="0" containsBlank="1"/>
    </cacheField>
    <cacheField name="1809" numFmtId="0">
      <sharedItems containsNonDate="0" containsString="0" containsBlank="1"/>
    </cacheField>
    <cacheField name="1810" numFmtId="0">
      <sharedItems containsNonDate="0" containsString="0" containsBlank="1"/>
    </cacheField>
    <cacheField name="1811" numFmtId="0">
      <sharedItems containsNonDate="0" containsString="0" containsBlank="1"/>
    </cacheField>
    <cacheField name="18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장익수/책임/H&amp;A생산품질진단팀(iksoo.jang@lge.com)" refreshedDate="43293.404124537039" createdVersion="4" refreshedVersion="4" minRefreshableVersion="3" recordCount="64">
  <cacheSource type="worksheet">
    <worksheetSource ref="DF2:EG66" sheet="RAC"/>
  </cacheSource>
  <cacheFields count="28">
    <cacheField name="항목" numFmtId="0">
      <sharedItems count="8">
        <s v="1. FFR(절대값)"/>
        <s v="2. FCR"/>
        <s v="3. 리턴불량"/>
        <s v="4. 공정불량"/>
        <s v="5. 재작업"/>
        <s v="6. 사외재작업"/>
        <s v="7. CEO정보보고"/>
        <s v="8. 판매법인"/>
      </sharedItems>
    </cacheField>
    <cacheField name="Subsidiary" numFmtId="0">
      <sharedItems count="8">
        <s v="LGEIN"/>
        <s v="LGEKR"/>
        <s v="LGESP"/>
        <s v="LGESR"/>
        <s v="LGETA"/>
        <s v="LGETH"/>
        <s v="NOIDA"/>
        <s v="PUNE"/>
      </sharedItems>
    </cacheField>
    <cacheField name="1611" numFmtId="0">
      <sharedItems containsSemiMixedTypes="0" containsString="0" containsNumber="1" containsInteger="1" minValue="0" maxValue="35"/>
    </cacheField>
    <cacheField name="1612" numFmtId="0">
      <sharedItems containsSemiMixedTypes="0" containsString="0" containsNumber="1" containsInteger="1" minValue="0" maxValue="35"/>
    </cacheField>
    <cacheField name="1701" numFmtId="0">
      <sharedItems containsSemiMixedTypes="0" containsString="0" containsNumber="1" containsInteger="1" minValue="0" maxValue="35"/>
    </cacheField>
    <cacheField name="1702" numFmtId="0">
      <sharedItems containsSemiMixedTypes="0" containsString="0" containsNumber="1" containsInteger="1" minValue="0" maxValue="35"/>
    </cacheField>
    <cacheField name="1703" numFmtId="0">
      <sharedItems containsSemiMixedTypes="0" containsString="0" containsNumber="1" containsInteger="1" minValue="0" maxValue="35"/>
    </cacheField>
    <cacheField name="1704" numFmtId="0">
      <sharedItems containsSemiMixedTypes="0" containsString="0" containsNumber="1" containsInteger="1" minValue="0" maxValue="35"/>
    </cacheField>
    <cacheField name="1705" numFmtId="0">
      <sharedItems containsSemiMixedTypes="0" containsString="0" containsNumber="1" containsInteger="1" minValue="0" maxValue="35"/>
    </cacheField>
    <cacheField name="1706" numFmtId="0">
      <sharedItems containsSemiMixedTypes="0" containsString="0" containsNumber="1" containsInteger="1" minValue="0" maxValue="35"/>
    </cacheField>
    <cacheField name="1707" numFmtId="0">
      <sharedItems containsMixedTypes="1" containsNumber="1" containsInteger="1" minValue="0" maxValue="35"/>
    </cacheField>
    <cacheField name="1708" numFmtId="0">
      <sharedItems containsMixedTypes="1" containsNumber="1" containsInteger="1" minValue="0" maxValue="35"/>
    </cacheField>
    <cacheField name="1709" numFmtId="0">
      <sharedItems containsSemiMixedTypes="0" containsString="0" containsNumber="1" containsInteger="1" minValue="0" maxValue="35"/>
    </cacheField>
    <cacheField name="1710" numFmtId="0">
      <sharedItems containsMixedTypes="1" containsNumber="1" containsInteger="1" minValue="0" maxValue="35"/>
    </cacheField>
    <cacheField name="1711" numFmtId="0">
      <sharedItems containsMixedTypes="1" containsNumber="1" containsInteger="1" minValue="-2" maxValue="35"/>
    </cacheField>
    <cacheField name="1712" numFmtId="0">
      <sharedItems containsSemiMixedTypes="0" containsString="0" containsNumber="1" containsInteger="1" minValue="0" maxValue="35"/>
    </cacheField>
    <cacheField name="1801" numFmtId="0">
      <sharedItems containsSemiMixedTypes="0" containsString="0" containsNumber="1" containsInteger="1" minValue="-6" maxValue="35"/>
    </cacheField>
    <cacheField name="1802" numFmtId="0">
      <sharedItems containsSemiMixedTypes="0" containsString="0" containsNumber="1" containsInteger="1" minValue="-2" maxValue="35"/>
    </cacheField>
    <cacheField name="1803" numFmtId="0">
      <sharedItems containsSemiMixedTypes="0" containsString="0" containsNumber="1" containsInteger="1" minValue="0" maxValue="35"/>
    </cacheField>
    <cacheField name="1804" numFmtId="0">
      <sharedItems containsSemiMixedTypes="0" containsString="0" containsNumber="1" containsInteger="1" minValue="0" maxValue="35"/>
    </cacheField>
    <cacheField name="1805" numFmtId="0">
      <sharedItems containsSemiMixedTypes="0" containsString="0" containsNumber="1" containsInteger="1" minValue="0" maxValue="35"/>
    </cacheField>
    <cacheField name="1806" numFmtId="0">
      <sharedItems containsSemiMixedTypes="0" containsString="0" containsNumber="1" containsInteger="1" minValue="0" maxValue="35"/>
    </cacheField>
    <cacheField name="1807" numFmtId="0">
      <sharedItems containsNonDate="0" containsString="0" containsBlank="1" count="1">
        <m/>
      </sharedItems>
    </cacheField>
    <cacheField name="1808" numFmtId="0">
      <sharedItems containsNonDate="0" containsString="0" containsBlank="1"/>
    </cacheField>
    <cacheField name="1809" numFmtId="0">
      <sharedItems containsNonDate="0" containsString="0" containsBlank="1"/>
    </cacheField>
    <cacheField name="1810" numFmtId="0">
      <sharedItems containsNonDate="0" containsString="0" containsBlank="1"/>
    </cacheField>
    <cacheField name="1811" numFmtId="0">
      <sharedItems containsNonDate="0" containsString="0" containsBlank="1"/>
    </cacheField>
    <cacheField name="18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장익수/책임/H&amp;A생산품질진단팀(iksoo.jang@lge.com)" refreshedDate="43293.404582407406" createdVersion="4" refreshedVersion="4" minRefreshableVersion="3" recordCount="48">
  <cacheSource type="worksheet">
    <worksheetSource ref="DC2:ED50" sheet="쿠킹"/>
  </cacheSource>
  <cacheFields count="28">
    <cacheField name="항목" numFmtId="0">
      <sharedItems count="8">
        <s v="1. FFR(절대값)"/>
        <s v="2. FCR"/>
        <s v="3. 리턴불량"/>
        <s v="4. 공정불량"/>
        <s v="5. 재작업"/>
        <s v="6. 사외재작업"/>
        <s v="7. CEO정보보고"/>
        <s v="8. 판매법인"/>
      </sharedItems>
    </cacheField>
    <cacheField name="Subsidiary" numFmtId="0">
      <sharedItems count="6">
        <s v="LGEKR"/>
        <s v="LGEMM"/>
        <s v="LGESP"/>
        <s v="LGETA"/>
        <s v="LGETH"/>
        <s v="NOIDA"/>
      </sharedItems>
    </cacheField>
    <cacheField name="1611" numFmtId="0">
      <sharedItems containsSemiMixedTypes="0" containsString="0" containsNumber="1" containsInteger="1" minValue="0" maxValue="35"/>
    </cacheField>
    <cacheField name="1612" numFmtId="0">
      <sharedItems containsSemiMixedTypes="0" containsString="0" containsNumber="1" containsInteger="1" minValue="0" maxValue="35"/>
    </cacheField>
    <cacheField name="1701" numFmtId="0">
      <sharedItems containsSemiMixedTypes="0" containsString="0" containsNumber="1" containsInteger="1" minValue="0" maxValue="35"/>
    </cacheField>
    <cacheField name="1702" numFmtId="0">
      <sharedItems containsSemiMixedTypes="0" containsString="0" containsNumber="1" containsInteger="1" minValue="0" maxValue="35"/>
    </cacheField>
    <cacheField name="1703" numFmtId="0">
      <sharedItems containsSemiMixedTypes="0" containsString="0" containsNumber="1" containsInteger="1" minValue="0" maxValue="35"/>
    </cacheField>
    <cacheField name="1704" numFmtId="0">
      <sharedItems containsSemiMixedTypes="0" containsString="0" containsNumber="1" containsInteger="1" minValue="0" maxValue="35"/>
    </cacheField>
    <cacheField name="1705" numFmtId="0">
      <sharedItems containsSemiMixedTypes="0" containsString="0" containsNumber="1" containsInteger="1" minValue="0" maxValue="35"/>
    </cacheField>
    <cacheField name="1706" numFmtId="0">
      <sharedItems containsSemiMixedTypes="0" containsString="0" containsNumber="1" containsInteger="1" minValue="0" maxValue="35"/>
    </cacheField>
    <cacheField name="1707" numFmtId="0">
      <sharedItems containsSemiMixedTypes="0" containsString="0" containsNumber="1" containsInteger="1" minValue="0" maxValue="35"/>
    </cacheField>
    <cacheField name="1708" numFmtId="0">
      <sharedItems containsSemiMixedTypes="0" containsString="0" containsNumber="1" containsInteger="1" minValue="0" maxValue="35"/>
    </cacheField>
    <cacheField name="1709" numFmtId="0">
      <sharedItems containsSemiMixedTypes="0" containsString="0" containsNumber="1" containsInteger="1" minValue="0" maxValue="35"/>
    </cacheField>
    <cacheField name="1710" numFmtId="0">
      <sharedItems containsSemiMixedTypes="0" containsString="0" containsNumber="1" containsInteger="1" minValue="-4" maxValue="35"/>
    </cacheField>
    <cacheField name="1711" numFmtId="0">
      <sharedItems containsSemiMixedTypes="0" containsString="0" containsNumber="1" containsInteger="1" minValue="-3" maxValue="35"/>
    </cacheField>
    <cacheField name="1712" numFmtId="0">
      <sharedItems containsSemiMixedTypes="0" containsString="0" containsNumber="1" containsInteger="1" minValue="-4" maxValue="35"/>
    </cacheField>
    <cacheField name="1801" numFmtId="0">
      <sharedItems containsSemiMixedTypes="0" containsString="0" containsNumber="1" containsInteger="1" minValue="-2" maxValue="35"/>
    </cacheField>
    <cacheField name="1802" numFmtId="0">
      <sharedItems containsSemiMixedTypes="0" containsString="0" containsNumber="1" containsInteger="1" minValue="0" maxValue="35"/>
    </cacheField>
    <cacheField name="1803" numFmtId="0">
      <sharedItems containsSemiMixedTypes="0" containsString="0" containsNumber="1" containsInteger="1" minValue="-4" maxValue="35"/>
    </cacheField>
    <cacheField name="1804" numFmtId="0">
      <sharedItems containsSemiMixedTypes="0" containsString="0" containsNumber="1" containsInteger="1" minValue="-4" maxValue="35"/>
    </cacheField>
    <cacheField name="1805" numFmtId="0">
      <sharedItems containsSemiMixedTypes="0" containsString="0" containsNumber="1" containsInteger="1" minValue="-4" maxValue="35"/>
    </cacheField>
    <cacheField name="1806" numFmtId="0">
      <sharedItems containsSemiMixedTypes="0" containsString="0" containsNumber="1" containsInteger="1" minValue="0" maxValue="35"/>
    </cacheField>
    <cacheField name="1807" numFmtId="0">
      <sharedItems containsNonDate="0" containsString="0" containsBlank="1"/>
    </cacheField>
    <cacheField name="1808" numFmtId="0">
      <sharedItems containsNonDate="0" containsString="0" containsBlank="1"/>
    </cacheField>
    <cacheField name="1809" numFmtId="0">
      <sharedItems containsNonDate="0" containsString="0" containsBlank="1"/>
    </cacheField>
    <cacheField name="1810" numFmtId="0">
      <sharedItems containsNonDate="0" containsString="0" containsBlank="1"/>
    </cacheField>
    <cacheField name="1811" numFmtId="0">
      <sharedItems containsNonDate="0" containsString="0" containsBlank="1"/>
    </cacheField>
    <cacheField name="18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n v="21"/>
    <n v="21"/>
    <n v="21"/>
    <n v="21"/>
    <n v="21"/>
    <n v="21"/>
    <n v="28"/>
    <n v="28"/>
    <n v="28"/>
    <n v="28"/>
    <n v="28"/>
    <n v="35"/>
    <n v="28"/>
    <n v="28"/>
    <n v="28"/>
    <n v="28"/>
    <n v="28"/>
    <n v="35"/>
    <n v="35"/>
    <n v="35"/>
    <m/>
    <m/>
    <m/>
    <m/>
    <m/>
    <m/>
  </r>
  <r>
    <x v="0"/>
    <x v="1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m/>
    <m/>
    <m/>
    <m/>
    <m/>
    <m/>
  </r>
  <r>
    <x v="0"/>
    <x v="2"/>
    <n v="21"/>
    <n v="21"/>
    <n v="14"/>
    <n v="14"/>
    <n v="14"/>
    <n v="14"/>
    <n v="14"/>
    <n v="21"/>
    <n v="21"/>
    <n v="21"/>
    <n v="21"/>
    <n v="21"/>
    <n v="21"/>
    <n v="21"/>
    <n v="21"/>
    <n v="21"/>
    <n v="14"/>
    <n v="21"/>
    <n v="21"/>
    <n v="14"/>
    <m/>
    <m/>
    <m/>
    <m/>
    <m/>
    <m/>
  </r>
  <r>
    <x v="0"/>
    <x v="3"/>
    <n v="28"/>
    <n v="28"/>
    <n v="21"/>
    <n v="21"/>
    <n v="21"/>
    <n v="28"/>
    <n v="28"/>
    <n v="28"/>
    <n v="28"/>
    <n v="28"/>
    <n v="28"/>
    <n v="14"/>
    <n v="28"/>
    <n v="28"/>
    <n v="28"/>
    <n v="28"/>
    <n v="21"/>
    <n v="21"/>
    <n v="21"/>
    <n v="28"/>
    <m/>
    <m/>
    <m/>
    <m/>
    <m/>
    <m/>
  </r>
  <r>
    <x v="0"/>
    <x v="4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m/>
    <m/>
    <m/>
    <m/>
    <m/>
    <m/>
  </r>
  <r>
    <x v="0"/>
    <x v="5"/>
    <n v="28"/>
    <n v="28"/>
    <n v="28"/>
    <n v="28"/>
    <n v="28"/>
    <n v="28"/>
    <n v="28"/>
    <n v="28"/>
    <n v="28"/>
    <n v="28"/>
    <n v="28"/>
    <n v="28"/>
    <n v="28"/>
    <n v="28"/>
    <n v="28"/>
    <n v="7"/>
    <n v="7"/>
    <n v="7"/>
    <n v="14"/>
    <n v="7"/>
    <m/>
    <m/>
    <m/>
    <m/>
    <m/>
    <m/>
  </r>
  <r>
    <x v="0"/>
    <x v="6"/>
    <n v="28"/>
    <n v="21"/>
    <n v="21"/>
    <n v="28"/>
    <n v="28"/>
    <n v="28"/>
    <n v="28"/>
    <n v="28"/>
    <n v="28"/>
    <n v="28"/>
    <n v="28"/>
    <n v="28"/>
    <n v="28"/>
    <n v="28"/>
    <n v="21"/>
    <n v="7"/>
    <n v="7"/>
    <n v="7"/>
    <n v="7"/>
    <n v="7"/>
    <m/>
    <m/>
    <m/>
    <m/>
    <m/>
    <m/>
  </r>
  <r>
    <x v="0"/>
    <x v="7"/>
    <n v="28"/>
    <n v="14"/>
    <n v="7"/>
    <n v="7"/>
    <n v="7"/>
    <n v="7"/>
    <n v="7"/>
    <n v="28"/>
    <n v="28"/>
    <n v="28"/>
    <n v="28"/>
    <n v="7"/>
    <n v="7"/>
    <n v="7"/>
    <n v="7"/>
    <n v="7"/>
    <n v="14"/>
    <n v="28"/>
    <n v="28"/>
    <n v="21"/>
    <m/>
    <m/>
    <m/>
    <m/>
    <m/>
    <m/>
  </r>
  <r>
    <x v="0"/>
    <x v="8"/>
    <n v="7"/>
    <n v="7"/>
    <n v="7"/>
    <n v="7"/>
    <n v="21"/>
    <n v="28"/>
    <n v="28"/>
    <n v="28"/>
    <n v="28"/>
    <n v="28"/>
    <n v="28"/>
    <n v="28"/>
    <n v="28"/>
    <n v="28"/>
    <n v="28"/>
    <n v="28"/>
    <n v="28"/>
    <n v="28"/>
    <n v="28"/>
    <n v="28"/>
    <m/>
    <m/>
    <m/>
    <m/>
    <m/>
    <m/>
  </r>
  <r>
    <x v="0"/>
    <x v="9"/>
    <n v="28"/>
    <n v="28"/>
    <n v="28"/>
    <n v="28"/>
    <n v="28"/>
    <n v="28"/>
    <n v="28"/>
    <n v="28"/>
    <n v="28"/>
    <n v="28"/>
    <n v="28"/>
    <n v="28"/>
    <n v="14"/>
    <n v="14"/>
    <n v="14"/>
    <n v="28"/>
    <n v="28"/>
    <n v="28"/>
    <n v="28"/>
    <n v="28"/>
    <m/>
    <m/>
    <m/>
    <m/>
    <m/>
    <m/>
  </r>
  <r>
    <x v="0"/>
    <x v="10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n v="35"/>
    <n v="35"/>
    <n v="28"/>
    <m/>
    <m/>
    <m/>
    <m/>
    <m/>
    <m/>
  </r>
  <r>
    <x v="1"/>
    <x v="0"/>
    <n v="12"/>
    <n v="12"/>
    <n v="12"/>
    <n v="12"/>
    <n v="12"/>
    <n v="12"/>
    <n v="12"/>
    <n v="20"/>
    <n v="20"/>
    <n v="20"/>
    <n v="20"/>
    <n v="20"/>
    <n v="20"/>
    <n v="20"/>
    <n v="20"/>
    <n v="20"/>
    <n v="20"/>
    <n v="20"/>
    <n v="20"/>
    <n v="20"/>
    <m/>
    <m/>
    <m/>
    <m/>
    <m/>
    <m/>
  </r>
  <r>
    <x v="1"/>
    <x v="1"/>
    <n v="4"/>
    <n v="20"/>
    <n v="12"/>
    <n v="12"/>
    <n v="16"/>
    <n v="12"/>
    <n v="20"/>
    <n v="20"/>
    <n v="20"/>
    <n v="4"/>
    <n v="16"/>
    <n v="20"/>
    <n v="20"/>
    <n v="20"/>
    <n v="4"/>
    <n v="20"/>
    <n v="20"/>
    <n v="4"/>
    <n v="4"/>
    <n v="20"/>
    <m/>
    <m/>
    <m/>
    <m/>
    <m/>
    <m/>
  </r>
  <r>
    <x v="1"/>
    <x v="2"/>
    <n v="4"/>
    <n v="4"/>
    <n v="8"/>
    <n v="8"/>
    <n v="16"/>
    <n v="8"/>
    <n v="20"/>
    <n v="20"/>
    <n v="20"/>
    <n v="20"/>
    <n v="20"/>
    <n v="20"/>
    <n v="20"/>
    <n v="20"/>
    <n v="12"/>
    <n v="12"/>
    <n v="8"/>
    <n v="8"/>
    <n v="12"/>
    <n v="8"/>
    <m/>
    <m/>
    <m/>
    <m/>
    <m/>
    <m/>
  </r>
  <r>
    <x v="1"/>
    <x v="3"/>
    <n v="4"/>
    <n v="4"/>
    <n v="4"/>
    <n v="4"/>
    <n v="4"/>
    <n v="4"/>
    <n v="4"/>
    <n v="4"/>
    <n v="4"/>
    <n v="20"/>
    <n v="20"/>
    <n v="20"/>
    <n v="20"/>
    <n v="20"/>
    <n v="20"/>
    <n v="20"/>
    <n v="20"/>
    <n v="20"/>
    <n v="12"/>
    <n v="20"/>
    <m/>
    <m/>
    <m/>
    <m/>
    <m/>
    <m/>
  </r>
  <r>
    <x v="1"/>
    <x v="4"/>
    <n v="12"/>
    <n v="4"/>
    <n v="4"/>
    <n v="4"/>
    <n v="4"/>
    <n v="4"/>
    <n v="4"/>
    <n v="4"/>
    <n v="4"/>
    <n v="8"/>
    <n v="4"/>
    <n v="4"/>
    <n v="4"/>
    <n v="20"/>
    <n v="16"/>
    <n v="8"/>
    <n v="4"/>
    <n v="20"/>
    <n v="20"/>
    <n v="12"/>
    <m/>
    <m/>
    <m/>
    <m/>
    <m/>
    <m/>
  </r>
  <r>
    <x v="1"/>
    <x v="5"/>
    <n v="20"/>
    <n v="20"/>
    <n v="20"/>
    <n v="20"/>
    <n v="20"/>
    <n v="16"/>
    <n v="20"/>
    <n v="16"/>
    <n v="20"/>
    <n v="20"/>
    <n v="20"/>
    <n v="20"/>
    <n v="20"/>
    <n v="12"/>
    <n v="4"/>
    <n v="4"/>
    <n v="16"/>
    <n v="16"/>
    <n v="4"/>
    <n v="12"/>
    <m/>
    <m/>
    <m/>
    <m/>
    <m/>
    <m/>
  </r>
  <r>
    <x v="1"/>
    <x v="6"/>
    <n v="16"/>
    <n v="12"/>
    <n v="12"/>
    <n v="4"/>
    <n v="4"/>
    <n v="8"/>
    <n v="16"/>
    <n v="20"/>
    <n v="20"/>
    <n v="4"/>
    <n v="16"/>
    <n v="12"/>
    <n v="20"/>
    <n v="4"/>
    <n v="4"/>
    <n v="4"/>
    <n v="4"/>
    <n v="4"/>
    <n v="4"/>
    <n v="4"/>
    <m/>
    <m/>
    <m/>
    <m/>
    <m/>
    <m/>
  </r>
  <r>
    <x v="1"/>
    <x v="7"/>
    <n v="20"/>
    <n v="20"/>
    <n v="20"/>
    <n v="20"/>
    <n v="20"/>
    <n v="12"/>
    <n v="20"/>
    <n v="20"/>
    <n v="20"/>
    <n v="4"/>
    <n v="4"/>
    <n v="4"/>
    <n v="4"/>
    <n v="4"/>
    <n v="4"/>
    <n v="4"/>
    <n v="4"/>
    <n v="4"/>
    <n v="4"/>
    <n v="4"/>
    <m/>
    <m/>
    <m/>
    <m/>
    <m/>
    <m/>
  </r>
  <r>
    <x v="1"/>
    <x v="8"/>
    <n v="4"/>
    <n v="4"/>
    <n v="16"/>
    <n v="16"/>
    <n v="16"/>
    <n v="12"/>
    <n v="20"/>
    <n v="20"/>
    <n v="20"/>
    <n v="20"/>
    <n v="20"/>
    <n v="16"/>
    <n v="20"/>
    <n v="20"/>
    <n v="16"/>
    <n v="20"/>
    <n v="20"/>
    <n v="20"/>
    <n v="4"/>
    <n v="12"/>
    <m/>
    <m/>
    <m/>
    <m/>
    <m/>
    <m/>
  </r>
  <r>
    <x v="1"/>
    <x v="9"/>
    <n v="4"/>
    <n v="12"/>
    <n v="12"/>
    <n v="20"/>
    <n v="12"/>
    <n v="16"/>
    <n v="4"/>
    <n v="12"/>
    <n v="20"/>
    <n v="20"/>
    <n v="20"/>
    <n v="8"/>
    <n v="12"/>
    <n v="20"/>
    <n v="12"/>
    <n v="4"/>
    <n v="20"/>
    <n v="20"/>
    <n v="16"/>
    <n v="20"/>
    <m/>
    <m/>
    <m/>
    <m/>
    <m/>
    <m/>
  </r>
  <r>
    <x v="1"/>
    <x v="10"/>
    <n v="4"/>
    <n v="4"/>
    <n v="16"/>
    <n v="20"/>
    <n v="16"/>
    <n v="12"/>
    <n v="4"/>
    <n v="12"/>
    <n v="20"/>
    <n v="20"/>
    <n v="20"/>
    <n v="20"/>
    <n v="4"/>
    <n v="12"/>
    <n v="12"/>
    <n v="4"/>
    <n v="12"/>
    <n v="16"/>
    <n v="12"/>
    <n v="20"/>
    <m/>
    <m/>
    <m/>
    <m/>
    <m/>
    <m/>
  </r>
  <r>
    <x v="2"/>
    <x v="0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2"/>
    <x v="1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2"/>
    <x v="2"/>
    <n v="3"/>
    <n v="3"/>
    <n v="15"/>
    <n v="15"/>
    <n v="15"/>
    <n v="15"/>
    <n v="15"/>
    <n v="15"/>
    <n v="15"/>
    <n v="15"/>
    <n v="15"/>
    <n v="15"/>
    <n v="15"/>
    <n v="3"/>
    <n v="3"/>
    <n v="3"/>
    <n v="3"/>
    <n v="9"/>
    <n v="3"/>
    <n v="3"/>
    <m/>
    <m/>
    <m/>
    <m/>
    <m/>
    <m/>
  </r>
  <r>
    <x v="2"/>
    <x v="3"/>
    <n v="15"/>
    <n v="9"/>
    <n v="15"/>
    <n v="3"/>
    <n v="3"/>
    <n v="15"/>
    <n v="3"/>
    <n v="15"/>
    <n v="15"/>
    <n v="15"/>
    <n v="15"/>
    <n v="15"/>
    <n v="3"/>
    <n v="15"/>
    <n v="15"/>
    <n v="3"/>
    <n v="3"/>
    <n v="3"/>
    <n v="15"/>
    <n v="15"/>
    <m/>
    <m/>
    <m/>
    <m/>
    <m/>
    <m/>
  </r>
  <r>
    <x v="2"/>
    <x v="4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2"/>
    <x v="5"/>
    <n v="12"/>
    <n v="12"/>
    <n v="12"/>
    <n v="12"/>
    <n v="12"/>
    <n v="12"/>
    <n v="12"/>
    <n v="12"/>
    <n v="12"/>
    <n v="12"/>
    <n v="3"/>
    <n v="15"/>
    <n v="15"/>
    <n v="15"/>
    <n v="15"/>
    <n v="15"/>
    <n v="15"/>
    <n v="15"/>
    <n v="15"/>
    <n v="3"/>
    <m/>
    <m/>
    <m/>
    <m/>
    <m/>
    <m/>
  </r>
  <r>
    <x v="2"/>
    <x v="6"/>
    <n v="15"/>
    <n v="15"/>
    <n v="15"/>
    <n v="15"/>
    <n v="15"/>
    <n v="15"/>
    <n v="15"/>
    <n v="15"/>
    <n v="15"/>
    <n v="15"/>
    <n v="15"/>
    <n v="15"/>
    <n v="15"/>
    <n v="3"/>
    <n v="15"/>
    <n v="15"/>
    <n v="15"/>
    <n v="3"/>
    <n v="3"/>
    <n v="15"/>
    <m/>
    <m/>
    <m/>
    <m/>
    <m/>
    <m/>
  </r>
  <r>
    <x v="2"/>
    <x v="7"/>
    <n v="3"/>
    <n v="3"/>
    <n v="3"/>
    <n v="3"/>
    <n v="3"/>
    <n v="3"/>
    <n v="3"/>
    <n v="3"/>
    <n v="3"/>
    <n v="3"/>
    <n v="15"/>
    <n v="15"/>
    <n v="15"/>
    <n v="15"/>
    <n v="15"/>
    <n v="15"/>
    <n v="15"/>
    <n v="15"/>
    <n v="15"/>
    <n v="15"/>
    <m/>
    <m/>
    <m/>
    <m/>
    <m/>
    <m/>
  </r>
  <r>
    <x v="2"/>
    <x v="8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2"/>
    <x v="9"/>
    <n v="15"/>
    <n v="15"/>
    <n v="15"/>
    <n v="15"/>
    <n v="15"/>
    <n v="15"/>
    <n v="15"/>
    <n v="15"/>
    <n v="15"/>
    <n v="15"/>
    <n v="6"/>
    <n v="3"/>
    <n v="15"/>
    <n v="3"/>
    <n v="15"/>
    <n v="15"/>
    <n v="15"/>
    <n v="15"/>
    <n v="15"/>
    <n v="15"/>
    <m/>
    <m/>
    <m/>
    <m/>
    <m/>
    <m/>
  </r>
  <r>
    <x v="2"/>
    <x v="10"/>
    <n v="3"/>
    <n v="15"/>
    <n v="9"/>
    <n v="15"/>
    <n v="15"/>
    <n v="15"/>
    <n v="15"/>
    <n v="15"/>
    <n v="15"/>
    <n v="15"/>
    <n v="15"/>
    <n v="15"/>
    <n v="15"/>
    <n v="3"/>
    <n v="15"/>
    <n v="15"/>
    <n v="15"/>
    <n v="15"/>
    <n v="15"/>
    <n v="15"/>
    <m/>
    <m/>
    <m/>
    <m/>
    <m/>
    <m/>
  </r>
  <r>
    <x v="3"/>
    <x v="0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3"/>
    <x v="1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n v="15"/>
    <m/>
    <m/>
    <m/>
    <m/>
    <m/>
    <m/>
  </r>
  <r>
    <x v="3"/>
    <x v="2"/>
    <n v="15"/>
    <n v="15"/>
    <n v="15"/>
    <n v="15"/>
    <n v="15"/>
    <n v="15"/>
    <n v="15"/>
    <n v="15"/>
    <n v="15"/>
    <n v="9"/>
    <n v="15"/>
    <n v="15"/>
    <n v="12"/>
    <n v="12"/>
    <n v="9"/>
    <n v="3"/>
    <n v="3"/>
    <n v="3"/>
    <n v="3"/>
    <n v="3"/>
    <m/>
    <m/>
    <m/>
    <m/>
    <m/>
    <m/>
  </r>
  <r>
    <x v="3"/>
    <x v="3"/>
    <n v="6"/>
    <n v="12"/>
    <n v="9"/>
    <n v="6"/>
    <n v="12"/>
    <n v="15"/>
    <n v="15"/>
    <n v="12"/>
    <n v="15"/>
    <n v="3"/>
    <n v="6"/>
    <n v="3"/>
    <n v="9"/>
    <n v="9"/>
    <n v="12"/>
    <n v="9"/>
    <n v="3"/>
    <n v="6"/>
    <n v="3"/>
    <n v="3"/>
    <m/>
    <m/>
    <m/>
    <m/>
    <m/>
    <m/>
  </r>
  <r>
    <x v="3"/>
    <x v="4"/>
    <n v="15"/>
    <n v="15"/>
    <n v="15"/>
    <n v="15"/>
    <n v="15"/>
    <n v="15"/>
    <n v="15"/>
    <n v="15"/>
    <n v="15"/>
    <n v="15"/>
    <n v="3"/>
    <n v="12"/>
    <n v="15"/>
    <n v="12"/>
    <n v="15"/>
    <n v="6"/>
    <n v="3"/>
    <n v="15"/>
    <n v="6"/>
    <n v="3"/>
    <m/>
    <m/>
    <m/>
    <m/>
    <m/>
    <m/>
  </r>
  <r>
    <x v="3"/>
    <x v="5"/>
    <n v="15"/>
    <n v="15"/>
    <n v="15"/>
    <n v="15"/>
    <n v="15"/>
    <n v="15"/>
    <n v="15"/>
    <n v="15"/>
    <n v="15"/>
    <n v="15"/>
    <n v="15"/>
    <n v="15"/>
    <n v="15"/>
    <n v="15"/>
    <n v="15"/>
    <n v="3"/>
    <n v="15"/>
    <n v="15"/>
    <n v="15"/>
    <n v="15"/>
    <m/>
    <m/>
    <m/>
    <m/>
    <m/>
    <m/>
  </r>
  <r>
    <x v="3"/>
    <x v="6"/>
    <n v="15"/>
    <n v="15"/>
    <n v="15"/>
    <n v="3"/>
    <n v="15"/>
    <n v="6"/>
    <n v="15"/>
    <n v="3"/>
    <n v="6"/>
    <n v="6"/>
    <n v="12"/>
    <n v="15"/>
    <n v="15"/>
    <n v="15"/>
    <n v="15"/>
    <n v="15"/>
    <n v="15"/>
    <n v="15"/>
    <n v="15"/>
    <n v="15"/>
    <m/>
    <m/>
    <m/>
    <m/>
    <m/>
    <m/>
  </r>
  <r>
    <x v="3"/>
    <x v="7"/>
    <n v="3"/>
    <n v="3"/>
    <n v="3"/>
    <n v="3"/>
    <n v="3"/>
    <n v="3"/>
    <n v="3"/>
    <n v="3"/>
    <n v="3"/>
    <n v="15"/>
    <n v="15"/>
    <n v="15"/>
    <n v="15"/>
    <n v="15"/>
    <n v="15"/>
    <n v="15"/>
    <n v="15"/>
    <n v="15"/>
    <n v="15"/>
    <n v="15"/>
    <m/>
    <m/>
    <m/>
    <m/>
    <m/>
    <m/>
  </r>
  <r>
    <x v="3"/>
    <x v="8"/>
    <n v="15"/>
    <n v="15"/>
    <n v="6"/>
    <n v="3"/>
    <n v="3"/>
    <n v="9"/>
    <n v="12"/>
    <n v="15"/>
    <n v="15"/>
    <n v="15"/>
    <n v="15"/>
    <n v="9"/>
    <n v="15"/>
    <n v="15"/>
    <n v="15"/>
    <n v="15"/>
    <n v="15"/>
    <n v="9"/>
    <n v="15"/>
    <n v="9"/>
    <m/>
    <m/>
    <m/>
    <m/>
    <m/>
    <m/>
  </r>
  <r>
    <x v="3"/>
    <x v="9"/>
    <n v="12"/>
    <n v="9"/>
    <n v="9"/>
    <n v="12"/>
    <n v="12"/>
    <n v="9"/>
    <n v="3"/>
    <n v="15"/>
    <n v="15"/>
    <n v="9"/>
    <n v="9"/>
    <n v="6"/>
    <n v="9"/>
    <n v="9"/>
    <n v="6"/>
    <n v="9"/>
    <n v="9"/>
    <n v="6"/>
    <n v="15"/>
    <n v="12"/>
    <m/>
    <m/>
    <m/>
    <m/>
    <m/>
    <m/>
  </r>
  <r>
    <x v="3"/>
    <x v="10"/>
    <n v="15"/>
    <n v="15"/>
    <n v="12"/>
    <n v="15"/>
    <n v="15"/>
    <n v="15"/>
    <n v="12"/>
    <n v="12"/>
    <n v="15"/>
    <n v="12"/>
    <n v="15"/>
    <n v="12"/>
    <n v="15"/>
    <n v="15"/>
    <n v="15"/>
    <n v="15"/>
    <n v="15"/>
    <n v="12"/>
    <n v="6"/>
    <n v="15"/>
    <m/>
    <m/>
    <m/>
    <m/>
    <m/>
    <m/>
  </r>
  <r>
    <x v="4"/>
    <x v="0"/>
    <n v="12"/>
    <n v="12"/>
    <n v="12"/>
    <n v="12"/>
    <n v="12"/>
    <n v="12"/>
    <n v="12"/>
    <n v="12"/>
    <n v="12"/>
    <n v="6"/>
    <n v="6"/>
    <n v="12"/>
    <n v="12"/>
    <n v="12"/>
    <n v="6"/>
    <n v="6"/>
    <n v="6"/>
    <n v="12"/>
    <n v="12"/>
    <n v="12"/>
    <m/>
    <m/>
    <m/>
    <m/>
    <m/>
    <m/>
  </r>
  <r>
    <x v="4"/>
    <x v="1"/>
    <n v="6"/>
    <n v="12"/>
    <n v="12"/>
    <n v="6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4"/>
    <x v="2"/>
    <n v="3"/>
    <n v="15"/>
    <n v="9"/>
    <n v="15"/>
    <n v="15"/>
    <n v="15"/>
    <n v="15"/>
    <n v="12"/>
    <n v="15"/>
    <n v="15"/>
    <n v="15"/>
    <n v="3"/>
    <n v="9"/>
    <n v="3"/>
    <n v="15"/>
    <n v="3"/>
    <n v="3"/>
    <n v="3"/>
    <n v="15"/>
    <n v="6"/>
    <m/>
    <m/>
    <m/>
    <m/>
    <m/>
    <m/>
  </r>
  <r>
    <x v="4"/>
    <x v="3"/>
    <n v="3"/>
    <n v="15"/>
    <n v="3"/>
    <n v="15"/>
    <n v="15"/>
    <n v="12"/>
    <n v="3"/>
    <n v="3"/>
    <n v="3"/>
    <n v="3"/>
    <n v="3"/>
    <n v="3"/>
    <n v="3"/>
    <n v="3"/>
    <n v="3"/>
    <n v="3"/>
    <n v="3"/>
    <n v="3"/>
    <n v="15"/>
    <n v="15"/>
    <m/>
    <m/>
    <m/>
    <m/>
    <m/>
    <m/>
  </r>
  <r>
    <x v="4"/>
    <x v="4"/>
    <n v="15"/>
    <n v="15"/>
    <n v="3"/>
    <n v="3"/>
    <n v="3"/>
    <n v="15"/>
    <n v="15"/>
    <n v="15"/>
    <n v="3"/>
    <n v="3"/>
    <n v="15"/>
    <n v="15"/>
    <n v="15"/>
    <n v="15"/>
    <n v="15"/>
    <n v="15"/>
    <n v="15"/>
    <n v="3"/>
    <n v="3"/>
    <n v="3"/>
    <m/>
    <m/>
    <m/>
    <m/>
    <m/>
    <m/>
  </r>
  <r>
    <x v="4"/>
    <x v="5"/>
    <n v="3"/>
    <e v="#DIV/0!"/>
    <n v="3"/>
    <n v="3"/>
    <n v="15"/>
    <n v="15"/>
    <n v="3"/>
    <n v="15"/>
    <n v="3"/>
    <n v="3"/>
    <n v="12"/>
    <n v="3"/>
    <n v="3"/>
    <n v="15"/>
    <n v="15"/>
    <n v="3"/>
    <n v="3"/>
    <n v="15"/>
    <n v="15"/>
    <n v="9"/>
    <m/>
    <m/>
    <m/>
    <m/>
    <m/>
    <m/>
  </r>
  <r>
    <x v="4"/>
    <x v="6"/>
    <n v="3"/>
    <n v="15"/>
    <n v="3"/>
    <n v="3"/>
    <n v="3"/>
    <n v="15"/>
    <n v="15"/>
    <n v="15"/>
    <n v="15"/>
    <n v="3"/>
    <n v="3"/>
    <n v="15"/>
    <n v="15"/>
    <n v="3"/>
    <n v="15"/>
    <n v="3"/>
    <n v="15"/>
    <n v="15"/>
    <n v="3"/>
    <n v="15"/>
    <m/>
    <m/>
    <m/>
    <m/>
    <m/>
    <m/>
  </r>
  <r>
    <x v="4"/>
    <x v="7"/>
    <e v="#DIV/0!"/>
    <e v="#DIV/0!"/>
    <n v="15"/>
    <n v="15"/>
    <n v="3"/>
    <n v="3"/>
    <n v="6"/>
    <n v="3"/>
    <n v="3"/>
    <n v="15"/>
    <n v="3"/>
    <n v="3"/>
    <n v="15"/>
    <n v="3"/>
    <n v="15"/>
    <n v="15"/>
    <n v="15"/>
    <n v="3"/>
    <n v="3"/>
    <n v="15"/>
    <m/>
    <m/>
    <m/>
    <m/>
    <m/>
    <m/>
  </r>
  <r>
    <x v="4"/>
    <x v="8"/>
    <n v="3"/>
    <n v="3"/>
    <n v="15"/>
    <n v="15"/>
    <n v="3"/>
    <n v="6"/>
    <n v="3"/>
    <n v="3"/>
    <n v="15"/>
    <n v="3"/>
    <n v="12"/>
    <n v="12"/>
    <n v="15"/>
    <n v="3"/>
    <n v="12"/>
    <n v="6"/>
    <n v="6"/>
    <n v="6"/>
    <n v="15"/>
    <n v="3"/>
    <m/>
    <m/>
    <m/>
    <m/>
    <m/>
    <m/>
  </r>
  <r>
    <x v="4"/>
    <x v="9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4"/>
    <x v="10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5"/>
    <x v="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5"/>
    <x v="1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5"/>
    <x v="2"/>
    <m/>
    <m/>
    <m/>
    <m/>
    <m/>
    <m/>
    <m/>
    <m/>
    <m/>
    <m/>
    <m/>
    <n v="-2"/>
    <n v="-3"/>
    <n v="-2"/>
    <n v="0"/>
    <n v="0"/>
    <n v="-1"/>
    <n v="0"/>
    <n v="0"/>
    <n v="-2"/>
    <m/>
    <m/>
    <m/>
    <m/>
    <m/>
    <m/>
  </r>
  <r>
    <x v="5"/>
    <x v="3"/>
    <m/>
    <m/>
    <m/>
    <m/>
    <m/>
    <m/>
    <m/>
    <m/>
    <m/>
    <m/>
    <m/>
    <n v="0"/>
    <n v="0"/>
    <n v="0"/>
    <n v="0"/>
    <n v="0"/>
    <n v="-1"/>
    <n v="0"/>
    <n v="0"/>
    <n v="0"/>
    <m/>
    <m/>
    <m/>
    <m/>
    <m/>
    <m/>
  </r>
  <r>
    <x v="5"/>
    <x v="4"/>
    <m/>
    <m/>
    <m/>
    <m/>
    <m/>
    <m/>
    <m/>
    <m/>
    <m/>
    <m/>
    <m/>
    <n v="0"/>
    <n v="-1"/>
    <n v="0"/>
    <n v="0"/>
    <n v="0"/>
    <n v="0"/>
    <n v="0"/>
    <n v="0"/>
    <n v="0"/>
    <m/>
    <m/>
    <m/>
    <m/>
    <m/>
    <m/>
  </r>
  <r>
    <x v="5"/>
    <x v="5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5"/>
    <x v="6"/>
    <m/>
    <m/>
    <m/>
    <m/>
    <m/>
    <m/>
    <m/>
    <m/>
    <m/>
    <m/>
    <m/>
    <n v="0"/>
    <n v="-5"/>
    <n v="0"/>
    <n v="0"/>
    <n v="0"/>
    <n v="-1"/>
    <n v="0"/>
    <n v="0"/>
    <n v="0"/>
    <m/>
    <m/>
    <m/>
    <m/>
    <m/>
    <m/>
  </r>
  <r>
    <x v="5"/>
    <x v="7"/>
    <m/>
    <m/>
    <m/>
    <m/>
    <m/>
    <m/>
    <m/>
    <m/>
    <m/>
    <m/>
    <m/>
    <n v="0"/>
    <n v="-6"/>
    <n v="0"/>
    <n v="0"/>
    <n v="0"/>
    <n v="-2"/>
    <n v="0"/>
    <n v="0"/>
    <n v="0"/>
    <m/>
    <m/>
    <m/>
    <m/>
    <m/>
    <m/>
  </r>
  <r>
    <x v="5"/>
    <x v="8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5"/>
    <x v="9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5"/>
    <x v="1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1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2"/>
    <m/>
    <m/>
    <m/>
    <m/>
    <m/>
    <m/>
    <m/>
    <m/>
    <m/>
    <m/>
    <m/>
    <n v="-1.3157894736842106"/>
    <n v="-1.3157894736842106"/>
    <n v="0"/>
    <n v="0"/>
    <n v="0"/>
    <n v="-1.3157894736842106"/>
    <n v="0"/>
    <n v="-1.3157894736842106"/>
    <n v="-0.65789473684210531"/>
    <m/>
    <m/>
    <m/>
    <m/>
    <m/>
    <m/>
  </r>
  <r>
    <x v="6"/>
    <x v="3"/>
    <m/>
    <m/>
    <m/>
    <m/>
    <m/>
    <m/>
    <m/>
    <m/>
    <m/>
    <m/>
    <m/>
    <n v="0"/>
    <n v="0"/>
    <n v="0"/>
    <n v="0"/>
    <n v="0"/>
    <n v="0"/>
    <n v="0"/>
    <n v="0"/>
    <n v="-0.65789473684210531"/>
    <m/>
    <m/>
    <m/>
    <m/>
    <m/>
    <m/>
  </r>
  <r>
    <x v="6"/>
    <x v="4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5"/>
    <m/>
    <m/>
    <m/>
    <m/>
    <m/>
    <m/>
    <m/>
    <m/>
    <m/>
    <m/>
    <m/>
    <n v="-0.65789473684210531"/>
    <n v="0"/>
    <n v="0"/>
    <n v="0"/>
    <n v="0"/>
    <n v="0"/>
    <n v="0"/>
    <n v="0"/>
    <n v="0"/>
    <m/>
    <m/>
    <m/>
    <m/>
    <m/>
    <m/>
  </r>
  <r>
    <x v="6"/>
    <x v="6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7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8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6"/>
    <x v="9"/>
    <m/>
    <m/>
    <m/>
    <m/>
    <m/>
    <m/>
    <m/>
    <m/>
    <m/>
    <m/>
    <m/>
    <n v="0"/>
    <n v="0"/>
    <n v="0"/>
    <n v="0"/>
    <n v="0"/>
    <n v="-0.65789473684210531"/>
    <n v="0"/>
    <n v="0"/>
    <n v="0"/>
    <m/>
    <m/>
    <m/>
    <m/>
    <m/>
    <m/>
  </r>
  <r>
    <x v="6"/>
    <x v="1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1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2"/>
    <m/>
    <m/>
    <m/>
    <m/>
    <m/>
    <m/>
    <m/>
    <m/>
    <m/>
    <m/>
    <m/>
    <n v="0"/>
    <n v="0"/>
    <n v="0"/>
    <n v="0"/>
    <n v="-0.65789473684210531"/>
    <n v="-1.3157894736842106"/>
    <n v="0"/>
    <n v="-0.65789473684210531"/>
    <n v="-0.65789473684210531"/>
    <m/>
    <m/>
    <m/>
    <m/>
    <m/>
    <m/>
  </r>
  <r>
    <x v="7"/>
    <x v="3"/>
    <m/>
    <m/>
    <m/>
    <m/>
    <m/>
    <m/>
    <m/>
    <m/>
    <m/>
    <m/>
    <m/>
    <n v="0"/>
    <n v="0"/>
    <n v="0"/>
    <n v="0"/>
    <n v="-0.65789473684210531"/>
    <n v="0"/>
    <n v="0"/>
    <n v="0"/>
    <n v="0"/>
    <m/>
    <m/>
    <m/>
    <m/>
    <m/>
    <m/>
  </r>
  <r>
    <x v="7"/>
    <x v="4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5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6"/>
    <m/>
    <m/>
    <m/>
    <m/>
    <m/>
    <m/>
    <m/>
    <m/>
    <m/>
    <m/>
    <m/>
    <n v="0"/>
    <n v="0"/>
    <n v="0"/>
    <n v="0"/>
    <n v="0"/>
    <n v="-0.65789473684210531"/>
    <n v="0"/>
    <n v="0"/>
    <n v="0"/>
    <m/>
    <m/>
    <m/>
    <m/>
    <m/>
    <m/>
  </r>
  <r>
    <x v="7"/>
    <x v="7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8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9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  <r>
    <x v="7"/>
    <x v="10"/>
    <m/>
    <m/>
    <m/>
    <m/>
    <m/>
    <m/>
    <m/>
    <m/>
    <m/>
    <m/>
    <m/>
    <n v="0"/>
    <n v="0"/>
    <n v="0"/>
    <n v="0"/>
    <n v="0"/>
    <n v="0"/>
    <n v="0"/>
    <n v="0"/>
    <n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n v="28"/>
    <n v="28"/>
    <n v="28"/>
    <n v="28"/>
    <n v="28"/>
    <n v="28"/>
    <n v="28"/>
    <n v="28"/>
    <n v="28"/>
    <n v="28"/>
    <n v="28"/>
    <n v="28"/>
    <n v="28"/>
    <n v="21"/>
    <n v="7"/>
    <n v="21"/>
    <n v="21"/>
    <n v="21"/>
    <n v="21"/>
    <n v="21"/>
    <x v="0"/>
    <m/>
    <m/>
    <m/>
    <m/>
    <m/>
  </r>
  <r>
    <x v="0"/>
    <x v="1"/>
    <n v="35"/>
    <n v="35"/>
    <n v="28"/>
    <n v="28"/>
    <n v="28"/>
    <n v="28"/>
    <n v="21"/>
    <n v="21"/>
    <n v="21"/>
    <n v="14"/>
    <n v="21"/>
    <n v="28"/>
    <n v="28"/>
    <n v="28"/>
    <n v="28"/>
    <n v="21"/>
    <n v="28"/>
    <n v="28"/>
    <n v="28"/>
    <n v="28"/>
    <x v="0"/>
    <m/>
    <m/>
    <m/>
    <m/>
    <m/>
  </r>
  <r>
    <x v="0"/>
    <x v="2"/>
    <n v="35"/>
    <n v="35"/>
    <n v="35"/>
    <n v="35"/>
    <n v="35"/>
    <n v="35"/>
    <n v="35"/>
    <n v="35"/>
    <n v="35"/>
    <n v="35"/>
    <n v="35"/>
    <n v="35"/>
    <n v="35"/>
    <n v="35"/>
    <n v="35"/>
    <n v="35"/>
    <n v="28"/>
    <n v="28"/>
    <n v="28"/>
    <n v="21"/>
    <x v="0"/>
    <m/>
    <m/>
    <m/>
    <m/>
    <m/>
  </r>
  <r>
    <x v="0"/>
    <x v="3"/>
    <n v="35"/>
    <n v="28"/>
    <n v="28"/>
    <n v="35"/>
    <n v="35"/>
    <n v="35"/>
    <n v="35"/>
    <n v="35"/>
    <n v="35"/>
    <n v="35"/>
    <n v="35"/>
    <n v="35"/>
    <n v="35"/>
    <n v="35"/>
    <n v="35"/>
    <n v="35"/>
    <n v="35"/>
    <n v="35"/>
    <n v="35"/>
    <n v="28"/>
    <x v="0"/>
    <m/>
    <m/>
    <m/>
    <m/>
    <m/>
  </r>
  <r>
    <x v="0"/>
    <x v="4"/>
    <n v="14"/>
    <n v="14"/>
    <n v="14"/>
    <n v="14"/>
    <n v="14"/>
    <n v="14"/>
    <n v="14"/>
    <n v="14"/>
    <n v="21"/>
    <n v="28"/>
    <n v="35"/>
    <n v="35"/>
    <n v="35"/>
    <n v="35"/>
    <n v="35"/>
    <n v="35"/>
    <n v="28"/>
    <n v="35"/>
    <n v="28"/>
    <n v="21"/>
    <x v="0"/>
    <m/>
    <m/>
    <m/>
    <m/>
    <m/>
  </r>
  <r>
    <x v="0"/>
    <x v="5"/>
    <n v="35"/>
    <n v="28"/>
    <n v="28"/>
    <n v="28"/>
    <n v="28"/>
    <n v="28"/>
    <n v="28"/>
    <n v="28"/>
    <n v="21"/>
    <n v="14"/>
    <n v="21"/>
    <n v="14"/>
    <n v="7"/>
    <n v="7"/>
    <n v="7"/>
    <n v="7"/>
    <n v="14"/>
    <n v="14"/>
    <n v="28"/>
    <n v="28"/>
    <x v="0"/>
    <m/>
    <m/>
    <m/>
    <m/>
    <m/>
  </r>
  <r>
    <x v="0"/>
    <x v="6"/>
    <n v="28"/>
    <n v="28"/>
    <n v="28"/>
    <n v="28"/>
    <n v="28"/>
    <n v="28"/>
    <n v="28"/>
    <n v="28"/>
    <n v="28"/>
    <n v="28"/>
    <n v="28"/>
    <n v="28"/>
    <n v="21"/>
    <n v="14"/>
    <n v="28"/>
    <n v="28"/>
    <n v="21"/>
    <n v="21"/>
    <n v="35"/>
    <n v="28"/>
    <x v="0"/>
    <m/>
    <m/>
    <m/>
    <m/>
    <m/>
  </r>
  <r>
    <x v="0"/>
    <x v="7"/>
    <n v="28"/>
    <n v="28"/>
    <n v="28"/>
    <n v="28"/>
    <n v="28"/>
    <n v="28"/>
    <n v="28"/>
    <n v="28"/>
    <n v="28"/>
    <n v="28"/>
    <n v="28"/>
    <n v="14"/>
    <n v="7"/>
    <n v="7"/>
    <n v="7"/>
    <n v="21"/>
    <n v="21"/>
    <n v="21"/>
    <n v="7"/>
    <n v="14"/>
    <x v="0"/>
    <m/>
    <m/>
    <m/>
    <m/>
    <m/>
  </r>
  <r>
    <x v="1"/>
    <x v="0"/>
    <n v="12"/>
    <n v="12"/>
    <n v="12"/>
    <n v="12"/>
    <n v="12"/>
    <n v="12"/>
    <n v="12"/>
    <n v="12"/>
    <n v="12"/>
    <n v="12"/>
    <n v="12"/>
    <n v="12"/>
    <n v="12"/>
    <n v="4"/>
    <n v="8"/>
    <n v="20"/>
    <n v="4"/>
    <n v="16"/>
    <n v="16"/>
    <n v="4"/>
    <x v="0"/>
    <m/>
    <m/>
    <m/>
    <m/>
    <m/>
  </r>
  <r>
    <x v="1"/>
    <x v="1"/>
    <n v="12"/>
    <n v="12"/>
    <n v="12"/>
    <n v="12"/>
    <n v="12"/>
    <n v="12"/>
    <n v="12"/>
    <n v="12"/>
    <n v="12"/>
    <n v="12"/>
    <n v="12"/>
    <n v="12"/>
    <n v="12"/>
    <n v="8"/>
    <n v="8"/>
    <n v="8"/>
    <n v="12"/>
    <n v="8"/>
    <n v="4"/>
    <n v="4"/>
    <x v="0"/>
    <m/>
    <m/>
    <m/>
    <m/>
    <m/>
  </r>
  <r>
    <x v="1"/>
    <x v="2"/>
    <n v="12"/>
    <n v="12"/>
    <n v="12"/>
    <n v="12"/>
    <n v="12"/>
    <n v="12"/>
    <n v="12"/>
    <n v="12"/>
    <n v="12"/>
    <n v="12"/>
    <n v="12"/>
    <n v="12"/>
    <n v="16"/>
    <n v="12"/>
    <n v="12"/>
    <n v="4"/>
    <n v="20"/>
    <n v="16"/>
    <n v="4"/>
    <n v="4"/>
    <x v="0"/>
    <m/>
    <m/>
    <m/>
    <m/>
    <m/>
  </r>
  <r>
    <x v="1"/>
    <x v="3"/>
    <n v="12"/>
    <n v="12"/>
    <n v="12"/>
    <n v="12"/>
    <n v="12"/>
    <n v="12"/>
    <n v="12"/>
    <n v="12"/>
    <n v="12"/>
    <n v="12"/>
    <n v="12"/>
    <n v="12"/>
    <n v="4"/>
    <n v="8"/>
    <n v="12"/>
    <n v="8"/>
    <n v="8"/>
    <n v="12"/>
    <n v="12"/>
    <n v="4"/>
    <x v="0"/>
    <m/>
    <m/>
    <m/>
    <m/>
    <m/>
  </r>
  <r>
    <x v="1"/>
    <x v="4"/>
    <n v="12"/>
    <n v="12"/>
    <n v="12"/>
    <n v="12"/>
    <n v="12"/>
    <n v="12"/>
    <n v="12"/>
    <n v="12"/>
    <n v="12"/>
    <n v="12"/>
    <n v="12"/>
    <n v="12"/>
    <n v="16"/>
    <n v="16"/>
    <n v="8"/>
    <n v="12"/>
    <n v="16"/>
    <n v="16"/>
    <n v="8"/>
    <n v="8"/>
    <x v="0"/>
    <m/>
    <m/>
    <m/>
    <m/>
    <m/>
  </r>
  <r>
    <x v="1"/>
    <x v="5"/>
    <n v="12"/>
    <n v="12"/>
    <n v="12"/>
    <n v="12"/>
    <n v="12"/>
    <n v="12"/>
    <n v="12"/>
    <n v="12"/>
    <n v="12"/>
    <n v="12"/>
    <n v="12"/>
    <n v="12"/>
    <n v="4"/>
    <n v="16"/>
    <n v="16"/>
    <n v="20"/>
    <n v="20"/>
    <n v="8"/>
    <n v="4"/>
    <n v="12"/>
    <x v="0"/>
    <m/>
    <m/>
    <m/>
    <m/>
    <m/>
  </r>
  <r>
    <x v="1"/>
    <x v="6"/>
    <n v="12"/>
    <n v="12"/>
    <n v="12"/>
    <n v="12"/>
    <n v="12"/>
    <n v="12"/>
    <n v="12"/>
    <n v="12"/>
    <n v="12"/>
    <n v="12"/>
    <n v="12"/>
    <n v="12"/>
    <n v="4"/>
    <n v="8"/>
    <n v="12"/>
    <n v="4"/>
    <n v="12"/>
    <n v="12"/>
    <n v="8"/>
    <n v="12"/>
    <x v="0"/>
    <m/>
    <m/>
    <m/>
    <m/>
    <m/>
  </r>
  <r>
    <x v="1"/>
    <x v="7"/>
    <n v="12"/>
    <n v="12"/>
    <n v="12"/>
    <n v="12"/>
    <n v="12"/>
    <n v="12"/>
    <n v="12"/>
    <n v="12"/>
    <n v="12"/>
    <n v="12"/>
    <n v="12"/>
    <n v="12"/>
    <n v="4"/>
    <n v="4"/>
    <n v="4"/>
    <n v="4"/>
    <n v="4"/>
    <n v="4"/>
    <n v="4"/>
    <n v="12"/>
    <x v="0"/>
    <m/>
    <m/>
    <m/>
    <m/>
    <m/>
  </r>
  <r>
    <x v="2"/>
    <x v="0"/>
    <n v="12"/>
    <n v="3"/>
    <n v="9"/>
    <n v="3"/>
    <n v="3"/>
    <n v="3"/>
    <n v="15"/>
    <n v="3"/>
    <n v="15"/>
    <n v="12"/>
    <n v="15"/>
    <n v="15"/>
    <n v="6"/>
    <n v="12"/>
    <n v="15"/>
    <n v="15"/>
    <n v="15"/>
    <n v="15"/>
    <n v="15"/>
    <n v="15"/>
    <x v="0"/>
    <m/>
    <m/>
    <m/>
    <m/>
    <m/>
  </r>
  <r>
    <x v="2"/>
    <x v="1"/>
    <n v="3"/>
    <n v="3"/>
    <n v="3"/>
    <n v="3"/>
    <n v="3"/>
    <n v="3"/>
    <n v="3"/>
    <n v="3"/>
    <n v="3"/>
    <n v="3"/>
    <n v="3"/>
    <n v="3"/>
    <n v="15"/>
    <n v="15"/>
    <n v="15"/>
    <n v="15"/>
    <n v="15"/>
    <n v="15"/>
    <n v="15"/>
    <n v="15"/>
    <x v="0"/>
    <m/>
    <m/>
    <m/>
    <m/>
    <m/>
  </r>
  <r>
    <x v="2"/>
    <x v="2"/>
    <n v="15"/>
    <n v="15"/>
    <n v="15"/>
    <n v="15"/>
    <n v="15"/>
    <n v="15"/>
    <n v="15"/>
    <n v="15"/>
    <n v="15"/>
    <n v="15"/>
    <n v="15"/>
    <n v="9"/>
    <n v="15"/>
    <n v="6"/>
    <n v="12"/>
    <n v="9"/>
    <n v="15"/>
    <n v="12"/>
    <n v="6"/>
    <n v="15"/>
    <x v="0"/>
    <m/>
    <m/>
    <m/>
    <m/>
    <m/>
  </r>
  <r>
    <x v="2"/>
    <x v="3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2"/>
    <x v="4"/>
    <n v="12"/>
    <n v="9"/>
    <n v="3"/>
    <n v="15"/>
    <n v="15"/>
    <n v="15"/>
    <n v="9"/>
    <n v="3"/>
    <n v="12"/>
    <n v="3"/>
    <n v="3"/>
    <n v="3"/>
    <n v="3"/>
    <n v="3"/>
    <n v="3"/>
    <n v="3"/>
    <n v="3"/>
    <n v="3"/>
    <n v="15"/>
    <n v="15"/>
    <x v="0"/>
    <m/>
    <m/>
    <m/>
    <m/>
    <m/>
  </r>
  <r>
    <x v="2"/>
    <x v="5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2"/>
    <x v="6"/>
    <n v="15"/>
    <n v="15"/>
    <n v="15"/>
    <n v="15"/>
    <n v="15"/>
    <n v="15"/>
    <n v="15"/>
    <n v="15"/>
    <n v="15"/>
    <n v="15"/>
    <n v="3"/>
    <n v="15"/>
    <n v="3"/>
    <n v="15"/>
    <n v="15"/>
    <n v="15"/>
    <n v="15"/>
    <n v="15"/>
    <n v="15"/>
    <n v="15"/>
    <x v="0"/>
    <m/>
    <m/>
    <m/>
    <m/>
    <m/>
  </r>
  <r>
    <x v="2"/>
    <x v="7"/>
    <n v="15"/>
    <n v="15"/>
    <n v="3"/>
    <n v="12"/>
    <n v="6"/>
    <n v="15"/>
    <n v="15"/>
    <n v="15"/>
    <n v="15"/>
    <n v="15"/>
    <n v="15"/>
    <n v="15"/>
    <n v="15"/>
    <n v="15"/>
    <n v="15"/>
    <n v="15"/>
    <n v="15"/>
    <n v="15"/>
    <n v="15"/>
    <n v="15"/>
    <x v="0"/>
    <m/>
    <m/>
    <m/>
    <m/>
    <m/>
  </r>
  <r>
    <x v="3"/>
    <x v="0"/>
    <n v="15"/>
    <n v="15"/>
    <n v="6"/>
    <n v="6"/>
    <n v="9"/>
    <n v="3"/>
    <n v="3"/>
    <n v="6"/>
    <n v="3"/>
    <n v="3"/>
    <n v="3"/>
    <n v="6"/>
    <n v="9"/>
    <n v="12"/>
    <n v="15"/>
    <n v="12"/>
    <n v="15"/>
    <n v="15"/>
    <n v="15"/>
    <n v="15"/>
    <x v="0"/>
    <m/>
    <m/>
    <m/>
    <m/>
    <m/>
  </r>
  <r>
    <x v="3"/>
    <x v="1"/>
    <n v="3"/>
    <n v="3"/>
    <n v="3"/>
    <n v="3"/>
    <n v="3"/>
    <n v="6"/>
    <n v="9"/>
    <n v="3"/>
    <n v="3"/>
    <n v="3"/>
    <n v="3"/>
    <n v="3"/>
    <n v="3"/>
    <n v="15"/>
    <n v="15"/>
    <n v="15"/>
    <n v="15"/>
    <n v="15"/>
    <n v="15"/>
    <n v="15"/>
    <x v="0"/>
    <m/>
    <m/>
    <m/>
    <m/>
    <m/>
  </r>
  <r>
    <x v="3"/>
    <x v="2"/>
    <n v="3"/>
    <n v="3"/>
    <n v="3"/>
    <n v="3"/>
    <n v="6"/>
    <n v="15"/>
    <n v="15"/>
    <n v="15"/>
    <n v="15"/>
    <n v="15"/>
    <n v="15"/>
    <n v="15"/>
    <n v="15"/>
    <n v="15"/>
    <n v="15"/>
    <n v="15"/>
    <n v="15"/>
    <n v="15"/>
    <n v="15"/>
    <n v="15"/>
    <x v="0"/>
    <m/>
    <m/>
    <m/>
    <m/>
    <m/>
  </r>
  <r>
    <x v="3"/>
    <x v="3"/>
    <n v="12"/>
    <n v="15"/>
    <n v="6"/>
    <n v="3"/>
    <n v="3"/>
    <n v="3"/>
    <n v="15"/>
    <n v="15"/>
    <n v="15"/>
    <n v="12"/>
    <n v="15"/>
    <n v="15"/>
    <n v="3"/>
    <n v="3"/>
    <n v="3"/>
    <n v="15"/>
    <n v="12"/>
    <n v="12"/>
    <n v="9"/>
    <n v="15"/>
    <x v="0"/>
    <m/>
    <m/>
    <m/>
    <m/>
    <m/>
  </r>
  <r>
    <x v="3"/>
    <x v="4"/>
    <n v="3"/>
    <n v="3"/>
    <n v="3"/>
    <n v="3"/>
    <n v="3"/>
    <n v="3"/>
    <n v="3"/>
    <n v="3"/>
    <n v="3"/>
    <n v="3"/>
    <n v="3"/>
    <n v="3"/>
    <n v="12"/>
    <n v="15"/>
    <n v="15"/>
    <n v="9"/>
    <n v="15"/>
    <n v="15"/>
    <n v="15"/>
    <n v="9"/>
    <x v="0"/>
    <m/>
    <m/>
    <m/>
    <m/>
    <m/>
  </r>
  <r>
    <x v="3"/>
    <x v="5"/>
    <n v="15"/>
    <n v="15"/>
    <n v="9"/>
    <n v="3"/>
    <n v="3"/>
    <n v="3"/>
    <n v="3"/>
    <n v="3"/>
    <n v="6"/>
    <n v="3"/>
    <n v="15"/>
    <n v="3"/>
    <n v="3"/>
    <n v="3"/>
    <n v="3"/>
    <n v="15"/>
    <n v="3"/>
    <n v="3"/>
    <n v="3"/>
    <n v="3"/>
    <x v="0"/>
    <m/>
    <m/>
    <m/>
    <m/>
    <m/>
  </r>
  <r>
    <x v="3"/>
    <x v="6"/>
    <n v="15"/>
    <n v="15"/>
    <n v="3"/>
    <n v="9"/>
    <n v="9"/>
    <n v="6"/>
    <n v="6"/>
    <n v="15"/>
    <n v="15"/>
    <n v="15"/>
    <n v="12"/>
    <n v="15"/>
    <n v="15"/>
    <n v="9"/>
    <n v="12"/>
    <n v="3"/>
    <n v="12"/>
    <n v="12"/>
    <n v="12"/>
    <n v="12"/>
    <x v="0"/>
    <m/>
    <m/>
    <m/>
    <m/>
    <m/>
  </r>
  <r>
    <x v="3"/>
    <x v="7"/>
    <n v="12"/>
    <n v="12"/>
    <n v="12"/>
    <n v="12"/>
    <n v="9"/>
    <n v="15"/>
    <n v="15"/>
    <n v="12"/>
    <n v="15"/>
    <n v="15"/>
    <n v="12"/>
    <n v="15"/>
    <n v="15"/>
    <n v="15"/>
    <n v="15"/>
    <n v="15"/>
    <n v="15"/>
    <n v="15"/>
    <n v="15"/>
    <n v="15"/>
    <x v="0"/>
    <m/>
    <m/>
    <m/>
    <m/>
    <m/>
  </r>
  <r>
    <x v="4"/>
    <x v="0"/>
    <n v="15"/>
    <n v="15"/>
    <n v="15"/>
    <n v="15"/>
    <n v="15"/>
    <n v="15"/>
    <n v="15"/>
    <n v="15"/>
    <n v="3"/>
    <n v="15"/>
    <n v="3"/>
    <n v="15"/>
    <n v="15"/>
    <n v="3"/>
    <n v="3"/>
    <n v="15"/>
    <n v="3"/>
    <n v="12"/>
    <n v="15"/>
    <n v="15"/>
    <x v="0"/>
    <m/>
    <m/>
    <m/>
    <m/>
    <m/>
  </r>
  <r>
    <x v="4"/>
    <x v="1"/>
    <n v="15"/>
    <n v="3"/>
    <n v="15"/>
    <n v="15"/>
    <n v="3"/>
    <n v="3"/>
    <n v="15"/>
    <n v="3"/>
    <n v="15"/>
    <n v="12"/>
    <n v="15"/>
    <n v="3"/>
    <n v="15"/>
    <n v="15"/>
    <n v="15"/>
    <n v="15"/>
    <n v="15"/>
    <n v="9"/>
    <n v="15"/>
    <n v="3"/>
    <x v="0"/>
    <m/>
    <m/>
    <m/>
    <m/>
    <m/>
  </r>
  <r>
    <x v="4"/>
    <x v="2"/>
    <n v="15"/>
    <n v="3"/>
    <n v="9"/>
    <n v="15"/>
    <n v="3"/>
    <n v="3"/>
    <n v="3"/>
    <n v="9"/>
    <n v="3"/>
    <n v="3"/>
    <n v="15"/>
    <n v="15"/>
    <n v="3"/>
    <n v="15"/>
    <n v="15"/>
    <n v="15"/>
    <n v="15"/>
    <n v="3"/>
    <n v="15"/>
    <n v="15"/>
    <x v="0"/>
    <m/>
    <m/>
    <m/>
    <m/>
    <m/>
  </r>
  <r>
    <x v="4"/>
    <x v="3"/>
    <n v="3"/>
    <n v="3"/>
    <n v="15"/>
    <n v="15"/>
    <n v="3"/>
    <n v="3"/>
    <n v="3"/>
    <n v="3"/>
    <n v="3"/>
    <n v="15"/>
    <n v="15"/>
    <n v="3"/>
    <n v="3"/>
    <n v="9"/>
    <n v="15"/>
    <n v="15"/>
    <n v="15"/>
    <n v="15"/>
    <n v="15"/>
    <n v="15"/>
    <x v="0"/>
    <m/>
    <m/>
    <m/>
    <m/>
    <m/>
  </r>
  <r>
    <x v="4"/>
    <x v="4"/>
    <n v="6"/>
    <n v="12"/>
    <n v="12"/>
    <n v="6"/>
    <n v="12"/>
    <n v="12"/>
    <n v="12"/>
    <n v="12"/>
    <n v="12"/>
    <n v="12"/>
    <n v="12"/>
    <n v="12"/>
    <n v="12"/>
    <n v="12"/>
    <n v="12"/>
    <n v="15"/>
    <n v="12"/>
    <n v="12"/>
    <n v="3"/>
    <n v="3"/>
    <x v="0"/>
    <m/>
    <m/>
    <m/>
    <m/>
    <m/>
  </r>
  <r>
    <x v="4"/>
    <x v="5"/>
    <n v="15"/>
    <n v="3"/>
    <n v="3"/>
    <n v="3"/>
    <n v="15"/>
    <n v="15"/>
    <n v="15"/>
    <n v="3"/>
    <n v="15"/>
    <n v="15"/>
    <n v="15"/>
    <n v="15"/>
    <n v="15"/>
    <n v="3"/>
    <n v="15"/>
    <n v="15"/>
    <n v="3"/>
    <n v="3"/>
    <n v="3"/>
    <n v="3"/>
    <x v="0"/>
    <m/>
    <m/>
    <m/>
    <m/>
    <m/>
  </r>
  <r>
    <x v="4"/>
    <x v="6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4"/>
    <x v="7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5"/>
    <x v="0"/>
    <m/>
    <m/>
    <m/>
    <m/>
    <m/>
    <m/>
    <m/>
    <m/>
    <m/>
    <m/>
    <m/>
    <n v="0"/>
    <n v="0"/>
    <n v="0"/>
    <n v="0"/>
    <n v="0"/>
    <n v="-2"/>
    <n v="0"/>
    <n v="0"/>
    <n v="0"/>
    <x v="0"/>
    <m/>
    <m/>
    <m/>
    <m/>
    <m/>
  </r>
  <r>
    <x v="5"/>
    <x v="1"/>
    <m/>
    <m/>
    <m/>
    <m/>
    <m/>
    <m/>
    <m/>
    <m/>
    <m/>
    <m/>
    <m/>
    <n v="0"/>
    <n v="-1"/>
    <n v="0"/>
    <n v="0"/>
    <n v="0"/>
    <n v="0"/>
    <n v="0"/>
    <n v="0"/>
    <n v="0"/>
    <x v="0"/>
    <m/>
    <m/>
    <m/>
    <m/>
    <m/>
  </r>
  <r>
    <x v="5"/>
    <x v="2"/>
    <m/>
    <m/>
    <m/>
    <m/>
    <m/>
    <m/>
    <m/>
    <m/>
    <m/>
    <m/>
    <m/>
    <n v="-1"/>
    <n v="-1"/>
    <n v="-3"/>
    <n v="0"/>
    <n v="0"/>
    <n v="0"/>
    <n v="-2"/>
    <n v="-3"/>
    <n v="0"/>
    <x v="0"/>
    <m/>
    <m/>
    <m/>
    <m/>
    <m/>
  </r>
  <r>
    <x v="5"/>
    <x v="3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5"/>
    <x v="4"/>
    <m/>
    <m/>
    <m/>
    <m/>
    <m/>
    <m/>
    <m/>
    <m/>
    <m/>
    <m/>
    <m/>
    <n v="0"/>
    <n v="-1"/>
    <n v="0"/>
    <n v="0"/>
    <n v="0"/>
    <n v="0"/>
    <n v="-2"/>
    <n v="-2"/>
    <n v="0"/>
    <x v="0"/>
    <m/>
    <m/>
    <m/>
    <m/>
    <m/>
  </r>
  <r>
    <x v="5"/>
    <x v="5"/>
    <m/>
    <m/>
    <m/>
    <m/>
    <m/>
    <m/>
    <m/>
    <m/>
    <m/>
    <m/>
    <m/>
    <n v="0"/>
    <n v="-2"/>
    <n v="0"/>
    <n v="0"/>
    <n v="0"/>
    <n v="0"/>
    <n v="0"/>
    <n v="0"/>
    <n v="0"/>
    <x v="0"/>
    <m/>
    <m/>
    <m/>
    <m/>
    <m/>
  </r>
  <r>
    <x v="5"/>
    <x v="6"/>
    <m/>
    <m/>
    <m/>
    <m/>
    <m/>
    <m/>
    <m/>
    <m/>
    <m/>
    <m/>
    <m/>
    <n v="0"/>
    <n v="0"/>
    <n v="0"/>
    <n v="0"/>
    <n v="0"/>
    <n v="0"/>
    <n v="0"/>
    <n v="-4"/>
    <n v="0"/>
    <x v="0"/>
    <m/>
    <m/>
    <m/>
    <m/>
    <m/>
  </r>
  <r>
    <x v="5"/>
    <x v="7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6"/>
    <x v="0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6"/>
    <x v="1"/>
    <m/>
    <m/>
    <m/>
    <m/>
    <m/>
    <m/>
    <m/>
    <m/>
    <m/>
    <m/>
    <m/>
    <n v="-0.87719298245614041"/>
    <n v="-2.6315789473684212"/>
    <n v="0"/>
    <n v="0"/>
    <n v="0"/>
    <n v="0"/>
    <n v="0"/>
    <n v="0"/>
    <n v="-0.87719298245614041"/>
    <x v="0"/>
    <m/>
    <m/>
    <m/>
    <m/>
    <m/>
  </r>
  <r>
    <x v="6"/>
    <x v="2"/>
    <m/>
    <m/>
    <m/>
    <m/>
    <m/>
    <m/>
    <m/>
    <m/>
    <m/>
    <m/>
    <m/>
    <n v="-0.87719298245614041"/>
    <n v="0"/>
    <n v="0"/>
    <n v="0"/>
    <n v="0"/>
    <n v="0"/>
    <n v="0"/>
    <n v="0"/>
    <n v="0"/>
    <x v="0"/>
    <m/>
    <m/>
    <m/>
    <m/>
    <m/>
  </r>
  <r>
    <x v="6"/>
    <x v="3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6"/>
    <x v="4"/>
    <m/>
    <m/>
    <m/>
    <m/>
    <m/>
    <m/>
    <m/>
    <m/>
    <m/>
    <m/>
    <m/>
    <n v="0"/>
    <n v="0"/>
    <n v="0"/>
    <n v="0"/>
    <n v="0"/>
    <n v="0"/>
    <n v="0"/>
    <n v="-0.87719298245614041"/>
    <n v="-0.87719298245614041"/>
    <x v="0"/>
    <m/>
    <m/>
    <m/>
    <m/>
    <m/>
  </r>
  <r>
    <x v="6"/>
    <x v="5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6"/>
    <x v="6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6"/>
    <x v="7"/>
    <m/>
    <m/>
    <m/>
    <m/>
    <m/>
    <m/>
    <m/>
    <m/>
    <m/>
    <m/>
    <m/>
    <n v="0"/>
    <n v="-0.87719298245614041"/>
    <n v="0"/>
    <n v="0"/>
    <n v="0"/>
    <n v="0"/>
    <n v="0"/>
    <n v="0"/>
    <n v="0"/>
    <x v="0"/>
    <m/>
    <m/>
    <m/>
    <m/>
    <m/>
  </r>
  <r>
    <x v="7"/>
    <x v="0"/>
    <m/>
    <m/>
    <m/>
    <m/>
    <m/>
    <m/>
    <m/>
    <m/>
    <m/>
    <m/>
    <m/>
    <n v="0"/>
    <n v="0"/>
    <n v="-0.87719298245614041"/>
    <n v="0"/>
    <n v="0"/>
    <n v="-0.87719298245614041"/>
    <n v="0"/>
    <n v="0"/>
    <n v="0"/>
    <x v="0"/>
    <m/>
    <m/>
    <m/>
    <m/>
    <m/>
  </r>
  <r>
    <x v="7"/>
    <x v="1"/>
    <m/>
    <m/>
    <m/>
    <m/>
    <m/>
    <m/>
    <m/>
    <m/>
    <m/>
    <m/>
    <m/>
    <n v="-0.87719298245614041"/>
    <n v="-0.87719298245614041"/>
    <n v="0"/>
    <n v="0"/>
    <n v="0"/>
    <n v="0"/>
    <n v="0"/>
    <n v="0"/>
    <n v="0"/>
    <x v="0"/>
    <m/>
    <m/>
    <m/>
    <m/>
    <m/>
  </r>
  <r>
    <x v="7"/>
    <x v="2"/>
    <m/>
    <m/>
    <m/>
    <m/>
    <m/>
    <m/>
    <m/>
    <m/>
    <m/>
    <m/>
    <m/>
    <n v="-1.7543859649122808"/>
    <n v="0"/>
    <n v="0"/>
    <n v="0"/>
    <n v="0"/>
    <n v="0"/>
    <n v="0"/>
    <n v="0"/>
    <n v="0"/>
    <x v="0"/>
    <m/>
    <m/>
    <m/>
    <m/>
    <m/>
  </r>
  <r>
    <x v="7"/>
    <x v="3"/>
    <m/>
    <m/>
    <m/>
    <m/>
    <m/>
    <m/>
    <m/>
    <m/>
    <m/>
    <m/>
    <m/>
    <n v="0"/>
    <n v="0"/>
    <n v="0"/>
    <n v="0"/>
    <n v="0"/>
    <n v="-1.7543859649122808"/>
    <n v="0"/>
    <n v="0"/>
    <n v="0"/>
    <x v="0"/>
    <m/>
    <m/>
    <m/>
    <m/>
    <m/>
  </r>
  <r>
    <x v="7"/>
    <x v="4"/>
    <m/>
    <m/>
    <m/>
    <m/>
    <m/>
    <m/>
    <m/>
    <m/>
    <m/>
    <m/>
    <m/>
    <n v="0"/>
    <n v="-1.7543859649122808"/>
    <n v="0"/>
    <n v="0"/>
    <n v="0"/>
    <n v="0"/>
    <n v="0"/>
    <n v="-0.87719298245614041"/>
    <n v="0"/>
    <x v="0"/>
    <m/>
    <m/>
    <m/>
    <m/>
    <m/>
  </r>
  <r>
    <x v="7"/>
    <x v="5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  <r>
    <x v="7"/>
    <x v="6"/>
    <m/>
    <m/>
    <m/>
    <m/>
    <m/>
    <m/>
    <m/>
    <m/>
    <m/>
    <m/>
    <m/>
    <n v="0"/>
    <n v="0"/>
    <n v="0"/>
    <n v="0"/>
    <n v="0"/>
    <n v="0"/>
    <n v="-0.87719298245614041"/>
    <n v="0"/>
    <n v="0"/>
    <x v="0"/>
    <m/>
    <m/>
    <m/>
    <m/>
    <m/>
  </r>
  <r>
    <x v="7"/>
    <x v="7"/>
    <m/>
    <m/>
    <m/>
    <m/>
    <m/>
    <m/>
    <m/>
    <m/>
    <m/>
    <m/>
    <m/>
    <n v="0"/>
    <n v="0"/>
    <n v="0"/>
    <n v="0"/>
    <n v="0"/>
    <n v="0"/>
    <n v="0"/>
    <n v="0"/>
    <n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n v="14"/>
    <n v="28"/>
    <n v="28"/>
    <n v="28"/>
    <n v="28"/>
    <n v="28"/>
    <n v="28"/>
    <n v="28"/>
    <n v="28"/>
    <n v="28"/>
    <n v="28"/>
    <n v="7"/>
    <n v="7"/>
    <n v="7"/>
    <n v="21"/>
    <n v="21"/>
    <n v="21"/>
    <n v="21"/>
    <n v="21"/>
    <n v="21"/>
    <x v="0"/>
    <m/>
    <m/>
    <m/>
    <m/>
    <m/>
  </r>
  <r>
    <x v="0"/>
    <x v="1"/>
    <n v="7"/>
    <n v="7"/>
    <n v="7"/>
    <n v="21"/>
    <n v="21"/>
    <n v="21"/>
    <n v="21"/>
    <n v="21"/>
    <n v="7"/>
    <n v="7"/>
    <n v="7"/>
    <n v="7"/>
    <n v="7"/>
    <n v="7"/>
    <n v="7"/>
    <n v="7"/>
    <n v="7"/>
    <n v="21"/>
    <n v="21"/>
    <n v="28"/>
    <x v="0"/>
    <m/>
    <m/>
    <m/>
    <m/>
    <m/>
  </r>
  <r>
    <x v="0"/>
    <x v="2"/>
    <n v="21"/>
    <n v="21"/>
    <n v="21"/>
    <n v="21"/>
    <n v="35"/>
    <n v="28"/>
    <n v="21"/>
    <n v="21"/>
    <n v="35"/>
    <n v="35"/>
    <n v="35"/>
    <n v="35"/>
    <n v="35"/>
    <n v="35"/>
    <n v="35"/>
    <n v="35"/>
    <n v="35"/>
    <n v="35"/>
    <n v="35"/>
    <n v="35"/>
    <x v="0"/>
    <m/>
    <m/>
    <m/>
    <m/>
    <m/>
  </r>
  <r>
    <x v="0"/>
    <x v="3"/>
    <n v="7"/>
    <n v="21"/>
    <n v="21"/>
    <n v="21"/>
    <n v="21"/>
    <n v="21"/>
    <n v="21"/>
    <n v="28"/>
    <n v="28"/>
    <n v="28"/>
    <n v="7"/>
    <n v="7"/>
    <n v="7"/>
    <n v="7"/>
    <n v="7"/>
    <n v="7"/>
    <n v="21"/>
    <n v="21"/>
    <n v="21"/>
    <n v="21"/>
    <x v="0"/>
    <m/>
    <m/>
    <m/>
    <m/>
    <m/>
  </r>
  <r>
    <x v="0"/>
    <x v="4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28"/>
    <x v="0"/>
    <m/>
    <m/>
    <m/>
    <m/>
    <m/>
  </r>
  <r>
    <x v="0"/>
    <x v="5"/>
    <n v="35"/>
    <n v="35"/>
    <n v="35"/>
    <n v="35"/>
    <n v="35"/>
    <n v="35"/>
    <n v="28"/>
    <n v="28"/>
    <n v="28"/>
    <n v="28"/>
    <n v="35"/>
    <n v="35"/>
    <n v="35"/>
    <n v="35"/>
    <n v="35"/>
    <n v="35"/>
    <n v="21"/>
    <n v="21"/>
    <n v="21"/>
    <n v="35"/>
    <x v="0"/>
    <m/>
    <m/>
    <m/>
    <m/>
    <m/>
  </r>
  <r>
    <x v="0"/>
    <x v="6"/>
    <n v="28"/>
    <n v="28"/>
    <n v="28"/>
    <n v="28"/>
    <n v="28"/>
    <n v="28"/>
    <n v="21"/>
    <n v="7"/>
    <n v="7"/>
    <n v="7"/>
    <n v="7"/>
    <n v="7"/>
    <n v="7"/>
    <n v="7"/>
    <n v="7"/>
    <n v="7"/>
    <n v="7"/>
    <n v="28"/>
    <n v="28"/>
    <n v="28"/>
    <x v="0"/>
    <m/>
    <m/>
    <m/>
    <m/>
    <m/>
  </r>
  <r>
    <x v="0"/>
    <x v="7"/>
    <n v="28"/>
    <n v="28"/>
    <n v="28"/>
    <n v="28"/>
    <n v="28"/>
    <n v="28"/>
    <n v="28"/>
    <n v="7"/>
    <n v="7"/>
    <n v="7"/>
    <n v="7"/>
    <n v="7"/>
    <n v="7"/>
    <n v="21"/>
    <n v="21"/>
    <n v="7"/>
    <n v="7"/>
    <n v="7"/>
    <n v="28"/>
    <n v="28"/>
    <x v="0"/>
    <m/>
    <m/>
    <m/>
    <m/>
    <m/>
  </r>
  <r>
    <x v="1"/>
    <x v="0"/>
    <n v="4"/>
    <n v="20"/>
    <n v="4"/>
    <n v="20"/>
    <n v="12"/>
    <n v="4"/>
    <n v="4"/>
    <n v="16"/>
    <n v="4"/>
    <n v="4"/>
    <n v="8"/>
    <n v="20"/>
    <n v="20"/>
    <n v="4"/>
    <n v="4"/>
    <n v="20"/>
    <n v="4"/>
    <n v="4"/>
    <n v="20"/>
    <n v="8"/>
    <x v="0"/>
    <m/>
    <m/>
    <m/>
    <m/>
    <m/>
  </r>
  <r>
    <x v="1"/>
    <x v="1"/>
    <n v="4"/>
    <n v="4"/>
    <n v="16"/>
    <n v="20"/>
    <n v="20"/>
    <n v="20"/>
    <n v="20"/>
    <n v="20"/>
    <n v="20"/>
    <n v="20"/>
    <n v="20"/>
    <n v="16"/>
    <n v="20"/>
    <n v="16"/>
    <n v="20"/>
    <n v="4"/>
    <n v="4"/>
    <n v="4"/>
    <n v="4"/>
    <n v="4"/>
    <x v="0"/>
    <m/>
    <m/>
    <m/>
    <m/>
    <m/>
  </r>
  <r>
    <x v="1"/>
    <x v="2"/>
    <n v="20"/>
    <n v="20"/>
    <n v="20"/>
    <n v="20"/>
    <n v="20"/>
    <n v="8"/>
    <n v="12"/>
    <n v="16"/>
    <n v="20"/>
    <n v="20"/>
    <n v="20"/>
    <n v="20"/>
    <n v="12"/>
    <n v="20"/>
    <n v="16"/>
    <n v="20"/>
    <n v="20"/>
    <n v="4"/>
    <n v="4"/>
    <n v="20"/>
    <x v="0"/>
    <m/>
    <m/>
    <m/>
    <m/>
    <m/>
  </r>
  <r>
    <x v="1"/>
    <x v="3"/>
    <n v="4"/>
    <n v="12"/>
    <n v="20"/>
    <n v="20"/>
    <n v="20"/>
    <n v="20"/>
    <n v="20"/>
    <n v="4"/>
    <n v="4"/>
    <n v="20"/>
    <n v="4"/>
    <n v="4"/>
    <n v="20"/>
    <n v="4"/>
    <n v="4"/>
    <n v="4"/>
    <n v="4"/>
    <n v="4"/>
    <n v="8"/>
    <n v="20"/>
    <x v="0"/>
    <m/>
    <m/>
    <m/>
    <m/>
    <m/>
  </r>
  <r>
    <x v="1"/>
    <x v="4"/>
    <n v="16"/>
    <n v="20"/>
    <n v="20"/>
    <n v="16"/>
    <n v="20"/>
    <n v="20"/>
    <n v="20"/>
    <n v="20"/>
    <n v="20"/>
    <n v="20"/>
    <n v="20"/>
    <n v="20"/>
    <n v="20"/>
    <n v="20"/>
    <n v="12"/>
    <n v="20"/>
    <n v="8"/>
    <n v="20"/>
    <n v="4"/>
    <n v="4"/>
    <x v="0"/>
    <m/>
    <m/>
    <m/>
    <m/>
    <m/>
  </r>
  <r>
    <x v="1"/>
    <x v="5"/>
    <n v="4"/>
    <n v="4"/>
    <n v="20"/>
    <n v="16"/>
    <n v="20"/>
    <n v="4"/>
    <n v="4"/>
    <n v="4"/>
    <n v="4"/>
    <n v="4"/>
    <n v="4"/>
    <n v="20"/>
    <n v="20"/>
    <n v="20"/>
    <n v="20"/>
    <n v="20"/>
    <n v="16"/>
    <n v="20"/>
    <n v="20"/>
    <n v="20"/>
    <x v="0"/>
    <m/>
    <m/>
    <m/>
    <m/>
    <m/>
  </r>
  <r>
    <x v="1"/>
    <x v="6"/>
    <n v="20"/>
    <n v="8"/>
    <n v="20"/>
    <n v="20"/>
    <n v="20"/>
    <n v="16"/>
    <n v="16"/>
    <n v="4"/>
    <n v="20"/>
    <n v="12"/>
    <n v="16"/>
    <n v="20"/>
    <n v="4"/>
    <n v="4"/>
    <n v="20"/>
    <n v="8"/>
    <n v="20"/>
    <n v="20"/>
    <n v="20"/>
    <n v="20"/>
    <x v="0"/>
    <m/>
    <m/>
    <m/>
    <m/>
    <m/>
  </r>
  <r>
    <x v="1"/>
    <x v="7"/>
    <n v="20"/>
    <n v="4"/>
    <n v="12"/>
    <n v="20"/>
    <n v="16"/>
    <n v="20"/>
    <n v="4"/>
    <n v="8"/>
    <n v="20"/>
    <n v="12"/>
    <n v="20"/>
    <n v="16"/>
    <n v="4"/>
    <n v="8"/>
    <n v="20"/>
    <n v="4"/>
    <n v="12"/>
    <n v="4"/>
    <n v="16"/>
    <n v="16"/>
    <x v="0"/>
    <m/>
    <m/>
    <m/>
    <m/>
    <m/>
  </r>
  <r>
    <x v="2"/>
    <x v="0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2"/>
    <x v="1"/>
    <n v="3"/>
    <n v="3"/>
    <n v="3"/>
    <n v="3"/>
    <n v="3"/>
    <n v="3"/>
    <n v="3"/>
    <n v="3"/>
    <n v="3"/>
    <n v="15"/>
    <n v="3"/>
    <n v="3"/>
    <n v="3"/>
    <n v="15"/>
    <n v="15"/>
    <n v="15"/>
    <n v="15"/>
    <n v="15"/>
    <n v="12"/>
    <n v="15"/>
    <x v="0"/>
    <m/>
    <m/>
    <m/>
    <m/>
    <m/>
  </r>
  <r>
    <x v="2"/>
    <x v="2"/>
    <n v="15"/>
    <n v="15"/>
    <n v="15"/>
    <n v="15"/>
    <n v="12"/>
    <n v="15"/>
    <n v="3"/>
    <n v="12"/>
    <n v="12"/>
    <n v="3"/>
    <n v="12"/>
    <n v="12"/>
    <n v="3"/>
    <n v="3"/>
    <n v="12"/>
    <n v="3"/>
    <n v="3"/>
    <n v="3"/>
    <n v="15"/>
    <n v="15"/>
    <x v="0"/>
    <m/>
    <m/>
    <m/>
    <m/>
    <m/>
  </r>
  <r>
    <x v="2"/>
    <x v="3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2"/>
    <x v="4"/>
    <n v="15"/>
    <n v="3"/>
    <n v="15"/>
    <n v="3"/>
    <n v="3"/>
    <n v="3"/>
    <n v="3"/>
    <n v="3"/>
    <n v="15"/>
    <n v="3"/>
    <n v="3"/>
    <n v="3"/>
    <n v="3"/>
    <n v="15"/>
    <n v="3"/>
    <n v="15"/>
    <n v="3"/>
    <n v="15"/>
    <n v="6"/>
    <n v="15"/>
    <x v="0"/>
    <m/>
    <m/>
    <m/>
    <m/>
    <m/>
  </r>
  <r>
    <x v="2"/>
    <x v="5"/>
    <n v="6"/>
    <n v="6"/>
    <n v="6"/>
    <n v="6"/>
    <n v="6"/>
    <n v="6"/>
    <n v="6"/>
    <n v="6"/>
    <n v="6"/>
    <n v="6"/>
    <n v="12"/>
    <n v="12"/>
    <n v="12"/>
    <n v="15"/>
    <n v="15"/>
    <n v="15"/>
    <n v="15"/>
    <n v="15"/>
    <n v="15"/>
    <n v="15"/>
    <x v="0"/>
    <m/>
    <m/>
    <m/>
    <m/>
    <m/>
  </r>
  <r>
    <x v="2"/>
    <x v="6"/>
    <n v="15"/>
    <n v="15"/>
    <n v="15"/>
    <n v="15"/>
    <n v="15"/>
    <n v="3"/>
    <n v="3"/>
    <n v="3"/>
    <n v="15"/>
    <n v="12"/>
    <n v="15"/>
    <n v="15"/>
    <n v="3"/>
    <n v="15"/>
    <n v="3"/>
    <n v="15"/>
    <n v="15"/>
    <n v="15"/>
    <n v="15"/>
    <n v="15"/>
    <x v="0"/>
    <m/>
    <m/>
    <m/>
    <m/>
    <m/>
  </r>
  <r>
    <x v="2"/>
    <x v="7"/>
    <n v="15"/>
    <n v="15"/>
    <n v="15"/>
    <n v="15"/>
    <n v="15"/>
    <n v="15"/>
    <n v="15"/>
    <n v="15"/>
    <n v="15"/>
    <n v="15"/>
    <n v="15"/>
    <n v="12"/>
    <n v="15"/>
    <n v="15"/>
    <n v="15"/>
    <n v="15"/>
    <n v="15"/>
    <n v="15"/>
    <n v="15"/>
    <n v="15"/>
    <x v="0"/>
    <m/>
    <m/>
    <m/>
    <m/>
    <m/>
  </r>
  <r>
    <x v="3"/>
    <x v="0"/>
    <n v="6"/>
    <n v="3"/>
    <n v="15"/>
    <n v="3"/>
    <n v="9"/>
    <n v="6"/>
    <n v="3"/>
    <n v="15"/>
    <n v="3"/>
    <n v="15"/>
    <n v="15"/>
    <n v="15"/>
    <n v="15"/>
    <n v="15"/>
    <n v="12"/>
    <n v="6"/>
    <n v="6"/>
    <n v="6"/>
    <n v="6"/>
    <n v="6"/>
    <x v="0"/>
    <m/>
    <m/>
    <m/>
    <m/>
    <m/>
  </r>
  <r>
    <x v="3"/>
    <x v="1"/>
    <n v="3"/>
    <n v="3"/>
    <n v="3"/>
    <n v="3"/>
    <n v="3"/>
    <n v="3"/>
    <n v="9"/>
    <n v="15"/>
    <n v="15"/>
    <n v="15"/>
    <n v="12"/>
    <n v="15"/>
    <n v="15"/>
    <n v="15"/>
    <n v="15"/>
    <n v="15"/>
    <n v="15"/>
    <n v="15"/>
    <n v="15"/>
    <n v="3"/>
    <x v="0"/>
    <m/>
    <m/>
    <m/>
    <m/>
    <m/>
  </r>
  <r>
    <x v="3"/>
    <x v="2"/>
    <n v="15"/>
    <n v="15"/>
    <n v="15"/>
    <n v="15"/>
    <n v="15"/>
    <n v="15"/>
    <n v="12"/>
    <n v="15"/>
    <n v="15"/>
    <n v="15"/>
    <n v="3"/>
    <n v="6"/>
    <n v="3"/>
    <n v="15"/>
    <n v="15"/>
    <n v="15"/>
    <n v="3"/>
    <n v="15"/>
    <n v="15"/>
    <n v="15"/>
    <x v="0"/>
    <m/>
    <m/>
    <m/>
    <m/>
    <m/>
  </r>
  <r>
    <x v="3"/>
    <x v="3"/>
    <n v="15"/>
    <n v="15"/>
    <n v="3"/>
    <n v="15"/>
    <n v="3"/>
    <n v="3"/>
    <n v="9"/>
    <n v="15"/>
    <e v="#DIV/0!"/>
    <e v="#DIV/0!"/>
    <n v="15"/>
    <e v="#DIV/0!"/>
    <e v="#DIV/0!"/>
    <n v="15"/>
    <n v="15"/>
    <n v="15"/>
    <n v="15"/>
    <n v="15"/>
    <n v="15"/>
    <n v="12"/>
    <x v="0"/>
    <m/>
    <m/>
    <m/>
    <m/>
    <m/>
  </r>
  <r>
    <x v="3"/>
    <x v="4"/>
    <n v="3"/>
    <n v="3"/>
    <n v="3"/>
    <n v="3"/>
    <n v="3"/>
    <n v="3"/>
    <n v="3"/>
    <n v="3"/>
    <n v="3"/>
    <n v="3"/>
    <n v="6"/>
    <n v="3"/>
    <n v="3"/>
    <n v="15"/>
    <n v="15"/>
    <n v="15"/>
    <n v="15"/>
    <n v="15"/>
    <n v="12"/>
    <n v="9"/>
    <x v="0"/>
    <m/>
    <m/>
    <m/>
    <m/>
    <m/>
  </r>
  <r>
    <x v="3"/>
    <x v="5"/>
    <n v="15"/>
    <n v="9"/>
    <n v="3"/>
    <n v="6"/>
    <n v="15"/>
    <n v="15"/>
    <n v="15"/>
    <n v="6"/>
    <n v="3"/>
    <n v="15"/>
    <n v="15"/>
    <n v="15"/>
    <n v="15"/>
    <n v="15"/>
    <n v="15"/>
    <n v="15"/>
    <n v="15"/>
    <n v="15"/>
    <n v="15"/>
    <n v="15"/>
    <x v="0"/>
    <m/>
    <m/>
    <m/>
    <m/>
    <m/>
  </r>
  <r>
    <x v="3"/>
    <x v="6"/>
    <n v="15"/>
    <n v="15"/>
    <n v="9"/>
    <n v="12"/>
    <n v="3"/>
    <n v="9"/>
    <n v="12"/>
    <n v="6"/>
    <n v="9"/>
    <n v="9"/>
    <n v="9"/>
    <n v="12"/>
    <n v="9"/>
    <n v="3"/>
    <n v="12"/>
    <n v="12"/>
    <n v="9"/>
    <n v="9"/>
    <n v="9"/>
    <n v="15"/>
    <x v="0"/>
    <m/>
    <m/>
    <m/>
    <m/>
    <m/>
  </r>
  <r>
    <x v="3"/>
    <x v="7"/>
    <n v="15"/>
    <n v="15"/>
    <n v="15"/>
    <n v="12"/>
    <n v="9"/>
    <n v="15"/>
    <n v="15"/>
    <n v="3"/>
    <n v="15"/>
    <n v="9"/>
    <n v="12"/>
    <n v="3"/>
    <n v="3"/>
    <n v="15"/>
    <n v="3"/>
    <n v="15"/>
    <n v="15"/>
    <n v="15"/>
    <n v="9"/>
    <n v="15"/>
    <x v="0"/>
    <m/>
    <m/>
    <m/>
    <m/>
    <m/>
  </r>
  <r>
    <x v="4"/>
    <x v="0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x v="0"/>
    <m/>
    <m/>
    <m/>
    <m/>
    <m/>
  </r>
  <r>
    <x v="4"/>
    <x v="1"/>
    <n v="12"/>
    <n v="3"/>
    <n v="3"/>
    <n v="15"/>
    <n v="15"/>
    <n v="15"/>
    <n v="15"/>
    <n v="15"/>
    <n v="15"/>
    <n v="15"/>
    <n v="3"/>
    <n v="3"/>
    <n v="15"/>
    <n v="15"/>
    <n v="15"/>
    <n v="3"/>
    <n v="15"/>
    <n v="3"/>
    <n v="3"/>
    <n v="3"/>
    <x v="0"/>
    <m/>
    <m/>
    <m/>
    <m/>
    <m/>
  </r>
  <r>
    <x v="4"/>
    <x v="2"/>
    <n v="12"/>
    <n v="12"/>
    <n v="12"/>
    <n v="15"/>
    <n v="15"/>
    <n v="12"/>
    <n v="12"/>
    <n v="15"/>
    <n v="3"/>
    <n v="3"/>
    <n v="15"/>
    <n v="3"/>
    <n v="15"/>
    <n v="15"/>
    <n v="15"/>
    <n v="12"/>
    <n v="12"/>
    <n v="12"/>
    <n v="6"/>
    <n v="12"/>
    <x v="0"/>
    <m/>
    <m/>
    <m/>
    <m/>
    <m/>
  </r>
  <r>
    <x v="4"/>
    <x v="3"/>
    <n v="12"/>
    <n v="12"/>
    <n v="12"/>
    <n v="12"/>
    <n v="12"/>
    <n v="12"/>
    <n v="12"/>
    <n v="12"/>
    <n v="12"/>
    <n v="12"/>
    <n v="15"/>
    <n v="12"/>
    <n v="12"/>
    <n v="12"/>
    <n v="12"/>
    <n v="12"/>
    <n v="12"/>
    <n v="12"/>
    <n v="12"/>
    <n v="12"/>
    <x v="0"/>
    <m/>
    <m/>
    <m/>
    <m/>
    <m/>
  </r>
  <r>
    <x v="4"/>
    <x v="4"/>
    <n v="6"/>
    <n v="6"/>
    <n v="6"/>
    <n v="6"/>
    <n v="6"/>
    <n v="6"/>
    <n v="6"/>
    <n v="6"/>
    <n v="12"/>
    <n v="6"/>
    <n v="6"/>
    <n v="6"/>
    <n v="6"/>
    <n v="15"/>
    <n v="15"/>
    <n v="3"/>
    <n v="3"/>
    <n v="3"/>
    <n v="3"/>
    <n v="3"/>
    <x v="0"/>
    <m/>
    <m/>
    <m/>
    <m/>
    <m/>
  </r>
  <r>
    <x v="4"/>
    <x v="5"/>
    <n v="15"/>
    <n v="12"/>
    <n v="12"/>
    <n v="12"/>
    <n v="6"/>
    <n v="15"/>
    <n v="3"/>
    <n v="15"/>
    <n v="3"/>
    <n v="3"/>
    <n v="3"/>
    <n v="3"/>
    <n v="3"/>
    <n v="15"/>
    <n v="15"/>
    <n v="15"/>
    <n v="15"/>
    <n v="3"/>
    <n v="15"/>
    <n v="12"/>
    <x v="0"/>
    <m/>
    <m/>
    <m/>
    <m/>
    <m/>
  </r>
  <r>
    <x v="4"/>
    <x v="6"/>
    <n v="12"/>
    <n v="12"/>
    <n v="6"/>
    <n v="12"/>
    <n v="6"/>
    <n v="12"/>
    <n v="12"/>
    <n v="12"/>
    <n v="12"/>
    <n v="12"/>
    <n v="12"/>
    <n v="6"/>
    <n v="12"/>
    <n v="12"/>
    <n v="12"/>
    <n v="12"/>
    <n v="12"/>
    <n v="12"/>
    <n v="6"/>
    <n v="12"/>
    <x v="0"/>
    <m/>
    <m/>
    <m/>
    <m/>
    <m/>
  </r>
  <r>
    <x v="4"/>
    <x v="7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6"/>
    <x v="0"/>
    <m/>
    <m/>
    <m/>
    <m/>
    <m/>
  </r>
  <r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5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5"/>
    <x v="4"/>
    <n v="0"/>
    <n v="0"/>
    <n v="0"/>
    <n v="0"/>
    <n v="0"/>
    <n v="0"/>
    <n v="0"/>
    <n v="0"/>
    <n v="0"/>
    <n v="0"/>
    <n v="0"/>
    <n v="0"/>
    <n v="-2"/>
    <n v="0"/>
    <n v="0"/>
    <n v="-2"/>
    <n v="0"/>
    <n v="0"/>
    <n v="0"/>
    <n v="0"/>
    <x v="0"/>
    <m/>
    <m/>
    <m/>
    <m/>
    <m/>
  </r>
  <r>
    <x v="5"/>
    <x v="5"/>
    <n v="0"/>
    <n v="0"/>
    <n v="0"/>
    <n v="0"/>
    <n v="0"/>
    <n v="0"/>
    <n v="0"/>
    <n v="0"/>
    <n v="0"/>
    <n v="0"/>
    <n v="0"/>
    <n v="0"/>
    <n v="0"/>
    <n v="0"/>
    <n v="-6"/>
    <n v="0"/>
    <n v="0"/>
    <n v="0"/>
    <n v="0"/>
    <n v="0"/>
    <x v="0"/>
    <m/>
    <m/>
    <m/>
    <m/>
    <m/>
  </r>
  <r>
    <x v="5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5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6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  <r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x v="0"/>
    <n v="35"/>
    <n v="35"/>
    <n v="35"/>
    <n v="35"/>
    <n v="35"/>
    <n v="35"/>
    <n v="35"/>
    <n v="35"/>
    <n v="35"/>
    <n v="35"/>
    <n v="28"/>
    <n v="28"/>
    <n v="28"/>
    <n v="7"/>
    <n v="7"/>
    <n v="7"/>
    <n v="28"/>
    <n v="28"/>
    <n v="28"/>
    <n v="28"/>
    <m/>
    <m/>
    <m/>
    <m/>
    <m/>
    <m/>
  </r>
  <r>
    <x v="0"/>
    <x v="1"/>
    <n v="7"/>
    <n v="7"/>
    <n v="7"/>
    <n v="7"/>
    <n v="7"/>
    <n v="7"/>
    <n v="7"/>
    <n v="7"/>
    <n v="7"/>
    <n v="7"/>
    <n v="7"/>
    <n v="7"/>
    <n v="7"/>
    <n v="28"/>
    <n v="28"/>
    <n v="28"/>
    <n v="21"/>
    <n v="14"/>
    <n v="21"/>
    <n v="14"/>
    <m/>
    <m/>
    <m/>
    <m/>
    <m/>
    <m/>
  </r>
  <r>
    <x v="0"/>
    <x v="2"/>
    <n v="21"/>
    <n v="35"/>
    <n v="35"/>
    <n v="35"/>
    <n v="28"/>
    <n v="28"/>
    <n v="28"/>
    <n v="28"/>
    <n v="28"/>
    <n v="28"/>
    <n v="28"/>
    <n v="28"/>
    <n v="35"/>
    <n v="35"/>
    <n v="35"/>
    <n v="35"/>
    <n v="35"/>
    <n v="35"/>
    <n v="35"/>
    <n v="35"/>
    <m/>
    <m/>
    <m/>
    <m/>
    <m/>
    <m/>
  </r>
  <r>
    <x v="0"/>
    <x v="3"/>
    <n v="35"/>
    <n v="35"/>
    <n v="35"/>
    <n v="35"/>
    <n v="35"/>
    <n v="35"/>
    <n v="35"/>
    <n v="35"/>
    <n v="35"/>
    <n v="35"/>
    <n v="35"/>
    <n v="35"/>
    <n v="28"/>
    <n v="28"/>
    <n v="21"/>
    <n v="21"/>
    <n v="21"/>
    <n v="21"/>
    <n v="21"/>
    <n v="21"/>
    <m/>
    <m/>
    <m/>
    <m/>
    <m/>
    <m/>
  </r>
  <r>
    <x v="0"/>
    <x v="4"/>
    <n v="28"/>
    <n v="28"/>
    <n v="28"/>
    <n v="28"/>
    <n v="28"/>
    <n v="28"/>
    <n v="28"/>
    <n v="28"/>
    <n v="14"/>
    <n v="14"/>
    <n v="14"/>
    <n v="14"/>
    <n v="28"/>
    <n v="28"/>
    <n v="28"/>
    <n v="28"/>
    <n v="28"/>
    <n v="28"/>
    <n v="28"/>
    <n v="14"/>
    <m/>
    <m/>
    <m/>
    <m/>
    <m/>
    <m/>
  </r>
  <r>
    <x v="0"/>
    <x v="5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n v="28"/>
    <m/>
    <m/>
    <m/>
    <m/>
    <m/>
    <m/>
  </r>
  <r>
    <x v="1"/>
    <x v="0"/>
    <n v="12"/>
    <n v="12"/>
    <n v="12"/>
    <n v="12"/>
    <n v="12"/>
    <n v="12"/>
    <n v="12"/>
    <n v="12"/>
    <n v="12"/>
    <n v="12"/>
    <n v="12"/>
    <n v="12"/>
    <n v="4"/>
    <n v="16"/>
    <n v="16"/>
    <n v="8"/>
    <n v="12"/>
    <n v="8"/>
    <n v="16"/>
    <n v="4"/>
    <m/>
    <m/>
    <m/>
    <m/>
    <m/>
    <m/>
  </r>
  <r>
    <x v="1"/>
    <x v="1"/>
    <n v="12"/>
    <n v="12"/>
    <n v="12"/>
    <n v="12"/>
    <n v="12"/>
    <n v="12"/>
    <n v="12"/>
    <n v="12"/>
    <n v="12"/>
    <n v="12"/>
    <n v="12"/>
    <n v="12"/>
    <n v="20"/>
    <n v="20"/>
    <n v="16"/>
    <n v="20"/>
    <n v="12"/>
    <n v="4"/>
    <n v="8"/>
    <n v="16"/>
    <m/>
    <m/>
    <m/>
    <m/>
    <m/>
    <m/>
  </r>
  <r>
    <x v="1"/>
    <x v="2"/>
    <n v="12"/>
    <n v="12"/>
    <n v="12"/>
    <n v="12"/>
    <n v="12"/>
    <n v="12"/>
    <n v="12"/>
    <n v="12"/>
    <n v="12"/>
    <n v="12"/>
    <n v="12"/>
    <n v="12"/>
    <n v="4"/>
    <n v="4"/>
    <n v="4"/>
    <n v="4"/>
    <n v="16"/>
    <n v="4"/>
    <n v="4"/>
    <n v="4"/>
    <m/>
    <m/>
    <m/>
    <m/>
    <m/>
    <m/>
  </r>
  <r>
    <x v="1"/>
    <x v="3"/>
    <n v="12"/>
    <n v="12"/>
    <n v="12"/>
    <n v="12"/>
    <n v="12"/>
    <n v="12"/>
    <n v="12"/>
    <n v="12"/>
    <n v="12"/>
    <n v="12"/>
    <n v="12"/>
    <n v="12"/>
    <n v="12"/>
    <n v="20"/>
    <n v="4"/>
    <n v="8"/>
    <n v="16"/>
    <n v="4"/>
    <n v="8"/>
    <n v="4"/>
    <m/>
    <m/>
    <m/>
    <m/>
    <m/>
    <m/>
  </r>
  <r>
    <x v="1"/>
    <x v="4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1"/>
    <x v="5"/>
    <n v="12"/>
    <n v="12"/>
    <n v="12"/>
    <n v="12"/>
    <n v="12"/>
    <n v="12"/>
    <n v="12"/>
    <n v="12"/>
    <n v="12"/>
    <n v="12"/>
    <n v="12"/>
    <n v="12"/>
    <n v="20"/>
    <n v="20"/>
    <n v="16"/>
    <n v="4"/>
    <n v="20"/>
    <n v="12"/>
    <n v="8"/>
    <n v="16"/>
    <m/>
    <m/>
    <m/>
    <m/>
    <m/>
    <m/>
  </r>
  <r>
    <x v="2"/>
    <x v="0"/>
    <n v="15"/>
    <n v="3"/>
    <n v="3"/>
    <n v="12"/>
    <n v="3"/>
    <n v="3"/>
    <n v="3"/>
    <n v="3"/>
    <n v="12"/>
    <n v="15"/>
    <n v="12"/>
    <n v="15"/>
    <n v="3"/>
    <n v="3"/>
    <n v="15"/>
    <n v="15"/>
    <n v="15"/>
    <n v="15"/>
    <n v="15"/>
    <n v="15"/>
    <m/>
    <m/>
    <m/>
    <m/>
    <m/>
    <m/>
  </r>
  <r>
    <x v="2"/>
    <x v="1"/>
    <n v="15"/>
    <n v="15"/>
    <n v="15"/>
    <n v="15"/>
    <n v="15"/>
    <n v="15"/>
    <n v="3"/>
    <n v="15"/>
    <n v="15"/>
    <n v="15"/>
    <n v="15"/>
    <n v="15"/>
    <n v="15"/>
    <n v="3"/>
    <n v="15"/>
    <n v="3"/>
    <n v="15"/>
    <n v="12"/>
    <n v="15"/>
    <n v="15"/>
    <m/>
    <m/>
    <m/>
    <m/>
    <m/>
    <m/>
  </r>
  <r>
    <x v="2"/>
    <x v="2"/>
    <n v="15"/>
    <n v="15"/>
    <n v="12"/>
    <n v="12"/>
    <n v="12"/>
    <n v="12"/>
    <n v="15"/>
    <n v="12"/>
    <n v="12"/>
    <n v="12"/>
    <n v="12"/>
    <n v="3"/>
    <n v="12"/>
    <n v="12"/>
    <n v="12"/>
    <n v="3"/>
    <n v="12"/>
    <n v="12"/>
    <n v="12"/>
    <n v="12"/>
    <m/>
    <m/>
    <m/>
    <m/>
    <m/>
    <m/>
  </r>
  <r>
    <x v="2"/>
    <x v="3"/>
    <n v="6"/>
    <n v="6"/>
    <n v="6"/>
    <n v="6"/>
    <n v="6"/>
    <n v="6"/>
    <n v="6"/>
    <n v="6"/>
    <n v="6"/>
    <n v="6"/>
    <n v="6"/>
    <n v="6"/>
    <n v="6"/>
    <n v="15"/>
    <n v="15"/>
    <n v="15"/>
    <n v="15"/>
    <n v="15"/>
    <n v="15"/>
    <n v="15"/>
    <m/>
    <m/>
    <m/>
    <m/>
    <m/>
    <m/>
  </r>
  <r>
    <x v="2"/>
    <x v="4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2"/>
    <x v="5"/>
    <n v="3"/>
    <n v="15"/>
    <n v="15"/>
    <n v="15"/>
    <n v="15"/>
    <n v="15"/>
    <n v="3"/>
    <n v="3"/>
    <n v="15"/>
    <n v="15"/>
    <n v="15"/>
    <n v="15"/>
    <n v="15"/>
    <n v="15"/>
    <n v="15"/>
    <n v="15"/>
    <n v="15"/>
    <n v="15"/>
    <n v="15"/>
    <n v="15"/>
    <m/>
    <m/>
    <m/>
    <m/>
    <m/>
    <m/>
  </r>
  <r>
    <x v="3"/>
    <x v="0"/>
    <n v="3"/>
    <n v="3"/>
    <n v="3"/>
    <n v="3"/>
    <n v="3"/>
    <n v="3"/>
    <n v="3"/>
    <n v="3"/>
    <n v="9"/>
    <n v="3"/>
    <n v="3"/>
    <n v="3"/>
    <n v="9"/>
    <n v="3"/>
    <n v="3"/>
    <n v="3"/>
    <n v="3"/>
    <n v="3"/>
    <n v="3"/>
    <n v="3"/>
    <m/>
    <m/>
    <m/>
    <m/>
    <m/>
    <m/>
  </r>
  <r>
    <x v="3"/>
    <x v="1"/>
    <n v="15"/>
    <n v="15"/>
    <n v="15"/>
    <n v="15"/>
    <n v="12"/>
    <n v="12"/>
    <n v="9"/>
    <n v="3"/>
    <n v="3"/>
    <n v="3"/>
    <n v="3"/>
    <n v="12"/>
    <n v="15"/>
    <n v="15"/>
    <n v="15"/>
    <n v="15"/>
    <n v="15"/>
    <n v="15"/>
    <n v="15"/>
    <n v="15"/>
    <m/>
    <m/>
    <m/>
    <m/>
    <m/>
    <m/>
  </r>
  <r>
    <x v="3"/>
    <x v="2"/>
    <n v="15"/>
    <n v="3"/>
    <n v="12"/>
    <n v="12"/>
    <n v="12"/>
    <n v="12"/>
    <n v="15"/>
    <n v="6"/>
    <n v="15"/>
    <n v="3"/>
    <n v="6"/>
    <n v="3"/>
    <n v="3"/>
    <n v="15"/>
    <n v="15"/>
    <n v="15"/>
    <n v="15"/>
    <n v="15"/>
    <n v="15"/>
    <n v="15"/>
    <m/>
    <m/>
    <m/>
    <m/>
    <m/>
    <m/>
  </r>
  <r>
    <x v="3"/>
    <x v="3"/>
    <n v="15"/>
    <n v="15"/>
    <n v="15"/>
    <n v="15"/>
    <n v="15"/>
    <n v="15"/>
    <n v="15"/>
    <n v="15"/>
    <n v="15"/>
    <n v="15"/>
    <n v="12"/>
    <n v="9"/>
    <n v="9"/>
    <n v="9"/>
    <n v="12"/>
    <n v="3"/>
    <n v="3"/>
    <n v="9"/>
    <n v="6"/>
    <n v="15"/>
    <m/>
    <m/>
    <m/>
    <m/>
    <m/>
    <m/>
  </r>
  <r>
    <x v="3"/>
    <x v="4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3"/>
    <x v="5"/>
    <n v="15"/>
    <n v="15"/>
    <n v="6"/>
    <n v="15"/>
    <n v="15"/>
    <n v="15"/>
    <n v="15"/>
    <n v="12"/>
    <n v="15"/>
    <n v="3"/>
    <n v="12"/>
    <n v="3"/>
    <n v="15"/>
    <n v="15"/>
    <n v="15"/>
    <n v="15"/>
    <n v="15"/>
    <n v="12"/>
    <n v="15"/>
    <n v="15"/>
    <m/>
    <m/>
    <m/>
    <m/>
    <m/>
    <m/>
  </r>
  <r>
    <x v="4"/>
    <x v="0"/>
    <n v="15"/>
    <n v="3"/>
    <n v="15"/>
    <n v="15"/>
    <n v="15"/>
    <n v="3"/>
    <n v="15"/>
    <n v="15"/>
    <n v="15"/>
    <n v="15"/>
    <n v="15"/>
    <n v="15"/>
    <n v="15"/>
    <n v="3"/>
    <n v="15"/>
    <n v="3"/>
    <n v="3"/>
    <n v="3"/>
    <n v="3"/>
    <n v="3"/>
    <m/>
    <m/>
    <m/>
    <m/>
    <m/>
    <m/>
  </r>
  <r>
    <x v="4"/>
    <x v="1"/>
    <n v="15"/>
    <n v="3"/>
    <n v="3"/>
    <n v="15"/>
    <n v="3"/>
    <n v="15"/>
    <n v="6"/>
    <n v="3"/>
    <n v="3"/>
    <n v="15"/>
    <n v="15"/>
    <n v="15"/>
    <n v="3"/>
    <n v="15"/>
    <n v="9"/>
    <n v="3"/>
    <n v="15"/>
    <n v="15"/>
    <n v="12"/>
    <n v="3"/>
    <m/>
    <m/>
    <m/>
    <m/>
    <m/>
    <m/>
  </r>
  <r>
    <x v="4"/>
    <x v="2"/>
    <n v="3"/>
    <n v="15"/>
    <n v="12"/>
    <n v="12"/>
    <n v="12"/>
    <n v="12"/>
    <n v="12"/>
    <n v="12"/>
    <n v="15"/>
    <n v="12"/>
    <n v="3"/>
    <n v="12"/>
    <n v="15"/>
    <n v="12"/>
    <n v="12"/>
    <n v="12"/>
    <n v="12"/>
    <n v="12"/>
    <n v="12"/>
    <n v="12"/>
    <m/>
    <m/>
    <m/>
    <m/>
    <m/>
    <m/>
  </r>
  <r>
    <x v="4"/>
    <x v="3"/>
    <n v="3"/>
    <n v="15"/>
    <n v="15"/>
    <n v="3"/>
    <n v="15"/>
    <n v="15"/>
    <n v="3"/>
    <n v="3"/>
    <n v="15"/>
    <n v="3"/>
    <n v="15"/>
    <n v="15"/>
    <n v="3"/>
    <n v="3"/>
    <n v="3"/>
    <n v="15"/>
    <n v="15"/>
    <n v="12"/>
    <n v="6"/>
    <n v="6"/>
    <m/>
    <m/>
    <m/>
    <m/>
    <m/>
    <m/>
  </r>
  <r>
    <x v="4"/>
    <x v="4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n v="12"/>
    <m/>
    <m/>
    <m/>
    <m/>
    <m/>
    <m/>
  </r>
  <r>
    <x v="4"/>
    <x v="5"/>
    <n v="12"/>
    <n v="12"/>
    <n v="12"/>
    <n v="12"/>
    <n v="12"/>
    <n v="12"/>
    <n v="6"/>
    <n v="12"/>
    <n v="12"/>
    <n v="12"/>
    <n v="12"/>
    <n v="12"/>
    <n v="12"/>
    <n v="12"/>
    <n v="6"/>
    <n v="6"/>
    <n v="12"/>
    <n v="12"/>
    <n v="12"/>
    <n v="12"/>
    <m/>
    <m/>
    <m/>
    <m/>
    <m/>
    <m/>
  </r>
  <r>
    <x v="5"/>
    <x v="0"/>
    <n v="0"/>
    <n v="0"/>
    <n v="0"/>
    <n v="0"/>
    <n v="0"/>
    <n v="0"/>
    <n v="0"/>
    <n v="0"/>
    <n v="0"/>
    <n v="0"/>
    <n v="0"/>
    <n v="0"/>
    <n v="-2"/>
    <n v="0"/>
    <n v="0"/>
    <n v="0"/>
    <n v="0"/>
    <n v="0"/>
    <n v="0"/>
    <n v="0"/>
    <m/>
    <m/>
    <m/>
    <m/>
    <m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x v="3"/>
    <n v="0"/>
    <n v="0"/>
    <n v="0"/>
    <n v="0"/>
    <n v="0"/>
    <n v="0"/>
    <n v="0"/>
    <n v="0"/>
    <n v="0"/>
    <n v="0"/>
    <n v="0"/>
    <n v="0"/>
    <n v="-3"/>
    <n v="-4"/>
    <n v="-2"/>
    <n v="0"/>
    <n v="0"/>
    <n v="0"/>
    <n v="0"/>
    <n v="0"/>
    <m/>
    <m/>
    <m/>
    <m/>
    <m/>
    <m/>
  </r>
  <r>
    <x v="5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0"/>
    <n v="0"/>
    <n v="0"/>
    <n v="0"/>
    <n v="0"/>
    <n v="0"/>
    <n v="0"/>
    <n v="0"/>
    <n v="0"/>
    <n v="0"/>
    <n v="0"/>
    <n v="0"/>
    <n v="-4"/>
    <n v="0"/>
    <n v="0"/>
    <n v="0"/>
    <n v="0"/>
    <n v="0"/>
    <n v="-4"/>
    <n v="0"/>
    <n v="0"/>
    <m/>
    <m/>
    <m/>
    <m/>
    <m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3"/>
    <n v="0"/>
    <n v="0"/>
    <n v="0"/>
    <n v="0"/>
    <n v="0"/>
    <n v="0"/>
    <n v="0"/>
    <n v="0"/>
    <n v="0"/>
    <n v="0"/>
    <n v="0"/>
    <n v="-4"/>
    <n v="0"/>
    <n v="0"/>
    <n v="0"/>
    <n v="0"/>
    <n v="0"/>
    <n v="0"/>
    <n v="0"/>
    <n v="0"/>
    <m/>
    <m/>
    <m/>
    <m/>
    <m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-4"/>
    <n v="-4"/>
    <n v="0"/>
    <m/>
    <m/>
    <m/>
    <m/>
    <m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n v="0"/>
    <n v="-4"/>
    <n v="0"/>
    <n v="0"/>
    <n v="0"/>
    <m/>
    <m/>
    <m/>
    <m/>
    <m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"/>
    <n v="0"/>
    <m/>
    <m/>
    <m/>
    <m/>
    <m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13" firstHeaderRow="1" firstDataRow="2" firstDataCol="1"/>
  <pivotFields count="2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합계 : 180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J13" firstHeaderRow="1" firstDataRow="2" firstDataCol="1"/>
  <pivotFields count="2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180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J13" firstHeaderRow="1" firstDataRow="2" firstDataCol="1"/>
  <pivotFields count="2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180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H13" firstHeaderRow="1" firstDataRow="2" firstDataCol="1"/>
  <pivotFields count="2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180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6"/>
  <sheetViews>
    <sheetView showGridLines="0" zoomScale="115" zoomScaleNormal="115" workbookViewId="0">
      <selection activeCell="E15" sqref="E15"/>
    </sheetView>
  </sheetViews>
  <sheetFormatPr defaultRowHeight="15"/>
  <cols>
    <col min="1" max="1" width="2.5703125" customWidth="1"/>
    <col min="2" max="2" width="13.140625" customWidth="1"/>
    <col min="3" max="16" width="5.5703125" customWidth="1"/>
    <col min="17" max="17" width="19.85546875" customWidth="1"/>
    <col min="18" max="22" width="6.5703125" customWidth="1"/>
    <col min="23" max="27" width="8.5703125" customWidth="1"/>
    <col min="28" max="31" width="5.5703125" customWidth="1"/>
  </cols>
  <sheetData>
    <row r="3" spans="2:27">
      <c r="B3" s="4"/>
      <c r="C3" s="21" t="s">
        <v>41</v>
      </c>
      <c r="D3" s="21" t="s">
        <v>41</v>
      </c>
      <c r="E3" s="21" t="s">
        <v>41</v>
      </c>
      <c r="F3" s="21" t="s">
        <v>41</v>
      </c>
      <c r="G3" s="21" t="s">
        <v>41</v>
      </c>
      <c r="H3" s="21" t="s">
        <v>41</v>
      </c>
      <c r="I3" s="21" t="s">
        <v>41</v>
      </c>
      <c r="J3" s="21" t="s">
        <v>71</v>
      </c>
      <c r="K3" s="21" t="s">
        <v>72</v>
      </c>
      <c r="L3" s="21" t="s">
        <v>73</v>
      </c>
      <c r="M3" s="21" t="s">
        <v>74</v>
      </c>
      <c r="N3" s="21" t="s">
        <v>75</v>
      </c>
    </row>
    <row r="4" spans="2:27">
      <c r="B4" s="4"/>
      <c r="C4" s="4" t="s">
        <v>99</v>
      </c>
      <c r="D4" s="41" t="s">
        <v>85</v>
      </c>
      <c r="E4" s="4" t="s">
        <v>88</v>
      </c>
      <c r="F4" s="41" t="s">
        <v>87</v>
      </c>
      <c r="G4" s="4" t="s">
        <v>89</v>
      </c>
      <c r="H4" s="41" t="s">
        <v>90</v>
      </c>
      <c r="I4" s="4" t="s">
        <v>91</v>
      </c>
      <c r="J4" s="21"/>
      <c r="K4" s="21"/>
      <c r="L4" s="21"/>
      <c r="M4" s="21"/>
      <c r="N4" s="21"/>
    </row>
    <row r="5" spans="2:27">
      <c r="B5" s="4" t="s">
        <v>63</v>
      </c>
      <c r="C5" s="27" t="e">
        <f>#REF!</f>
        <v>#REF!</v>
      </c>
      <c r="D5" s="27" t="e">
        <f>#REF!</f>
        <v>#REF!</v>
      </c>
      <c r="E5" s="27" t="e">
        <f>#REF!</f>
        <v>#REF!</v>
      </c>
      <c r="F5" s="27" t="e">
        <f>#REF!</f>
        <v>#REF!</v>
      </c>
      <c r="G5" s="27" t="e">
        <f>#REF!</f>
        <v>#REF!</v>
      </c>
      <c r="H5" s="27" t="e">
        <f>#REF!</f>
        <v>#REF!</v>
      </c>
      <c r="I5" s="27" t="e">
        <f>#REF!</f>
        <v>#REF!</v>
      </c>
      <c r="J5" s="24">
        <v>72</v>
      </c>
      <c r="K5" s="24">
        <v>100</v>
      </c>
      <c r="L5" s="24">
        <v>0</v>
      </c>
      <c r="M5" s="24">
        <v>0</v>
      </c>
      <c r="N5" s="24">
        <v>30</v>
      </c>
    </row>
    <row r="6" spans="2:27">
      <c r="B6" s="4" t="s">
        <v>61</v>
      </c>
      <c r="C6" s="27" t="e">
        <f>#REF!</f>
        <v>#REF!</v>
      </c>
      <c r="D6" s="27" t="e">
        <f>#REF!</f>
        <v>#REF!</v>
      </c>
      <c r="E6" s="27" t="e">
        <f>#REF!</f>
        <v>#REF!</v>
      </c>
      <c r="F6" s="27" t="e">
        <f>#REF!</f>
        <v>#REF!</v>
      </c>
      <c r="G6" s="27" t="e">
        <f>#REF!</f>
        <v>#REF!</v>
      </c>
      <c r="H6" s="27" t="e">
        <f>#REF!</f>
        <v>#REF!</v>
      </c>
      <c r="I6" s="27" t="e">
        <f>#REF!</f>
        <v>#REF!</v>
      </c>
      <c r="J6" s="24">
        <v>74</v>
      </c>
      <c r="K6" s="24">
        <v>70</v>
      </c>
      <c r="L6" s="24">
        <v>0</v>
      </c>
      <c r="M6" s="24">
        <v>0</v>
      </c>
      <c r="N6" s="24">
        <v>30</v>
      </c>
    </row>
    <row r="7" spans="2:27">
      <c r="B7" s="4" t="s">
        <v>62</v>
      </c>
      <c r="C7" s="27" t="e">
        <f>#REF!</f>
        <v>#REF!</v>
      </c>
      <c r="D7" s="27" t="e">
        <f>#REF!</f>
        <v>#REF!</v>
      </c>
      <c r="E7" s="27" t="e">
        <f>#REF!</f>
        <v>#REF!</v>
      </c>
      <c r="F7" s="27" t="e">
        <f>#REF!</f>
        <v>#REF!</v>
      </c>
      <c r="G7" s="27" t="e">
        <f>#REF!</f>
        <v>#REF!</v>
      </c>
      <c r="H7" s="27" t="e">
        <f>#REF!</f>
        <v>#REF!</v>
      </c>
      <c r="I7" s="27" t="e">
        <f>#REF!</f>
        <v>#REF!</v>
      </c>
      <c r="J7" s="24">
        <v>57</v>
      </c>
      <c r="K7" s="24">
        <v>78</v>
      </c>
      <c r="L7" s="24">
        <v>1</v>
      </c>
      <c r="M7" s="24">
        <v>0</v>
      </c>
      <c r="N7" s="24">
        <v>30</v>
      </c>
    </row>
    <row r="8" spans="2:27">
      <c r="B8" s="4" t="s">
        <v>96</v>
      </c>
      <c r="C8" s="27" t="e">
        <f>#REF!</f>
        <v>#REF!</v>
      </c>
      <c r="D8" s="27" t="e">
        <f>#REF!</f>
        <v>#REF!</v>
      </c>
      <c r="E8" s="27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24">
        <v>50</v>
      </c>
      <c r="K8" s="24">
        <v>71</v>
      </c>
      <c r="L8" s="24">
        <v>1</v>
      </c>
      <c r="M8" s="24">
        <v>0</v>
      </c>
      <c r="N8" s="24">
        <v>30</v>
      </c>
    </row>
    <row r="11" spans="2:27">
      <c r="Q11" s="559" t="s">
        <v>82</v>
      </c>
      <c r="R11" s="559" t="s">
        <v>81</v>
      </c>
      <c r="S11" s="559"/>
      <c r="T11" s="559"/>
      <c r="U11" s="559"/>
      <c r="V11" s="559"/>
      <c r="W11" s="564" t="s">
        <v>97</v>
      </c>
      <c r="X11" s="562" t="s">
        <v>98</v>
      </c>
      <c r="Y11" s="561" t="s">
        <v>93</v>
      </c>
      <c r="Z11" s="561" t="s">
        <v>94</v>
      </c>
      <c r="AA11" s="559" t="s">
        <v>75</v>
      </c>
    </row>
    <row r="12" spans="2:27">
      <c r="Q12" s="560"/>
      <c r="R12" s="40" t="s">
        <v>100</v>
      </c>
      <c r="S12" s="40" t="s">
        <v>85</v>
      </c>
      <c r="T12" s="40" t="s">
        <v>86</v>
      </c>
      <c r="U12" s="40" t="s">
        <v>87</v>
      </c>
      <c r="V12" s="40" t="s">
        <v>92</v>
      </c>
      <c r="W12" s="563"/>
      <c r="X12" s="563"/>
      <c r="Y12" s="560"/>
      <c r="Z12" s="560"/>
      <c r="AA12" s="560"/>
    </row>
    <row r="13" spans="2:27" ht="24.95" customHeight="1">
      <c r="Q13" s="25" t="s">
        <v>63</v>
      </c>
      <c r="R13" s="34">
        <v>33.19</v>
      </c>
      <c r="S13" s="34">
        <v>75.540000000000006</v>
      </c>
      <c r="T13" s="34">
        <v>71.849999999999994</v>
      </c>
      <c r="U13" s="34">
        <v>65.03</v>
      </c>
      <c r="V13" s="36">
        <v>78.44</v>
      </c>
      <c r="W13" s="38">
        <v>72</v>
      </c>
      <c r="X13" s="38">
        <v>100</v>
      </c>
      <c r="Y13" s="25">
        <v>0</v>
      </c>
      <c r="Z13" s="25">
        <v>0</v>
      </c>
      <c r="AA13" s="20" t="s">
        <v>76</v>
      </c>
    </row>
    <row r="14" spans="2:27" ht="24.95" customHeight="1">
      <c r="Q14" s="25" t="s">
        <v>61</v>
      </c>
      <c r="R14" s="34">
        <v>73.78</v>
      </c>
      <c r="S14" s="34">
        <v>67.569999999999993</v>
      </c>
      <c r="T14" s="34">
        <v>28.41</v>
      </c>
      <c r="U14" s="34">
        <v>30.62</v>
      </c>
      <c r="V14" s="36">
        <v>73.39</v>
      </c>
      <c r="W14" s="38">
        <v>74</v>
      </c>
      <c r="X14" s="38">
        <v>70</v>
      </c>
      <c r="Y14" s="25">
        <v>0</v>
      </c>
      <c r="Z14" s="25">
        <v>0</v>
      </c>
      <c r="AA14" s="20" t="s">
        <v>102</v>
      </c>
    </row>
    <row r="15" spans="2:27" ht="24.95" customHeight="1">
      <c r="Q15" s="25" t="s">
        <v>62</v>
      </c>
      <c r="R15" s="34">
        <v>73.39</v>
      </c>
      <c r="S15" s="34">
        <v>87.84</v>
      </c>
      <c r="T15" s="34">
        <v>33.36</v>
      </c>
      <c r="U15" s="34">
        <v>31.89</v>
      </c>
      <c r="V15" s="36">
        <v>60.85</v>
      </c>
      <c r="W15" s="38">
        <v>57</v>
      </c>
      <c r="X15" s="38">
        <v>78</v>
      </c>
      <c r="Y15" s="25">
        <v>1</v>
      </c>
      <c r="Z15" s="25">
        <v>0</v>
      </c>
      <c r="AA15" s="31" t="s">
        <v>76</v>
      </c>
    </row>
    <row r="16" spans="2:27" ht="24.95" customHeight="1">
      <c r="Q16" s="28" t="s">
        <v>95</v>
      </c>
      <c r="R16" s="35">
        <v>62.19</v>
      </c>
      <c r="S16" s="35">
        <v>77.02</v>
      </c>
      <c r="T16" s="35">
        <v>68.709999999999994</v>
      </c>
      <c r="U16" s="35">
        <v>37.54</v>
      </c>
      <c r="V16" s="37">
        <v>53.78</v>
      </c>
      <c r="W16" s="39">
        <v>50</v>
      </c>
      <c r="X16" s="39">
        <v>71</v>
      </c>
      <c r="Y16" s="28">
        <v>1</v>
      </c>
      <c r="Z16" s="28">
        <v>0</v>
      </c>
      <c r="AA16" s="29" t="s">
        <v>76</v>
      </c>
    </row>
  </sheetData>
  <sortState ref="B4:AE7">
    <sortCondition descending="1" ref="F4:F7"/>
  </sortState>
  <mergeCells count="7">
    <mergeCell ref="Q11:Q12"/>
    <mergeCell ref="R11:V11"/>
    <mergeCell ref="AA11:AA12"/>
    <mergeCell ref="Z11:Z12"/>
    <mergeCell ref="Y11:Y12"/>
    <mergeCell ref="X11:X12"/>
    <mergeCell ref="W11:W1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E5" sqref="E5"/>
    </sheetView>
  </sheetViews>
  <sheetFormatPr defaultRowHeight="15"/>
  <cols>
    <col min="1" max="1" width="18" bestFit="1" customWidth="1"/>
    <col min="2" max="2" width="19.5703125" bestFit="1" customWidth="1"/>
    <col min="3" max="3" width="12.7109375" bestFit="1" customWidth="1"/>
    <col min="4" max="4" width="8" bestFit="1" customWidth="1"/>
    <col min="5" max="5" width="6.7109375" bestFit="1" customWidth="1"/>
    <col min="6" max="6" width="12.7109375" bestFit="1" customWidth="1"/>
    <col min="7" max="7" width="7.42578125" bestFit="1" customWidth="1"/>
    <col min="8" max="8" width="7" bestFit="1" customWidth="1"/>
    <col min="9" max="9" width="6" bestFit="1" customWidth="1"/>
    <col min="10" max="10" width="12.7109375" bestFit="1" customWidth="1"/>
  </cols>
  <sheetData>
    <row r="3" spans="1:10">
      <c r="A3" s="143" t="s">
        <v>319</v>
      </c>
      <c r="B3" s="143" t="s">
        <v>316</v>
      </c>
    </row>
    <row r="4" spans="1:10">
      <c r="A4" s="143" t="s">
        <v>317</v>
      </c>
      <c r="B4" t="s">
        <v>9</v>
      </c>
      <c r="C4" t="s">
        <v>0</v>
      </c>
      <c r="D4" t="s">
        <v>6</v>
      </c>
      <c r="E4" t="s">
        <v>10</v>
      </c>
      <c r="F4" t="s">
        <v>11</v>
      </c>
      <c r="G4" t="s">
        <v>12</v>
      </c>
      <c r="H4" t="s">
        <v>8</v>
      </c>
      <c r="I4" t="s">
        <v>5</v>
      </c>
      <c r="J4" t="s">
        <v>318</v>
      </c>
    </row>
    <row r="5" spans="1:10">
      <c r="A5" s="144" t="s">
        <v>212</v>
      </c>
      <c r="B5" s="145">
        <v>21</v>
      </c>
      <c r="C5" s="145">
        <v>28</v>
      </c>
      <c r="D5" s="145">
        <v>21</v>
      </c>
      <c r="E5" s="145">
        <v>28</v>
      </c>
      <c r="F5" s="145">
        <v>21</v>
      </c>
      <c r="G5" s="145">
        <v>28</v>
      </c>
      <c r="H5" s="145">
        <v>28</v>
      </c>
      <c r="I5" s="145">
        <v>14</v>
      </c>
      <c r="J5" s="145">
        <v>189</v>
      </c>
    </row>
    <row r="6" spans="1:10">
      <c r="A6" s="144" t="s">
        <v>215</v>
      </c>
      <c r="B6" s="145">
        <v>4</v>
      </c>
      <c r="C6" s="145">
        <v>4</v>
      </c>
      <c r="D6" s="145">
        <v>4</v>
      </c>
      <c r="E6" s="145">
        <v>4</v>
      </c>
      <c r="F6" s="145">
        <v>8</v>
      </c>
      <c r="G6" s="145">
        <v>12</v>
      </c>
      <c r="H6" s="145">
        <v>12</v>
      </c>
      <c r="I6" s="145">
        <v>12</v>
      </c>
      <c r="J6" s="145">
        <v>60</v>
      </c>
    </row>
    <row r="7" spans="1:10">
      <c r="A7" s="144" t="s">
        <v>200</v>
      </c>
      <c r="B7" s="145">
        <v>15</v>
      </c>
      <c r="C7" s="145">
        <v>15</v>
      </c>
      <c r="D7" s="145">
        <v>15</v>
      </c>
      <c r="E7" s="145">
        <v>12</v>
      </c>
      <c r="F7" s="145">
        <v>15</v>
      </c>
      <c r="G7" s="145">
        <v>12</v>
      </c>
      <c r="H7" s="145">
        <v>15</v>
      </c>
      <c r="I7" s="145">
        <v>15</v>
      </c>
      <c r="J7" s="145">
        <v>114</v>
      </c>
    </row>
    <row r="8" spans="1:10">
      <c r="A8" s="144" t="s">
        <v>202</v>
      </c>
      <c r="B8" s="145">
        <v>15</v>
      </c>
      <c r="C8" s="145">
        <v>15</v>
      </c>
      <c r="D8" s="145">
        <v>15</v>
      </c>
      <c r="E8" s="145">
        <v>15</v>
      </c>
      <c r="F8" s="145">
        <v>9</v>
      </c>
      <c r="G8" s="145">
        <v>3</v>
      </c>
      <c r="H8" s="145">
        <v>12</v>
      </c>
      <c r="I8" s="145">
        <v>15</v>
      </c>
      <c r="J8" s="145">
        <v>99</v>
      </c>
    </row>
    <row r="9" spans="1:10">
      <c r="A9" s="144" t="s">
        <v>204</v>
      </c>
      <c r="B9" s="145">
        <v>15</v>
      </c>
      <c r="C9" s="145">
        <v>3</v>
      </c>
      <c r="D9" s="145">
        <v>15</v>
      </c>
      <c r="E9" s="145">
        <v>15</v>
      </c>
      <c r="F9" s="145">
        <v>3</v>
      </c>
      <c r="G9" s="145">
        <v>3</v>
      </c>
      <c r="H9" s="145">
        <v>12</v>
      </c>
      <c r="I9" s="145">
        <v>12</v>
      </c>
      <c r="J9" s="145">
        <v>78</v>
      </c>
    </row>
    <row r="10" spans="1:10">
      <c r="A10" s="144" t="s">
        <v>206</v>
      </c>
      <c r="B10" s="145">
        <v>0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</row>
    <row r="11" spans="1:10">
      <c r="A11" s="144" t="s">
        <v>208</v>
      </c>
      <c r="B11" s="145">
        <v>0</v>
      </c>
      <c r="C11" s="145">
        <v>-0.87719298245614041</v>
      </c>
      <c r="D11" s="145">
        <v>0</v>
      </c>
      <c r="E11" s="145">
        <v>0</v>
      </c>
      <c r="F11" s="145">
        <v>-0.87719298245614041</v>
      </c>
      <c r="G11" s="145">
        <v>0</v>
      </c>
      <c r="H11" s="145">
        <v>0</v>
      </c>
      <c r="I11" s="145">
        <v>0</v>
      </c>
      <c r="J11" s="145">
        <v>-1.7543859649122808</v>
      </c>
    </row>
    <row r="12" spans="1:10">
      <c r="A12" s="144" t="s">
        <v>210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</row>
    <row r="13" spans="1:10">
      <c r="A13" s="144" t="s">
        <v>318</v>
      </c>
      <c r="B13" s="145">
        <v>70</v>
      </c>
      <c r="C13" s="145">
        <v>64.122807017543863</v>
      </c>
      <c r="D13" s="145">
        <v>70</v>
      </c>
      <c r="E13" s="145">
        <v>74</v>
      </c>
      <c r="F13" s="145">
        <v>55.122807017543863</v>
      </c>
      <c r="G13" s="145">
        <v>58</v>
      </c>
      <c r="H13" s="145">
        <v>79</v>
      </c>
      <c r="I13" s="145">
        <v>68</v>
      </c>
      <c r="J13" s="145">
        <v>538.24561403508767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V75"/>
  <sheetViews>
    <sheetView showGridLines="0" zoomScale="96" zoomScaleNormal="96" workbookViewId="0">
      <pane xSplit="3" ySplit="2" topLeftCell="AP3" activePane="bottomRight" state="frozen"/>
      <selection activeCell="C23" sqref="C23"/>
      <selection pane="topRight" activeCell="C23" sqref="C23"/>
      <selection pane="bottomLeft" activeCell="C23" sqref="C23"/>
      <selection pane="bottomRight" activeCell="AY16" sqref="AY16"/>
    </sheetView>
  </sheetViews>
  <sheetFormatPr defaultColWidth="9" defaultRowHeight="14.25" customHeight="1"/>
  <cols>
    <col min="1" max="1" width="3.140625" style="1" customWidth="1"/>
    <col min="2" max="2" width="18.28515625" style="1" bestFit="1" customWidth="1"/>
    <col min="3" max="3" width="11.85546875" style="1" customWidth="1"/>
    <col min="4" max="9" width="4.85546875" style="1" hidden="1" customWidth="1"/>
    <col min="10" max="15" width="5" style="1" hidden="1" customWidth="1"/>
    <col min="16" max="16" width="6.140625" style="1" hidden="1" customWidth="1"/>
    <col min="17" max="18" width="5.85546875" style="1" hidden="1" customWidth="1"/>
    <col min="19" max="26" width="5.5703125" style="1" hidden="1" customWidth="1"/>
    <col min="27" max="30" width="5.5703125" style="1" customWidth="1"/>
    <col min="31" max="40" width="5.5703125" style="18" customWidth="1"/>
    <col min="41" max="41" width="6.5703125" style="18" customWidth="1"/>
    <col min="42" max="48" width="5.5703125" style="18" customWidth="1"/>
    <col min="49" max="51" width="6" style="18" customWidth="1"/>
    <col min="52" max="58" width="5" style="18" customWidth="1"/>
    <col min="59" max="66" width="9" style="1" customWidth="1"/>
    <col min="67" max="71" width="7.5703125" style="1"/>
    <col min="72" max="77" width="9" style="1"/>
    <col min="78" max="81" width="7.5703125" style="1"/>
    <col min="82" max="95" width="9" style="1" customWidth="1"/>
    <col min="96" max="100" width="7.5703125" style="1"/>
    <col min="101" max="101" width="9" style="1"/>
    <col min="102" max="106" width="4.85546875" style="1" bestFit="1" customWidth="1"/>
    <col min="107" max="107" width="4.85546875" style="1" customWidth="1"/>
    <col min="108" max="109" width="4.85546875" style="1" bestFit="1" customWidth="1"/>
    <col min="110" max="110" width="12.42578125" style="1" customWidth="1"/>
    <col min="111" max="111" width="7.7109375" style="1" bestFit="1" customWidth="1"/>
    <col min="112" max="125" width="9" style="1" customWidth="1"/>
    <col min="126" max="139" width="9" style="1"/>
    <col min="140" max="153" width="9" style="1" customWidth="1"/>
    <col min="154" max="16384" width="9" style="1"/>
  </cols>
  <sheetData>
    <row r="1" spans="1:178" ht="14.25" customHeight="1">
      <c r="D1" s="1" t="s">
        <v>384</v>
      </c>
      <c r="BG1" s="57" t="s">
        <v>114</v>
      </c>
      <c r="BH1" s="18"/>
      <c r="BI1" s="18"/>
      <c r="BJ1" s="18"/>
      <c r="BK1" s="18"/>
      <c r="BL1" s="18"/>
      <c r="BM1" s="18"/>
      <c r="BN1" s="18"/>
      <c r="BO1" s="18" t="s">
        <v>183</v>
      </c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57" t="s">
        <v>127</v>
      </c>
      <c r="CD1" s="57"/>
      <c r="CE1" s="57"/>
      <c r="CF1" s="57"/>
      <c r="CG1" s="57"/>
      <c r="CH1" s="57"/>
      <c r="CI1" s="57"/>
      <c r="CJ1" s="57" t="s">
        <v>125</v>
      </c>
      <c r="CK1" s="18"/>
      <c r="CL1" s="18"/>
      <c r="CM1" s="18"/>
      <c r="CN1" s="18"/>
      <c r="CO1" s="18"/>
      <c r="CP1" s="18"/>
      <c r="CQ1" s="18"/>
      <c r="CR1" s="18" t="s">
        <v>183</v>
      </c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H1" s="18"/>
      <c r="DI1" s="18"/>
      <c r="DJ1" s="18"/>
      <c r="DK1" s="18"/>
      <c r="DL1" s="18"/>
      <c r="DM1" s="18"/>
      <c r="DN1" s="18" t="s">
        <v>126</v>
      </c>
      <c r="DO1" s="18"/>
      <c r="DP1" s="18"/>
      <c r="DQ1" s="18"/>
      <c r="DR1" s="18"/>
      <c r="DS1" s="18"/>
      <c r="DT1" s="18"/>
      <c r="DU1" s="18"/>
      <c r="DV1" s="18" t="s">
        <v>183</v>
      </c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57" t="s">
        <v>118</v>
      </c>
      <c r="EQ1" s="18"/>
      <c r="ER1" s="18"/>
      <c r="ES1" s="18"/>
      <c r="ET1" s="18"/>
      <c r="EX1" s="18" t="s">
        <v>183</v>
      </c>
    </row>
    <row r="2" spans="1:178" ht="22.5" customHeight="1"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17" t="s">
        <v>60</v>
      </c>
      <c r="AE2" s="17" t="s">
        <v>65</v>
      </c>
      <c r="AF2" s="17" t="s">
        <v>64</v>
      </c>
      <c r="AG2" s="17" t="s">
        <v>67</v>
      </c>
      <c r="AH2" s="17" t="s">
        <v>68</v>
      </c>
      <c r="AI2" s="17" t="s">
        <v>70</v>
      </c>
      <c r="AJ2" s="17" t="s">
        <v>84</v>
      </c>
      <c r="AK2" s="17" t="s">
        <v>112</v>
      </c>
      <c r="AL2" s="17" t="s">
        <v>113</v>
      </c>
      <c r="AM2" s="3" t="s">
        <v>182</v>
      </c>
      <c r="AN2" s="3" t="s">
        <v>185</v>
      </c>
      <c r="AO2" s="3" t="s">
        <v>259</v>
      </c>
      <c r="AP2" s="3" t="s">
        <v>262</v>
      </c>
      <c r="AQ2" s="3" t="s">
        <v>264</v>
      </c>
      <c r="AR2" s="3" t="s">
        <v>268</v>
      </c>
      <c r="AS2" s="3" t="s">
        <v>320</v>
      </c>
      <c r="AT2" s="3" t="s">
        <v>383</v>
      </c>
      <c r="AU2" s="3" t="s">
        <v>390</v>
      </c>
      <c r="AV2" s="3" t="s">
        <v>393</v>
      </c>
      <c r="AW2" s="3" t="s">
        <v>405</v>
      </c>
      <c r="AX2" s="3" t="s">
        <v>421</v>
      </c>
      <c r="AY2" s="203"/>
      <c r="AZ2" s="45"/>
      <c r="BA2" s="45" t="s">
        <v>129</v>
      </c>
      <c r="BB2" s="45" t="s">
        <v>91</v>
      </c>
      <c r="BC2" s="45" t="s">
        <v>164</v>
      </c>
      <c r="BD2" s="45" t="s">
        <v>165</v>
      </c>
      <c r="BE2" s="45" t="s">
        <v>166</v>
      </c>
      <c r="BF2" s="45" t="s">
        <v>167</v>
      </c>
      <c r="BG2" s="45" t="s">
        <v>119</v>
      </c>
      <c r="BH2" s="45" t="s">
        <v>120</v>
      </c>
      <c r="BI2" s="45" t="s">
        <v>121</v>
      </c>
      <c r="BJ2" s="45" t="s">
        <v>122</v>
      </c>
      <c r="BK2" s="45" t="s">
        <v>123</v>
      </c>
      <c r="BL2" s="45" t="s">
        <v>89</v>
      </c>
      <c r="BM2" s="45" t="s">
        <v>129</v>
      </c>
      <c r="BN2" s="45" t="s">
        <v>91</v>
      </c>
      <c r="BO2" s="45" t="s">
        <v>184</v>
      </c>
      <c r="BP2" s="45" t="s">
        <v>165</v>
      </c>
      <c r="BQ2" s="45" t="s">
        <v>166</v>
      </c>
      <c r="BR2" s="45" t="s">
        <v>167</v>
      </c>
      <c r="BS2" s="45" t="s">
        <v>265</v>
      </c>
      <c r="BT2" s="45" t="s">
        <v>99</v>
      </c>
      <c r="BU2" s="45" t="s">
        <v>121</v>
      </c>
      <c r="BV2" s="45" t="s">
        <v>122</v>
      </c>
      <c r="BW2" s="45" t="s">
        <v>123</v>
      </c>
      <c r="BX2" s="45" t="s">
        <v>89</v>
      </c>
      <c r="BY2" s="45" t="s">
        <v>129</v>
      </c>
      <c r="BZ2" s="45" t="s">
        <v>91</v>
      </c>
      <c r="CA2" s="45"/>
      <c r="CB2" s="45"/>
      <c r="CC2" s="45"/>
      <c r="CD2" s="45" t="s">
        <v>129</v>
      </c>
      <c r="CE2" s="45" t="s">
        <v>91</v>
      </c>
      <c r="CF2" s="45" t="s">
        <v>164</v>
      </c>
      <c r="CG2" s="45" t="s">
        <v>165</v>
      </c>
      <c r="CH2" s="45" t="s">
        <v>166</v>
      </c>
      <c r="CI2" s="45" t="s">
        <v>167</v>
      </c>
      <c r="CJ2" s="45" t="s">
        <v>119</v>
      </c>
      <c r="CK2" s="45" t="s">
        <v>120</v>
      </c>
      <c r="CL2" s="45" t="s">
        <v>121</v>
      </c>
      <c r="CM2" s="45" t="s">
        <v>122</v>
      </c>
      <c r="CN2" s="45" t="s">
        <v>123</v>
      </c>
      <c r="CO2" s="45" t="s">
        <v>89</v>
      </c>
      <c r="CP2" s="45" t="s">
        <v>129</v>
      </c>
      <c r="CQ2" s="45" t="s">
        <v>91</v>
      </c>
      <c r="CR2" s="45" t="s">
        <v>184</v>
      </c>
      <c r="CS2" s="45" t="s">
        <v>165</v>
      </c>
      <c r="CT2" s="45" t="s">
        <v>166</v>
      </c>
      <c r="CU2" s="45" t="s">
        <v>167</v>
      </c>
      <c r="CV2" s="45" t="s">
        <v>265</v>
      </c>
      <c r="CW2" s="45" t="s">
        <v>99</v>
      </c>
      <c r="CX2" s="45" t="s">
        <v>121</v>
      </c>
      <c r="CY2" s="45" t="s">
        <v>122</v>
      </c>
      <c r="CZ2" s="45" t="s">
        <v>123</v>
      </c>
      <c r="DA2" s="45" t="s">
        <v>89</v>
      </c>
      <c r="DB2" s="45" t="s">
        <v>129</v>
      </c>
      <c r="DC2" s="45" t="s">
        <v>91</v>
      </c>
      <c r="DD2" s="45"/>
      <c r="DE2" s="45"/>
      <c r="DF2" s="46" t="s">
        <v>195</v>
      </c>
      <c r="DG2" s="66" t="s">
        <v>3</v>
      </c>
      <c r="DH2" s="164">
        <v>1611</v>
      </c>
      <c r="DI2" s="164">
        <v>1612</v>
      </c>
      <c r="DJ2" s="164">
        <v>1701</v>
      </c>
      <c r="DK2" s="164">
        <v>1702</v>
      </c>
      <c r="DL2" s="164">
        <v>1703</v>
      </c>
      <c r="DM2" s="164">
        <v>1704</v>
      </c>
      <c r="DN2" s="164">
        <v>1705</v>
      </c>
      <c r="DO2" s="164">
        <v>1706</v>
      </c>
      <c r="DP2" s="164">
        <v>1707</v>
      </c>
      <c r="DQ2" s="164">
        <v>1708</v>
      </c>
      <c r="DR2" s="164">
        <v>1709</v>
      </c>
      <c r="DS2" s="164">
        <v>1710</v>
      </c>
      <c r="DT2" s="164">
        <v>1711</v>
      </c>
      <c r="DU2" s="164">
        <v>1712</v>
      </c>
      <c r="DV2" s="164">
        <v>1801</v>
      </c>
      <c r="DW2" s="164">
        <v>1802</v>
      </c>
      <c r="DX2" s="164">
        <v>1803</v>
      </c>
      <c r="DY2" s="164">
        <v>1804</v>
      </c>
      <c r="DZ2" s="164">
        <v>1805</v>
      </c>
      <c r="EA2" s="164">
        <v>1806</v>
      </c>
      <c r="EB2" s="164">
        <v>1807</v>
      </c>
      <c r="EC2" s="164">
        <v>1808</v>
      </c>
      <c r="ED2" s="164">
        <v>1809</v>
      </c>
      <c r="EE2" s="164">
        <v>1810</v>
      </c>
      <c r="EF2" s="164">
        <v>1811</v>
      </c>
      <c r="EG2" s="164">
        <v>1812</v>
      </c>
      <c r="EH2" s="164"/>
      <c r="EI2" s="45"/>
      <c r="EJ2" s="45" t="s">
        <v>129</v>
      </c>
      <c r="EK2" s="45" t="s">
        <v>91</v>
      </c>
      <c r="EL2" s="45" t="s">
        <v>164</v>
      </c>
      <c r="EM2" s="45" t="s">
        <v>165</v>
      </c>
      <c r="EN2" s="45" t="s">
        <v>166</v>
      </c>
      <c r="EO2" s="45" t="s">
        <v>167</v>
      </c>
      <c r="EP2" s="45" t="s">
        <v>119</v>
      </c>
      <c r="EQ2" s="45" t="s">
        <v>120</v>
      </c>
      <c r="ER2" s="45" t="s">
        <v>121</v>
      </c>
      <c r="ES2" s="45" t="s">
        <v>122</v>
      </c>
      <c r="ET2" s="45" t="s">
        <v>123</v>
      </c>
      <c r="EU2" s="45" t="s">
        <v>89</v>
      </c>
      <c r="EV2" s="45" t="s">
        <v>129</v>
      </c>
      <c r="EW2" s="45" t="s">
        <v>91</v>
      </c>
      <c r="EX2" s="45" t="s">
        <v>184</v>
      </c>
      <c r="EY2" s="45" t="s">
        <v>165</v>
      </c>
      <c r="EZ2" s="45" t="s">
        <v>166</v>
      </c>
      <c r="FA2" s="45" t="s">
        <v>167</v>
      </c>
      <c r="FB2" s="45" t="s">
        <v>265</v>
      </c>
      <c r="FC2" s="45" t="s">
        <v>99</v>
      </c>
      <c r="FD2" s="45" t="s">
        <v>121</v>
      </c>
      <c r="FE2" s="45" t="s">
        <v>122</v>
      </c>
      <c r="FF2" s="45" t="s">
        <v>123</v>
      </c>
      <c r="FG2" s="45" t="s">
        <v>89</v>
      </c>
      <c r="FH2" s="45" t="s">
        <v>129</v>
      </c>
      <c r="FI2" s="45" t="s">
        <v>91</v>
      </c>
      <c r="FK2" s="1" t="s">
        <v>187</v>
      </c>
      <c r="FL2" s="1" t="s">
        <v>188</v>
      </c>
      <c r="FM2" s="1" t="s">
        <v>260</v>
      </c>
      <c r="FN2" s="1" t="s">
        <v>263</v>
      </c>
      <c r="FO2" s="1" t="s">
        <v>266</v>
      </c>
      <c r="FP2" s="1" t="s">
        <v>269</v>
      </c>
      <c r="FQ2" s="1" t="s">
        <v>356</v>
      </c>
      <c r="FR2" s="1" t="s">
        <v>394</v>
      </c>
      <c r="FS2" s="1" t="s">
        <v>395</v>
      </c>
      <c r="FT2" s="1" t="s">
        <v>396</v>
      </c>
      <c r="FU2" s="1" t="s">
        <v>406</v>
      </c>
      <c r="FV2" s="1" t="s">
        <v>422</v>
      </c>
    </row>
    <row r="3" spans="1:178" s="48" customFormat="1" ht="14.25" customHeight="1">
      <c r="C3" s="52" t="s">
        <v>9</v>
      </c>
      <c r="K3" s="51"/>
      <c r="L3" s="51"/>
      <c r="M3" s="51">
        <v>2.19</v>
      </c>
      <c r="N3" s="51">
        <v>2.2799999999999998</v>
      </c>
      <c r="O3" s="51">
        <v>2.57</v>
      </c>
      <c r="P3" s="51">
        <v>2.5099999999999998</v>
      </c>
      <c r="Q3" s="51">
        <v>2.4300000000000002</v>
      </c>
      <c r="R3" s="51">
        <v>2.44</v>
      </c>
      <c r="S3" s="51">
        <v>2.4900000000000002</v>
      </c>
      <c r="T3" s="51">
        <v>2.6</v>
      </c>
      <c r="U3" s="51">
        <v>2.5299999999999998</v>
      </c>
      <c r="V3" s="51">
        <v>2.5099999999999998</v>
      </c>
      <c r="W3" s="51">
        <v>2.5099999999999998</v>
      </c>
      <c r="X3" s="51">
        <v>2.2999999999999998</v>
      </c>
      <c r="Y3" s="51">
        <v>2.19</v>
      </c>
      <c r="Z3" s="51">
        <v>2.06</v>
      </c>
      <c r="AA3" s="51">
        <v>1.9</v>
      </c>
      <c r="AB3" s="51">
        <v>1.89</v>
      </c>
      <c r="AC3" s="51">
        <v>1.83</v>
      </c>
      <c r="AD3" s="51">
        <v>1.85</v>
      </c>
      <c r="AE3" s="51">
        <v>1.91</v>
      </c>
      <c r="AF3" s="51">
        <v>1.97</v>
      </c>
      <c r="AG3" s="51">
        <v>1.97</v>
      </c>
      <c r="AH3" s="51">
        <v>2.11</v>
      </c>
      <c r="AI3" s="51">
        <v>2.21</v>
      </c>
      <c r="AJ3" s="51">
        <v>2.34</v>
      </c>
      <c r="AK3" s="51">
        <v>2.39</v>
      </c>
      <c r="AL3" s="116">
        <v>2.4300000000000002</v>
      </c>
      <c r="AM3" s="73">
        <v>2.65</v>
      </c>
      <c r="AN3" s="73">
        <v>2.67</v>
      </c>
      <c r="AO3" s="73">
        <v>2.74</v>
      </c>
      <c r="AP3" s="73">
        <v>2.78</v>
      </c>
      <c r="AQ3" s="210">
        <v>2.79</v>
      </c>
      <c r="AR3" s="195">
        <v>2.85</v>
      </c>
      <c r="AS3" s="195"/>
      <c r="AT3" s="195"/>
      <c r="AU3" s="195"/>
      <c r="AV3" s="195"/>
      <c r="AW3" s="195"/>
      <c r="AX3" s="195"/>
      <c r="AY3" s="206"/>
      <c r="AZ3" s="49"/>
      <c r="BA3" s="54">
        <f>(M3-Y3)/M3</f>
        <v>0</v>
      </c>
      <c r="BB3" s="54">
        <f>(N3-Z3)/N3</f>
        <v>9.6491228070175336E-2</v>
      </c>
      <c r="BC3" s="54">
        <f>(O3-AA3)/O3</f>
        <v>0.26070038910505833</v>
      </c>
      <c r="BD3" s="54">
        <f>(P3-AB3)/P3</f>
        <v>0.24701195219123503</v>
      </c>
      <c r="BE3" s="54">
        <f>(Q3-AC3)/Q3</f>
        <v>0.24691358024691359</v>
      </c>
      <c r="BF3" s="54">
        <f>(R3-AD3)/R3</f>
        <v>0.24180327868852453</v>
      </c>
      <c r="BG3" s="54">
        <f>(S3-AE3)/S3</f>
        <v>0.23293172690763062</v>
      </c>
      <c r="BH3" s="54">
        <f>(T3-AF3)/T3</f>
        <v>0.24230769230769234</v>
      </c>
      <c r="BI3" s="54">
        <f>(U3-AG3)/U3</f>
        <v>0.2213438735177865</v>
      </c>
      <c r="BJ3" s="54">
        <f>(V3-AH3)/V3</f>
        <v>0.15936254980079678</v>
      </c>
      <c r="BK3" s="54">
        <f>(W3-AI3)/W3</f>
        <v>0.11952191235059755</v>
      </c>
      <c r="BL3" s="54">
        <f>(X3-AJ3)/X3</f>
        <v>-1.7391304347826105E-2</v>
      </c>
      <c r="BM3" s="54">
        <f>(Y3-AK3)/Y3</f>
        <v>-9.1324200913242087E-2</v>
      </c>
      <c r="BN3" s="54">
        <f>(Z3-AL3)/Z3</f>
        <v>-0.17961165048543695</v>
      </c>
      <c r="BO3" s="54">
        <f>(AA3-AM3)/AA3</f>
        <v>-0.39473684210526316</v>
      </c>
      <c r="BP3" s="54">
        <f>(AB3-AN3)/AB3</f>
        <v>-0.41269841269841273</v>
      </c>
      <c r="BQ3" s="54">
        <f>(AC3-AO3)/AC3</f>
        <v>-0.49726775956284158</v>
      </c>
      <c r="BR3" s="54">
        <f>(AD3-AP3)/AD3</f>
        <v>-0.50270270270270256</v>
      </c>
      <c r="BS3" s="54">
        <f>(AE3-AQ3)/AE3</f>
        <v>-0.46073298429319381</v>
      </c>
      <c r="BT3" s="54">
        <f>(AF3-AR3)/AF3</f>
        <v>-0.44670050761421326</v>
      </c>
      <c r="BU3" s="54"/>
      <c r="BV3" s="54"/>
      <c r="BW3" s="54"/>
      <c r="BX3" s="54"/>
      <c r="BY3" s="54"/>
      <c r="BZ3" s="54"/>
      <c r="CA3" s="54"/>
      <c r="CB3" s="54"/>
      <c r="CC3" s="61">
        <v>35</v>
      </c>
      <c r="CD3" s="59">
        <f>IF(M3&gt;=10,IF(BA3&gt;=0.24,5,IF(BA3&gt;=0.16,4,IF(BA3&gt;=0.08,3,IF(BA3&gt;=0,2,1)))),IF(M3&gt;=5,IF(BA3&gt;=0.18,5,IF(BA3&gt;=0.12,4,IF(BA3&gt;=0.06,3,IF(BA3&gt;=0,2,1)))),IF(M3&gt;=2,IF(BA3&gt;=0.09&gt;=5,IF(BA3&gt;=0.05,4,IF(BA3&gt;=0.03,3,IF(BA3&gt;=0,2,1)))),IF(BA3&gt;=0.05,5,IF(BA3&gt;=0,4,3)))))</f>
        <v>2</v>
      </c>
      <c r="CE3" s="59">
        <f>IF(N3&gt;=10,IF(BB3&gt;=0.24,5,IF(BB3&gt;=0.16,4,IF(BB3&gt;=0.08,3,IF(BB3&gt;=0,2,1)))),IF(N3&gt;=5,IF(BB3&gt;=0.18,5,IF(BB3&gt;=0.12,4,IF(BB3&gt;=0.06,3,IF(BB3&gt;=0,2,1)))),IF(N3&gt;=2,IF(BB3&gt;=0.09&gt;=5,IF(BB3&gt;=0.05,4,IF(BB3&gt;=0.03,3,IF(BB3&gt;=0,2,1)))),IF(BB3&gt;=0.05,5,IF(BB3&gt;=0,4,3)))))</f>
        <v>4</v>
      </c>
      <c r="CF3" s="59">
        <f>IF(O3&gt;=10,IF(BC3&gt;=0.24,5,IF(BC3&gt;=0.16,4,IF(BC3&gt;=0.08,3,IF(BC3&gt;=0,2,1)))),IF(O3&gt;=5,IF(BC3&gt;=0.18,5,IF(BC3&gt;=0.12,4,IF(BC3&gt;=0.06,3,IF(BC3&gt;=0,2,1)))),IF(O3&gt;=2,IF(BC3&gt;=0.09&gt;=5,IF(BC3&gt;=0.05,4,IF(BC3&gt;=0.03,3,IF(BC3&gt;=0,2,1)))),IF(BC3&gt;=0.05,5,IF(BC3&gt;=0,4,3)))))</f>
        <v>4</v>
      </c>
      <c r="CG3" s="59">
        <f>IF(P3&gt;=10,IF(BD3&gt;=0.24,5,IF(BD3&gt;=0.16,4,IF(BD3&gt;=0.08,3,IF(BD3&gt;=0,2,1)))),IF(P3&gt;=5,IF(BD3&gt;=0.18,5,IF(BD3&gt;=0.12,4,IF(BD3&gt;=0.06,3,IF(BD3&gt;=0,2,1)))),IF(P3&gt;=2,IF(BD3&gt;=0.09&gt;=5,IF(BD3&gt;=0.05,4,IF(BD3&gt;=0.03,3,IF(BD3&gt;=0,2,1)))),IF(BD3&gt;=0.05,5,IF(BD3&gt;=0,4,3)))))</f>
        <v>4</v>
      </c>
      <c r="CH3" s="59">
        <f>IF(Q3&gt;=10,IF(BE3&gt;=0.24,5,IF(BE3&gt;=0.16,4,IF(BE3&gt;=0.08,3,IF(BE3&gt;=0,2,1)))),IF(Q3&gt;=5,IF(BE3&gt;=0.18,5,IF(BE3&gt;=0.12,4,IF(BE3&gt;=0.06,3,IF(BE3&gt;=0,2,1)))),IF(Q3&gt;=2,IF(BE3&gt;=0.09&gt;=5,IF(BE3&gt;=0.05,4,IF(BE3&gt;=0.03,3,IF(BE3&gt;=0,2,1)))),IF(BE3&gt;=0.05,5,IF(BE3&gt;=0,4,3)))))</f>
        <v>4</v>
      </c>
      <c r="CI3" s="59">
        <f>IF(R3&gt;=10,IF(BF3&gt;=0.24,5,IF(BF3&gt;=0.16,4,IF(BF3&gt;=0.08,3,IF(BF3&gt;=0,2,1)))),IF(R3&gt;=5,IF(BF3&gt;=0.18,5,IF(BF3&gt;=0.12,4,IF(BF3&gt;=0.06,3,IF(BF3&gt;=0,2,1)))),IF(R3&gt;=2,IF(BF3&gt;=0.09&gt;=5,IF(BF3&gt;=0.05,4,IF(BF3&gt;=0.03,3,IF(BF3&gt;=0,2,1)))),IF(BF3&gt;=0.05,5,IF(BF3&gt;=0,4,3)))))</f>
        <v>4</v>
      </c>
      <c r="CJ3" s="59">
        <f>IF(S3&gt;=10,IF(BG3&gt;=0.24,5,IF(BG3&gt;=0.16,4,IF(BG3&gt;=0.08,3,IF(BG3&gt;=0,2,1)))),IF(S3&gt;=5,IF(BG3&gt;=0.18,5,IF(BG3&gt;=0.12,4,IF(BG3&gt;=0.06,3,IF(BG3&gt;=0,2,1)))),IF(S3&gt;=2,IF(BG3&gt;=0.09&gt;=5,IF(BG3&gt;=0.05,4,IF(BG3&gt;=0.03,3,IF(BG3&gt;=0,2,1)))),IF(BG3&gt;=0.05,5,IF(BG3&gt;=0,4,3)))))</f>
        <v>4</v>
      </c>
      <c r="CK3" s="59">
        <f>IF(T3&gt;=10,IF(BH3&gt;=0.24,5,IF(BH3&gt;=0.16,4,IF(BH3&gt;=0.08,3,IF(BH3&gt;=0,2,1)))),IF(T3&gt;=5,IF(BH3&gt;=0.18,5,IF(BH3&gt;=0.12,4,IF(BH3&gt;=0.06,3,IF(BH3&gt;=0,2,1)))),IF(T3&gt;=2,IF(BH3&gt;=0.09&gt;=5,IF(BH3&gt;=0.05,4,IF(BH3&gt;=0.03,3,IF(BH3&gt;=0,2,1)))),IF(BH3&gt;=0.05,5,IF(BH3&gt;=0,4,3)))))</f>
        <v>4</v>
      </c>
      <c r="CL3" s="59">
        <f>IF(U3&gt;=10,IF(BI3&gt;=0.24,5,IF(BI3&gt;=0.16,4,IF(BI3&gt;=0.08,3,IF(BI3&gt;=0,2,1)))),IF(U3&gt;=5,IF(BI3&gt;=0.18,5,IF(BI3&gt;=0.12,4,IF(BI3&gt;=0.06,3,IF(BI3&gt;=0,2,1)))),IF(U3&gt;=2,IF(BI3&gt;=0.09&gt;=5,IF(BI3&gt;=0.05,4,IF(BI3&gt;=0.03,3,IF(BI3&gt;=0,2,1)))),IF(BI3&gt;=0.05,5,IF(BI3&gt;=0,4,3)))))</f>
        <v>4</v>
      </c>
      <c r="CM3" s="59">
        <f>IF(V3&gt;=10,IF(BJ3&gt;=0.24,5,IF(BJ3&gt;=0.16,4,IF(BJ3&gt;=0.08,3,IF(BJ3&gt;=0,2,1)))),IF(V3&gt;=5,IF(BJ3&gt;=0.18,5,IF(BJ3&gt;=0.12,4,IF(BJ3&gt;=0.06,3,IF(BJ3&gt;=0,2,1)))),IF(V3&gt;=2,IF(BJ3&gt;=0.09&gt;=5,IF(BJ3&gt;=0.05,4,IF(BJ3&gt;=0.03,3,IF(BJ3&gt;=0,2,1)))),IF(BJ3&gt;=0.05,5,IF(BJ3&gt;=0,4,3)))))</f>
        <v>4</v>
      </c>
      <c r="CN3" s="59">
        <f>IF(W3&gt;=10,IF(BK3&gt;=0.24,5,IF(BK3&gt;=0.16,4,IF(BK3&gt;=0.08,3,IF(BK3&gt;=0,2,1)))),IF(W3&gt;=5,IF(BK3&gt;=0.18,5,IF(BK3&gt;=0.12,4,IF(BK3&gt;=0.06,3,IF(BK3&gt;=0,2,1)))),IF(W3&gt;=2,IF(BK3&gt;=0.09&gt;=5,IF(BK3&gt;=0.05,4,IF(BK3&gt;=0.03,3,IF(BK3&gt;=0,2,1)))),IF(BK3&gt;=0.05,5,IF(BK3&gt;=0,4,3)))))</f>
        <v>4</v>
      </c>
      <c r="CO3" s="59">
        <f>IF(X3&gt;=10,IF(BL3&gt;=0.24,5,IF(BL3&gt;=0.16,4,IF(BL3&gt;=0.08,3,IF(BL3&gt;=0,2,1)))),IF(X3&gt;=5,IF(BL3&gt;=0.18,5,IF(BL3&gt;=0.12,4,IF(BL3&gt;=0.06,3,IF(BL3&gt;=0,2,1)))),IF(X3&gt;=2,IF(BL3&gt;=0.09&gt;=5,IF(BL3&gt;=0.05,4,IF(BL3&gt;=0.03,3,IF(BL3&gt;=0,2,1)))),IF(BL3&gt;=0.05,5,IF(BL3&gt;=0,4,3)))))</f>
        <v>1</v>
      </c>
      <c r="CP3" s="59">
        <f>IF(Y3&gt;=10,IF(BM3&gt;=0.24,5,IF(BM3&gt;=0.16,4,IF(BM3&gt;=0.08,3,IF(BM3&gt;=0,2,1)))),IF(Y3&gt;=5,IF(BM3&gt;=0.18,5,IF(BM3&gt;=0.12,4,IF(BM3&gt;=0.06,3,IF(BM3&gt;=0,2,1)))),IF(Y3&gt;=2,IF(BM3&gt;=0.09&gt;=5,IF(BM3&gt;=0.05,4,IF(BM3&gt;=0.03,3,IF(BM3&gt;=0,2,1)))),IF(BM3&gt;=0.05,5,IF(BM3&gt;=0,4,3)))))</f>
        <v>1</v>
      </c>
      <c r="CQ3" s="59">
        <f>IF(Z3&gt;=10,IF(BN3&gt;=0.24,5,IF(BN3&gt;=0.16,4,IF(BN3&gt;=0.08,3,IF(BN3&gt;=0,2,1)))),IF(Z3&gt;=5,IF(BN3&gt;=0.18,5,IF(BN3&gt;=0.12,4,IF(BN3&gt;=0.06,3,IF(BN3&gt;=0,2,1)))),IF(Z3&gt;=2,IF(BN3&gt;=0.09&gt;=5,IF(BN3&gt;=0.05,4,IF(BN3&gt;=0.03,3,IF(BN3&gt;=0,2,1)))),IF(BN3&gt;=0.05,5,IF(BN3&gt;=0,4,3)))))</f>
        <v>1</v>
      </c>
      <c r="CR3" s="59">
        <f>IF(AA3&gt;=10,IF(BO3&gt;=0.24,5,IF(BO3&gt;=0.16,4,IF(BO3&gt;=0.08,3,IF(BO3&gt;=0,2,1)))),IF(AA3&gt;=5,IF(BO3&gt;=0.18,5,IF(BO3&gt;=0.12,4,IF(BO3&gt;=0.06,3,IF(BO3&gt;=0,2,1)))),IF(AA3&gt;=2,IF(BO3&gt;=0.09&gt;=5,IF(BO3&gt;=0.05,4,IF(BO3&gt;=0.03,3,IF(BO3&gt;=0,2,1)))),IF(BO3&gt;=0.05,5,IF(BO3&gt;=0,4,3)))))</f>
        <v>3</v>
      </c>
      <c r="CS3" s="59">
        <f>IF(AB3&gt;=10,IF(BP3&gt;=0.24,5,IF(BP3&gt;=0.16,4,IF(BP3&gt;=0.08,3,IF(BP3&gt;=0,2,1)))),IF(AB3&gt;=5,IF(BP3&gt;=0.18,5,IF(BP3&gt;=0.12,4,IF(BP3&gt;=0.06,3,IF(BP3&gt;=0,2,1)))),IF(AB3&gt;=2,IF(BP3&gt;=0.09&gt;=5,IF(BP3&gt;=0.05,4,IF(BP3&gt;=0.03,3,IF(BP3&gt;=0,2,1)))),IF(BP3&gt;=0.05,5,IF(BP3&gt;=0,4,3)))))</f>
        <v>3</v>
      </c>
      <c r="CT3" s="59">
        <f>IF(AC3&gt;=10,IF(BQ3&gt;=0.24,5,IF(BQ3&gt;=0.16,4,IF(BQ3&gt;=0.08,3,IF(BQ3&gt;=0,2,1)))),IF(AC3&gt;=5,IF(BQ3&gt;=0.18,5,IF(BQ3&gt;=0.12,4,IF(BQ3&gt;=0.06,3,IF(BQ3&gt;=0,2,1)))),IF(AC3&gt;=2,IF(BQ3&gt;=0.09&gt;=5,IF(BQ3&gt;=0.05,4,IF(BQ3&gt;=0.03,3,IF(BQ3&gt;=0,2,1)))),IF(BQ3&gt;=0.05,5,IF(BQ3&gt;=0,4,3)))))</f>
        <v>3</v>
      </c>
      <c r="CU3" s="59">
        <f>IF(AD3&gt;=10,IF(BR3&gt;=0.24,5,IF(BR3&gt;=0.16,4,IF(BR3&gt;=0.08,3,IF(BR3&gt;=0,2,1)))),IF(AD3&gt;=5,IF(BR3&gt;=0.18,5,IF(BR3&gt;=0.12,4,IF(BR3&gt;=0.06,3,IF(BR3&gt;=0,2,1)))),IF(AD3&gt;=2,IF(BR3&gt;=0.09&gt;=5,IF(BR3&gt;=0.05,4,IF(BR3&gt;=0.03,3,IF(BR3&gt;=0,2,1)))),IF(BR3&gt;=0.05,5,IF(BR3&gt;=0,4,3)))))</f>
        <v>3</v>
      </c>
      <c r="CV3" s="59">
        <f>IF(AE3&gt;=10,IF(BS3&gt;=0.24,5,IF(BS3&gt;=0.16,4,IF(BS3&gt;=0.08,3,IF(BS3&gt;=0,2,1)))),IF(AE3&gt;=5,IF(BS3&gt;=0.18,5,IF(BS3&gt;=0.12,4,IF(BS3&gt;=0.06,3,IF(BS3&gt;=0,2,1)))),IF(AE3&gt;=2,IF(BS3&gt;=0.09&gt;=5,IF(BS3&gt;=0.05,4,IF(BS3&gt;=0.03,3,IF(BS3&gt;=0,2,1)))),IF(BS3&gt;=0.05,5,IF(BS3&gt;=0,4,3)))))</f>
        <v>3</v>
      </c>
      <c r="CW3" s="59">
        <f>IF(AF3&gt;=10,IF(BT3&gt;=0.24,5,IF(BT3&gt;=0.16,4,IF(BT3&gt;=0.08,3,IF(BT3&gt;=0,2,1)))),IF(AF3&gt;=5,IF(BT3&gt;=0.18,5,IF(BT3&gt;=0.12,4,IF(BT3&gt;=0.06,3,IF(BT3&gt;=0,2,1)))),IF(AF3&gt;=2,IF(BT3&gt;=0.09&gt;=5,IF(BT3&gt;=0.05,4,IF(BT3&gt;=0.03,3,IF(BT3&gt;=0,2,1)))),IF(BT3&gt;=0.05,5,IF(BT3&gt;=0,4,3)))))</f>
        <v>3</v>
      </c>
      <c r="CX3" s="59"/>
      <c r="CY3" s="59"/>
      <c r="CZ3" s="59"/>
      <c r="DA3" s="59"/>
      <c r="DB3" s="59"/>
      <c r="DC3" s="59"/>
      <c r="DD3" s="59"/>
      <c r="DE3" s="59"/>
      <c r="DF3" s="48" t="s">
        <v>199</v>
      </c>
      <c r="DG3" s="52" t="s">
        <v>9</v>
      </c>
      <c r="DH3" s="59">
        <f>CD3/5*$CC3</f>
        <v>14</v>
      </c>
      <c r="DI3" s="59">
        <f>CE3/5*$CC3</f>
        <v>28</v>
      </c>
      <c r="DJ3" s="59">
        <f>CF3/5*$CC3</f>
        <v>28</v>
      </c>
      <c r="DK3" s="59">
        <f>CG3/5*$CC3</f>
        <v>28</v>
      </c>
      <c r="DL3" s="59">
        <f>CH3/5*$CC3</f>
        <v>28</v>
      </c>
      <c r="DM3" s="59">
        <f>CI3/5*$CC3</f>
        <v>28</v>
      </c>
      <c r="DN3" s="59">
        <f>CJ3/5*$CC3</f>
        <v>28</v>
      </c>
      <c r="DO3" s="59">
        <f>CK3/5*$CC3</f>
        <v>28</v>
      </c>
      <c r="DP3" s="59">
        <f>CL3/5*$CC3</f>
        <v>28</v>
      </c>
      <c r="DQ3" s="59">
        <f>CM3/5*$CC3</f>
        <v>28</v>
      </c>
      <c r="DR3" s="59">
        <f>CN3/5*$CC3</f>
        <v>28</v>
      </c>
      <c r="DS3" s="59">
        <f>CO3/5*$CC3</f>
        <v>7</v>
      </c>
      <c r="DT3" s="59">
        <f>CP3/5*$CC3</f>
        <v>7</v>
      </c>
      <c r="DU3" s="59">
        <f>CQ3/5*$CC3</f>
        <v>7</v>
      </c>
      <c r="DV3" s="59">
        <f>CR3/5*$CC3</f>
        <v>21</v>
      </c>
      <c r="DW3" s="59">
        <f>CS3/5*$CC3</f>
        <v>21</v>
      </c>
      <c r="DX3" s="59">
        <f>CT3/5*$CC3</f>
        <v>21</v>
      </c>
      <c r="DY3" s="59">
        <f>CU3/5*$CC3</f>
        <v>21</v>
      </c>
      <c r="DZ3" s="59">
        <f>CV3/5*$CC3</f>
        <v>21</v>
      </c>
      <c r="EA3" s="59">
        <f>CW3/5*$CC3</f>
        <v>21</v>
      </c>
      <c r="EB3" s="59"/>
      <c r="EC3" s="59"/>
      <c r="ED3" s="59"/>
      <c r="EE3" s="59"/>
      <c r="EF3" s="59"/>
      <c r="EG3" s="59"/>
      <c r="EH3" s="59"/>
      <c r="EI3" s="54"/>
      <c r="EJ3" s="79">
        <f t="shared" ref="EJ3:EJ10" si="0">DH3+DH11+DH19+DH27+DH35</f>
        <v>48</v>
      </c>
      <c r="EK3" s="79">
        <f t="shared" ref="EK3:EK10" si="1">DI3+DI11+DI19+DI27+DI35</f>
        <v>75</v>
      </c>
      <c r="EL3" s="79">
        <f t="shared" ref="EL3:EL10" si="2">DJ3+DJ11+DJ19+DJ27+DJ35</f>
        <v>71</v>
      </c>
      <c r="EM3" s="79">
        <f t="shared" ref="EM3:EM10" si="3">DK3+DK11+DK19+DK27+DK35</f>
        <v>75</v>
      </c>
      <c r="EN3" s="79">
        <f t="shared" ref="EN3:EN10" si="4">DL3+DL11+DL19+DL27+DL35</f>
        <v>73</v>
      </c>
      <c r="EO3" s="79">
        <f t="shared" ref="EO3:EO10" si="5">DM3+DM11+DM19+DM27+DM35</f>
        <v>62</v>
      </c>
      <c r="EP3" s="79">
        <f t="shared" ref="EP3:EU9" si="6">DN3+DN11+DN19+DN27+DN35</f>
        <v>59</v>
      </c>
      <c r="EQ3" s="79">
        <f t="shared" si="6"/>
        <v>83</v>
      </c>
      <c r="ER3" s="79">
        <f t="shared" si="6"/>
        <v>59</v>
      </c>
      <c r="ES3" s="79">
        <f t="shared" si="6"/>
        <v>71</v>
      </c>
      <c r="ET3" s="79">
        <f t="shared" si="6"/>
        <v>75</v>
      </c>
      <c r="EU3" s="79">
        <f t="shared" si="6"/>
        <v>66</v>
      </c>
      <c r="EV3" s="79">
        <f t="shared" ref="EV3:FC9" si="7">DT3+DT11+DT19+DT27+DT35+DT43+DT51+DT59</f>
        <v>66</v>
      </c>
      <c r="EW3" s="79">
        <f t="shared" si="7"/>
        <v>50</v>
      </c>
      <c r="EX3" s="79">
        <f t="shared" si="7"/>
        <v>61</v>
      </c>
      <c r="EY3" s="79">
        <f t="shared" si="7"/>
        <v>71</v>
      </c>
      <c r="EZ3" s="79">
        <f t="shared" si="7"/>
        <v>55</v>
      </c>
      <c r="FA3" s="79">
        <f t="shared" si="7"/>
        <v>55</v>
      </c>
      <c r="FB3" s="79">
        <f t="shared" si="7"/>
        <v>71</v>
      </c>
      <c r="FC3" s="79">
        <f t="shared" si="7"/>
        <v>59</v>
      </c>
      <c r="FD3" s="79"/>
      <c r="FE3" s="79"/>
      <c r="FF3" s="79"/>
      <c r="FG3" s="79"/>
      <c r="FH3" s="79"/>
      <c r="FI3" s="79"/>
      <c r="FK3" s="48">
        <f t="shared" ref="FK3:FP3" si="8">DV3+DV11</f>
        <v>25</v>
      </c>
      <c r="FL3" s="48">
        <f t="shared" si="8"/>
        <v>41</v>
      </c>
      <c r="FM3" s="48">
        <f t="shared" si="8"/>
        <v>25</v>
      </c>
      <c r="FN3" s="48">
        <f t="shared" si="8"/>
        <v>25</v>
      </c>
      <c r="FO3" s="48">
        <f t="shared" si="8"/>
        <v>41</v>
      </c>
      <c r="FP3" s="48">
        <f t="shared" si="8"/>
        <v>29</v>
      </c>
    </row>
    <row r="4" spans="1:178" s="48" customFormat="1" ht="14.25" customHeight="1">
      <c r="C4" s="52" t="s">
        <v>107</v>
      </c>
      <c r="G4" s="64"/>
      <c r="H4" s="64"/>
      <c r="I4" s="64"/>
      <c r="J4" s="64"/>
      <c r="K4" s="51"/>
      <c r="L4" s="51"/>
      <c r="M4" s="51">
        <v>2.68</v>
      </c>
      <c r="N4" s="51">
        <v>2.38</v>
      </c>
      <c r="O4" s="51">
        <v>2.19</v>
      </c>
      <c r="P4" s="51">
        <v>1.96</v>
      </c>
      <c r="Q4" s="51">
        <v>1.71</v>
      </c>
      <c r="R4" s="51">
        <v>1.44</v>
      </c>
      <c r="S4" s="51">
        <v>1.42</v>
      </c>
      <c r="T4" s="51">
        <v>1.52</v>
      </c>
      <c r="U4" s="51">
        <v>2.98</v>
      </c>
      <c r="V4" s="51">
        <v>4.6500000000000004</v>
      </c>
      <c r="W4" s="51">
        <v>4.29</v>
      </c>
      <c r="X4" s="51">
        <v>3.86</v>
      </c>
      <c r="Y4" s="51">
        <v>3.47</v>
      </c>
      <c r="Z4" s="51">
        <v>3.11</v>
      </c>
      <c r="AA4" s="51">
        <v>2.8</v>
      </c>
      <c r="AB4" s="51">
        <v>2.52</v>
      </c>
      <c r="AC4" s="51">
        <v>2.2200000000000002</v>
      </c>
      <c r="AD4" s="51">
        <v>1.9</v>
      </c>
      <c r="AE4" s="51">
        <v>1.8</v>
      </c>
      <c r="AF4" s="51">
        <v>2.0099999999999998</v>
      </c>
      <c r="AG4" s="51">
        <v>3.72</v>
      </c>
      <c r="AH4" s="51">
        <v>5.17</v>
      </c>
      <c r="AI4" s="51">
        <v>4.7699999999999996</v>
      </c>
      <c r="AJ4" s="51">
        <v>4.1900000000000004</v>
      </c>
      <c r="AK4" s="51">
        <v>3.67</v>
      </c>
      <c r="AL4" s="116">
        <v>3.28</v>
      </c>
      <c r="AM4" s="73">
        <v>2.98</v>
      </c>
      <c r="AN4" s="73">
        <v>2.68</v>
      </c>
      <c r="AO4" s="73">
        <v>2.4</v>
      </c>
      <c r="AP4" s="73">
        <v>2.12</v>
      </c>
      <c r="AQ4" s="210">
        <v>1.89</v>
      </c>
      <c r="AR4" s="195">
        <v>1.85</v>
      </c>
      <c r="AS4" s="195"/>
      <c r="AT4" s="195"/>
      <c r="AU4" s="195"/>
      <c r="AV4" s="195"/>
      <c r="AW4" s="195"/>
      <c r="AX4" s="195"/>
      <c r="AY4" s="206"/>
      <c r="AZ4" s="49"/>
      <c r="BA4" s="54">
        <f>(M4-Y4)/M4</f>
        <v>-0.29477611940298509</v>
      </c>
      <c r="BB4" s="54">
        <f>(N4-Z4)/N4</f>
        <v>-0.30672268907563027</v>
      </c>
      <c r="BC4" s="54">
        <f>(O4-AA4)/O4</f>
        <v>-0.27853881278538806</v>
      </c>
      <c r="BD4" s="54">
        <f>(P4-AB4)/P4</f>
        <v>-0.28571428571428575</v>
      </c>
      <c r="BE4" s="54">
        <f>(Q4-AC4)/Q4</f>
        <v>-0.29824561403508787</v>
      </c>
      <c r="BF4" s="54">
        <f>(R4-AD4)/R4</f>
        <v>-0.31944444444444442</v>
      </c>
      <c r="BG4" s="54">
        <f>(S4-AE4)/S4</f>
        <v>-0.26760563380281699</v>
      </c>
      <c r="BH4" s="54">
        <f>(T4-AF4)/T4</f>
        <v>-0.32236842105263142</v>
      </c>
      <c r="BI4" s="54">
        <f>(U4-AG4)/U4</f>
        <v>-0.2483221476510068</v>
      </c>
      <c r="BJ4" s="54">
        <f>(V4-AH4)/V4</f>
        <v>-0.11182795698924722</v>
      </c>
      <c r="BK4" s="54">
        <f>(W4-AI4)/W4</f>
        <v>-0.11188811188811178</v>
      </c>
      <c r="BL4" s="54">
        <f>(X4-AJ4)/X4</f>
        <v>-8.5492227979274749E-2</v>
      </c>
      <c r="BM4" s="54">
        <f>(Y4-AK4)/Y4</f>
        <v>-5.7636887608069086E-2</v>
      </c>
      <c r="BN4" s="54">
        <f>(Z4-AL4)/Z4</f>
        <v>-5.4662379421221846E-2</v>
      </c>
      <c r="BO4" s="54">
        <f>(AA4-AM4)/AA4</f>
        <v>-6.4285714285714349E-2</v>
      </c>
      <c r="BP4" s="54">
        <f>(AB4-AN4)/AB4</f>
        <v>-6.3492063492063544E-2</v>
      </c>
      <c r="BQ4" s="54">
        <f>(AC4-AO4)/AC4</f>
        <v>-8.1081081081080947E-2</v>
      </c>
      <c r="BR4" s="54">
        <f>(AD4-AP4)/AD4</f>
        <v>-0.11578947368421064</v>
      </c>
      <c r="BS4" s="54">
        <f>(AE4-AQ4)/AE4</f>
        <v>-4.999999999999992E-2</v>
      </c>
      <c r="BT4" s="54">
        <f>(AF4-AR4)/AF4</f>
        <v>7.9601990049751103E-2</v>
      </c>
      <c r="BU4" s="54"/>
      <c r="BV4" s="54"/>
      <c r="BW4" s="54"/>
      <c r="BX4" s="54"/>
      <c r="BY4" s="54"/>
      <c r="BZ4" s="54"/>
      <c r="CA4" s="54"/>
      <c r="CC4" s="61">
        <v>35</v>
      </c>
      <c r="CD4" s="59">
        <f t="shared" ref="CD4:CD10" si="9">IF(M4&gt;=10,IF(BA4&gt;=0.24,5,IF(BA4&gt;=0.16,4,IF(BA4&gt;=0.08,3,IF(BA4&gt;=0,2,1)))),IF(M4&gt;=5,IF(BA4&gt;=0.18,5,IF(BA4&gt;=0.12,4,IF(BA4&gt;=0.06,3,IF(BA4&gt;=0,2,1)))),IF(M4&gt;=2,IF(BA4&gt;=0.09&gt;=5,IF(BA4&gt;=0.05,4,IF(BA4&gt;=0.03,3,IF(BA4&gt;=0,2,1)))),IF(BA4&gt;=0.05,5,IF(BA4&gt;=0,4,3)))))</f>
        <v>1</v>
      </c>
      <c r="CE4" s="59">
        <f t="shared" ref="CE4:CE10" si="10">IF(N4&gt;=10,IF(BB4&gt;=0.24,5,IF(BB4&gt;=0.16,4,IF(BB4&gt;=0.08,3,IF(BB4&gt;=0,2,1)))),IF(N4&gt;=5,IF(BB4&gt;=0.18,5,IF(BB4&gt;=0.12,4,IF(BB4&gt;=0.06,3,IF(BB4&gt;=0,2,1)))),IF(N4&gt;=2,IF(BB4&gt;=0.09&gt;=5,IF(BB4&gt;=0.05,4,IF(BB4&gt;=0.03,3,IF(BB4&gt;=0,2,1)))),IF(BB4&gt;=0.05,5,IF(BB4&gt;=0,4,3)))))</f>
        <v>1</v>
      </c>
      <c r="CF4" s="59">
        <f t="shared" ref="CF4:CF10" si="11">IF(O4&gt;=10,IF(BC4&gt;=0.24,5,IF(BC4&gt;=0.16,4,IF(BC4&gt;=0.08,3,IF(BC4&gt;=0,2,1)))),IF(O4&gt;=5,IF(BC4&gt;=0.18,5,IF(BC4&gt;=0.12,4,IF(BC4&gt;=0.06,3,IF(BC4&gt;=0,2,1)))),IF(O4&gt;=2,IF(BC4&gt;=0.09&gt;=5,IF(BC4&gt;=0.05,4,IF(BC4&gt;=0.03,3,IF(BC4&gt;=0,2,1)))),IF(BC4&gt;=0.05,5,IF(BC4&gt;=0,4,3)))))</f>
        <v>1</v>
      </c>
      <c r="CG4" s="59">
        <f t="shared" ref="CG4:CG10" si="12">IF(P4&gt;=10,IF(BD4&gt;=0.24,5,IF(BD4&gt;=0.16,4,IF(BD4&gt;=0.08,3,IF(BD4&gt;=0,2,1)))),IF(P4&gt;=5,IF(BD4&gt;=0.18,5,IF(BD4&gt;=0.12,4,IF(BD4&gt;=0.06,3,IF(BD4&gt;=0,2,1)))),IF(P4&gt;=2,IF(BD4&gt;=0.09&gt;=5,IF(BD4&gt;=0.05,4,IF(BD4&gt;=0.03,3,IF(BD4&gt;=0,2,1)))),IF(BD4&gt;=0.05,5,IF(BD4&gt;=0,4,3)))))</f>
        <v>3</v>
      </c>
      <c r="CH4" s="59">
        <f t="shared" ref="CH4:CH10" si="13">IF(Q4&gt;=10,IF(BE4&gt;=0.24,5,IF(BE4&gt;=0.16,4,IF(BE4&gt;=0.08,3,IF(BE4&gt;=0,2,1)))),IF(Q4&gt;=5,IF(BE4&gt;=0.18,5,IF(BE4&gt;=0.12,4,IF(BE4&gt;=0.06,3,IF(BE4&gt;=0,2,1)))),IF(Q4&gt;=2,IF(BE4&gt;=0.09&gt;=5,IF(BE4&gt;=0.05,4,IF(BE4&gt;=0.03,3,IF(BE4&gt;=0,2,1)))),IF(BE4&gt;=0.05,5,IF(BE4&gt;=0,4,3)))))</f>
        <v>3</v>
      </c>
      <c r="CI4" s="59">
        <f t="shared" ref="CI4:CI10" si="14">IF(R4&gt;=10,IF(BF4&gt;=0.24,5,IF(BF4&gt;=0.16,4,IF(BF4&gt;=0.08,3,IF(BF4&gt;=0,2,1)))),IF(R4&gt;=5,IF(BF4&gt;=0.18,5,IF(BF4&gt;=0.12,4,IF(BF4&gt;=0.06,3,IF(BF4&gt;=0,2,1)))),IF(R4&gt;=2,IF(BF4&gt;=0.09&gt;=5,IF(BF4&gt;=0.05,4,IF(BF4&gt;=0.03,3,IF(BF4&gt;=0,2,1)))),IF(BF4&gt;=0.05,5,IF(BF4&gt;=0,4,3)))))</f>
        <v>3</v>
      </c>
      <c r="CJ4" s="59">
        <f t="shared" ref="CJ4:CJ10" si="15">IF(S4&gt;=10,IF(BG4&gt;=0.24,5,IF(BG4&gt;=0.16,4,IF(BG4&gt;=0.08,3,IF(BG4&gt;=0,2,1)))),IF(S4&gt;=5,IF(BG4&gt;=0.18,5,IF(BG4&gt;=0.12,4,IF(BG4&gt;=0.06,3,IF(BG4&gt;=0,2,1)))),IF(S4&gt;=2,IF(BG4&gt;=0.09&gt;=5,IF(BG4&gt;=0.05,4,IF(BG4&gt;=0.03,3,IF(BG4&gt;=0,2,1)))),IF(BG4&gt;=0.05,5,IF(BG4&gt;=0,4,3)))))</f>
        <v>3</v>
      </c>
      <c r="CK4" s="59">
        <f t="shared" ref="CK4:CK10" si="16">IF(T4&gt;=10,IF(BH4&gt;=0.24,5,IF(BH4&gt;=0.16,4,IF(BH4&gt;=0.08,3,IF(BH4&gt;=0,2,1)))),IF(T4&gt;=5,IF(BH4&gt;=0.18,5,IF(BH4&gt;=0.12,4,IF(BH4&gt;=0.06,3,IF(BH4&gt;=0,2,1)))),IF(T4&gt;=2,IF(BH4&gt;=0.09&gt;=5,IF(BH4&gt;=0.05,4,IF(BH4&gt;=0.03,3,IF(BH4&gt;=0,2,1)))),IF(BH4&gt;=0.05,5,IF(BH4&gt;=0,4,3)))))</f>
        <v>3</v>
      </c>
      <c r="CL4" s="59">
        <f t="shared" ref="CL4:CL10" si="17">IF(U4&gt;=10,IF(BI4&gt;=0.24,5,IF(BI4&gt;=0.16,4,IF(BI4&gt;=0.08,3,IF(BI4&gt;=0,2,1)))),IF(U4&gt;=5,IF(BI4&gt;=0.18,5,IF(BI4&gt;=0.12,4,IF(BI4&gt;=0.06,3,IF(BI4&gt;=0,2,1)))),IF(U4&gt;=2,IF(BI4&gt;=0.09&gt;=5,IF(BI4&gt;=0.05,4,IF(BI4&gt;=0.03,3,IF(BI4&gt;=0,2,1)))),IF(BI4&gt;=0.05,5,IF(BI4&gt;=0,4,3)))))</f>
        <v>1</v>
      </c>
      <c r="CM4" s="59">
        <f t="shared" ref="CM4:CM10" si="18">IF(V4&gt;=10,IF(BJ4&gt;=0.24,5,IF(BJ4&gt;=0.16,4,IF(BJ4&gt;=0.08,3,IF(BJ4&gt;=0,2,1)))),IF(V4&gt;=5,IF(BJ4&gt;=0.18,5,IF(BJ4&gt;=0.12,4,IF(BJ4&gt;=0.06,3,IF(BJ4&gt;=0,2,1)))),IF(V4&gt;=2,IF(BJ4&gt;=0.09&gt;=5,IF(BJ4&gt;=0.05,4,IF(BJ4&gt;=0.03,3,IF(BJ4&gt;=0,2,1)))),IF(BJ4&gt;=0.05,5,IF(BJ4&gt;=0,4,3)))))</f>
        <v>1</v>
      </c>
      <c r="CN4" s="59">
        <f t="shared" ref="CN4:CN10" si="19">IF(W4&gt;=10,IF(BK4&gt;=0.24,5,IF(BK4&gt;=0.16,4,IF(BK4&gt;=0.08,3,IF(BK4&gt;=0,2,1)))),IF(W4&gt;=5,IF(BK4&gt;=0.18,5,IF(BK4&gt;=0.12,4,IF(BK4&gt;=0.06,3,IF(BK4&gt;=0,2,1)))),IF(W4&gt;=2,IF(BK4&gt;=0.09&gt;=5,IF(BK4&gt;=0.05,4,IF(BK4&gt;=0.03,3,IF(BK4&gt;=0,2,1)))),IF(BK4&gt;=0.05,5,IF(BK4&gt;=0,4,3)))))</f>
        <v>1</v>
      </c>
      <c r="CO4" s="59">
        <f t="shared" ref="CO4:CO10" si="20">IF(X4&gt;=10,IF(BL4&gt;=0.24,5,IF(BL4&gt;=0.16,4,IF(BL4&gt;=0.08,3,IF(BL4&gt;=0,2,1)))),IF(X4&gt;=5,IF(BL4&gt;=0.18,5,IF(BL4&gt;=0.12,4,IF(BL4&gt;=0.06,3,IF(BL4&gt;=0,2,1)))),IF(X4&gt;=2,IF(BL4&gt;=0.09&gt;=5,IF(BL4&gt;=0.05,4,IF(BL4&gt;=0.03,3,IF(BL4&gt;=0,2,1)))),IF(BL4&gt;=0.05,5,IF(BL4&gt;=0,4,3)))))</f>
        <v>1</v>
      </c>
      <c r="CP4" s="59">
        <f t="shared" ref="CP4:CP10" si="21">IF(Y4&gt;=10,IF(BM4&gt;=0.24,5,IF(BM4&gt;=0.16,4,IF(BM4&gt;=0.08,3,IF(BM4&gt;=0,2,1)))),IF(Y4&gt;=5,IF(BM4&gt;=0.18,5,IF(BM4&gt;=0.12,4,IF(BM4&gt;=0.06,3,IF(BM4&gt;=0,2,1)))),IF(Y4&gt;=2,IF(BM4&gt;=0.09&gt;=5,IF(BM4&gt;=0.05,4,IF(BM4&gt;=0.03,3,IF(BM4&gt;=0,2,1)))),IF(BM4&gt;=0.05,5,IF(BM4&gt;=0,4,3)))))</f>
        <v>1</v>
      </c>
      <c r="CQ4" s="59">
        <f t="shared" ref="CQ4:CQ10" si="22">IF(Z4&gt;=10,IF(BN4&gt;=0.24,5,IF(BN4&gt;=0.16,4,IF(BN4&gt;=0.08,3,IF(BN4&gt;=0,2,1)))),IF(Z4&gt;=5,IF(BN4&gt;=0.18,5,IF(BN4&gt;=0.12,4,IF(BN4&gt;=0.06,3,IF(BN4&gt;=0,2,1)))),IF(Z4&gt;=2,IF(BN4&gt;=0.09&gt;=5,IF(BN4&gt;=0.05,4,IF(BN4&gt;=0.03,3,IF(BN4&gt;=0,2,1)))),IF(BN4&gt;=0.05,5,IF(BN4&gt;=0,4,3)))))</f>
        <v>1</v>
      </c>
      <c r="CR4" s="59">
        <f t="shared" ref="CR4:CR10" si="23">IF(AA4&gt;=10,IF(BO4&gt;=0.24,5,IF(BO4&gt;=0.16,4,IF(BO4&gt;=0.08,3,IF(BO4&gt;=0,2,1)))),IF(AA4&gt;=5,IF(BO4&gt;=0.18,5,IF(BO4&gt;=0.12,4,IF(BO4&gt;=0.06,3,IF(BO4&gt;=0,2,1)))),IF(AA4&gt;=2,IF(BO4&gt;=0.09&gt;=5,IF(BO4&gt;=0.05,4,IF(BO4&gt;=0.03,3,IF(BO4&gt;=0,2,1)))),IF(BO4&gt;=0.05,5,IF(BO4&gt;=0,4,3)))))</f>
        <v>1</v>
      </c>
      <c r="CS4" s="59">
        <f>IF(AB4&gt;=10,IF(BP4&gt;=0.24,5,IF(BP4&gt;=0.16,4,IF(BP4&gt;=0.08,3,IF(BP4&gt;=0,2,1)))),IF(AB4&gt;=5,IF(BP4&gt;=0.18,5,IF(BP4&gt;=0.12,4,IF(BP4&gt;=0.06,3,IF(BP4&gt;=0,2,1)))),IF(AB4&gt;=2,IF(BP4&gt;=0.09&gt;=5,IF(BP4&gt;=0.05,4,IF(BP4&gt;=0.03,3,IF(BP4&gt;=0,2,1)))),IF(BP4&gt;=0.05,5,IF(BP4&gt;=0,4,3)))))</f>
        <v>1</v>
      </c>
      <c r="CT4" s="59">
        <f>IF(AC4&gt;=10,IF(BQ4&gt;=0.24,5,IF(BQ4&gt;=0.16,4,IF(BQ4&gt;=0.08,3,IF(BQ4&gt;=0,2,1)))),IF(AC4&gt;=5,IF(BQ4&gt;=0.18,5,IF(BQ4&gt;=0.12,4,IF(BQ4&gt;=0.06,3,IF(BQ4&gt;=0,2,1)))),IF(AC4&gt;=2,IF(BQ4&gt;=0.09&gt;=5,IF(BQ4&gt;=0.05,4,IF(BQ4&gt;=0.03,3,IF(BQ4&gt;=0,2,1)))),IF(BQ4&gt;=0.05,5,IF(BQ4&gt;=0,4,3)))))</f>
        <v>1</v>
      </c>
      <c r="CU4" s="59">
        <f>IF(AD4&gt;=10,IF(BR4&gt;=0.24,5,IF(BR4&gt;=0.16,4,IF(BR4&gt;=0.08,3,IF(BR4&gt;=0,2,1)))),IF(AD4&gt;=5,IF(BR4&gt;=0.18,5,IF(BR4&gt;=0.12,4,IF(BR4&gt;=0.06,3,IF(BR4&gt;=0,2,1)))),IF(AD4&gt;=2,IF(BR4&gt;=0.09&gt;=5,IF(BR4&gt;=0.05,4,IF(BR4&gt;=0.03,3,IF(BR4&gt;=0,2,1)))),IF(BR4&gt;=0.05,5,IF(BR4&gt;=0,4,3)))))</f>
        <v>3</v>
      </c>
      <c r="CV4" s="59">
        <f>IF(AE4&gt;=10,IF(BS4&gt;=0.24,5,IF(BS4&gt;=0.16,4,IF(BS4&gt;=0.08,3,IF(BS4&gt;=0,2,1)))),IF(AE4&gt;=5,IF(BS4&gt;=0.18,5,IF(BS4&gt;=0.12,4,IF(BS4&gt;=0.06,3,IF(BS4&gt;=0,2,1)))),IF(AE4&gt;=2,IF(BS4&gt;=0.09&gt;=5,IF(BS4&gt;=0.05,4,IF(BS4&gt;=0.03,3,IF(BS4&gt;=0,2,1)))),IF(BS4&gt;=0.05,5,IF(BS4&gt;=0,4,3)))))</f>
        <v>3</v>
      </c>
      <c r="CW4" s="59">
        <f>IF(AF4&gt;=10,IF(BT4&gt;=0.24,5,IF(BT4&gt;=0.16,4,IF(BT4&gt;=0.08,3,IF(BT4&gt;=0,2,1)))),IF(AF4&gt;=5,IF(BT4&gt;=0.18,5,IF(BT4&gt;=0.12,4,IF(BT4&gt;=0.06,3,IF(BT4&gt;=0,2,1)))),IF(AF4&gt;=2,IF(BT4&gt;=0.09&gt;=5,IF(BT4&gt;=0.05,4,IF(BT4&gt;=0.03,3,IF(BT4&gt;=0,2,1)))),IF(BT4&gt;=0.05,5,IF(BT4&gt;=0,4,3)))))</f>
        <v>4</v>
      </c>
      <c r="CX4" s="59"/>
      <c r="CY4" s="59"/>
      <c r="CZ4" s="59"/>
      <c r="DA4" s="59"/>
      <c r="DB4" s="59"/>
      <c r="DC4" s="59"/>
      <c r="DD4" s="59"/>
      <c r="DE4" s="59"/>
      <c r="DF4" s="48" t="s">
        <v>212</v>
      </c>
      <c r="DG4" s="52" t="s">
        <v>107</v>
      </c>
      <c r="DH4" s="59">
        <f t="shared" ref="DH4:DH34" si="24">CD4/5*$CC4</f>
        <v>7</v>
      </c>
      <c r="DI4" s="59">
        <f t="shared" ref="DI4:DI34" si="25">CE4/5*$CC4</f>
        <v>7</v>
      </c>
      <c r="DJ4" s="59">
        <f t="shared" ref="DJ4:DJ34" si="26">CF4/5*$CC4</f>
        <v>7</v>
      </c>
      <c r="DK4" s="59">
        <f t="shared" ref="DK4:DK34" si="27">CG4/5*$CC4</f>
        <v>21</v>
      </c>
      <c r="DL4" s="59">
        <f t="shared" ref="DL4:DL34" si="28">CH4/5*$CC4</f>
        <v>21</v>
      </c>
      <c r="DM4" s="59">
        <f t="shared" ref="DM4:DM34" si="29">CI4/5*$CC4</f>
        <v>21</v>
      </c>
      <c r="DN4" s="59">
        <f t="shared" ref="DN4:DN9" si="30">CJ4/5*$CC4</f>
        <v>21</v>
      </c>
      <c r="DO4" s="59">
        <f>CK4/5*$CC4</f>
        <v>21</v>
      </c>
      <c r="DP4" s="59">
        <f>CL4/5*$CC4</f>
        <v>7</v>
      </c>
      <c r="DQ4" s="59">
        <f>CM4/5*$CC4</f>
        <v>7</v>
      </c>
      <c r="DR4" s="59">
        <f>CN4/5*$CC4</f>
        <v>7</v>
      </c>
      <c r="DS4" s="59">
        <f>CO4/5*$CC4</f>
        <v>7</v>
      </c>
      <c r="DT4" s="59">
        <f>CP4/5*$CC4</f>
        <v>7</v>
      </c>
      <c r="DU4" s="59">
        <f>CQ4/5*$CC4</f>
        <v>7</v>
      </c>
      <c r="DV4" s="59">
        <f>CR4/5*$CC4</f>
        <v>7</v>
      </c>
      <c r="DW4" s="59">
        <f>CS4/5*$CC4</f>
        <v>7</v>
      </c>
      <c r="DX4" s="59">
        <f>CT4/5*$CC4</f>
        <v>7</v>
      </c>
      <c r="DY4" s="59">
        <f>CU4/5*$CC4</f>
        <v>21</v>
      </c>
      <c r="DZ4" s="59">
        <f>CV4/5*$CC4</f>
        <v>21</v>
      </c>
      <c r="EA4" s="59">
        <f>CW4/5*$CC4</f>
        <v>28</v>
      </c>
      <c r="EB4" s="59"/>
      <c r="EC4" s="59"/>
      <c r="ED4" s="59"/>
      <c r="EE4" s="59"/>
      <c r="EF4" s="59"/>
      <c r="EG4" s="59"/>
      <c r="EH4" s="59"/>
      <c r="EJ4" s="79">
        <f t="shared" si="0"/>
        <v>29</v>
      </c>
      <c r="EK4" s="79">
        <f t="shared" si="1"/>
        <v>20</v>
      </c>
      <c r="EL4" s="79">
        <f t="shared" si="2"/>
        <v>32</v>
      </c>
      <c r="EM4" s="79">
        <f t="shared" si="3"/>
        <v>62</v>
      </c>
      <c r="EN4" s="79">
        <f t="shared" si="4"/>
        <v>62</v>
      </c>
      <c r="EO4" s="79">
        <f t="shared" si="5"/>
        <v>62</v>
      </c>
      <c r="EP4" s="79">
        <f t="shared" si="6"/>
        <v>68</v>
      </c>
      <c r="EQ4" s="79">
        <f t="shared" si="6"/>
        <v>74</v>
      </c>
      <c r="ER4" s="79">
        <f t="shared" si="6"/>
        <v>60</v>
      </c>
      <c r="ES4" s="79">
        <f t="shared" si="6"/>
        <v>72</v>
      </c>
      <c r="ET4" s="79">
        <f t="shared" si="6"/>
        <v>45</v>
      </c>
      <c r="EU4" s="79">
        <f t="shared" si="6"/>
        <v>44</v>
      </c>
      <c r="EV4" s="79">
        <f t="shared" si="7"/>
        <v>60</v>
      </c>
      <c r="EW4" s="79">
        <f t="shared" si="7"/>
        <v>68</v>
      </c>
      <c r="EX4" s="79">
        <f t="shared" si="7"/>
        <v>72</v>
      </c>
      <c r="EY4" s="79">
        <f t="shared" si="7"/>
        <v>44</v>
      </c>
      <c r="EZ4" s="79">
        <f t="shared" si="7"/>
        <v>56</v>
      </c>
      <c r="FA4" s="79">
        <f t="shared" si="7"/>
        <v>58</v>
      </c>
      <c r="FB4" s="79">
        <f t="shared" si="7"/>
        <v>55</v>
      </c>
      <c r="FC4" s="79">
        <f t="shared" si="7"/>
        <v>53</v>
      </c>
      <c r="FD4" s="79"/>
      <c r="FE4" s="79"/>
      <c r="FF4" s="79"/>
      <c r="FG4" s="79"/>
      <c r="FH4" s="79"/>
      <c r="FI4" s="79"/>
      <c r="FK4" s="48">
        <f t="shared" ref="FK4:FQ10" si="31">DV4+DV12</f>
        <v>27</v>
      </c>
      <c r="FL4" s="48">
        <f t="shared" si="31"/>
        <v>11</v>
      </c>
      <c r="FM4" s="48">
        <f t="shared" si="31"/>
        <v>11</v>
      </c>
      <c r="FN4" s="48">
        <f t="shared" si="31"/>
        <v>25</v>
      </c>
      <c r="FO4" s="48">
        <f t="shared" si="31"/>
        <v>25</v>
      </c>
      <c r="FP4" s="48">
        <f t="shared" si="31"/>
        <v>32</v>
      </c>
    </row>
    <row r="5" spans="1:178" s="224" customFormat="1" ht="14.25" customHeight="1">
      <c r="B5" s="236" t="s">
        <v>115</v>
      </c>
      <c r="C5" s="225" t="s">
        <v>7</v>
      </c>
      <c r="K5" s="226"/>
      <c r="L5" s="226"/>
      <c r="M5" s="226">
        <v>0.97</v>
      </c>
      <c r="N5" s="226">
        <v>0.99</v>
      </c>
      <c r="O5" s="226">
        <v>0.97</v>
      </c>
      <c r="P5" s="226">
        <v>1</v>
      </c>
      <c r="Q5" s="226">
        <v>1.1499999999999999</v>
      </c>
      <c r="R5" s="226">
        <v>1.1499999999999999</v>
      </c>
      <c r="S5" s="226">
        <v>1.1499999999999999</v>
      </c>
      <c r="T5" s="226">
        <v>1.18</v>
      </c>
      <c r="U5" s="226">
        <v>1.3</v>
      </c>
      <c r="V5" s="226">
        <v>1.44</v>
      </c>
      <c r="W5" s="226">
        <v>1.53</v>
      </c>
      <c r="X5" s="226">
        <v>1.58</v>
      </c>
      <c r="Y5" s="226">
        <v>1.62</v>
      </c>
      <c r="Z5" s="226">
        <v>1.55</v>
      </c>
      <c r="AA5" s="226">
        <v>1.31</v>
      </c>
      <c r="AB5" s="226">
        <v>1.1499999999999999</v>
      </c>
      <c r="AC5" s="226">
        <v>1.0900000000000001</v>
      </c>
      <c r="AD5" s="226">
        <v>1.1499999999999999</v>
      </c>
      <c r="AE5" s="226">
        <v>1.24</v>
      </c>
      <c r="AF5" s="226">
        <v>1.21</v>
      </c>
      <c r="AG5" s="226">
        <v>1.1200000000000001</v>
      </c>
      <c r="AH5" s="226">
        <v>1.06</v>
      </c>
      <c r="AI5" s="226">
        <v>1.03</v>
      </c>
      <c r="AJ5" s="226">
        <v>0.98</v>
      </c>
      <c r="AK5" s="226">
        <v>0.9</v>
      </c>
      <c r="AL5" s="227">
        <v>0.86</v>
      </c>
      <c r="AM5" s="228">
        <v>0.84</v>
      </c>
      <c r="AN5" s="228">
        <v>0.78</v>
      </c>
      <c r="AO5" s="228">
        <v>0.75</v>
      </c>
      <c r="AP5" s="228">
        <v>0.76</v>
      </c>
      <c r="AQ5" s="229">
        <v>0.74</v>
      </c>
      <c r="AR5" s="230">
        <v>0.73</v>
      </c>
      <c r="AS5" s="230">
        <v>0.74</v>
      </c>
      <c r="AT5" s="230">
        <v>0.74</v>
      </c>
      <c r="AU5" s="307">
        <v>0.72</v>
      </c>
      <c r="AV5" s="307">
        <v>0.755</v>
      </c>
      <c r="AW5" s="307">
        <v>0.755</v>
      </c>
      <c r="AX5" s="307">
        <v>0.68500000000000005</v>
      </c>
      <c r="AY5" s="652"/>
      <c r="AZ5" s="233"/>
      <c r="BA5" s="62">
        <f>(M5-Y5)/M5</f>
        <v>-0.67010309278350533</v>
      </c>
      <c r="BB5" s="62">
        <f>(N5-Z5)/N5</f>
        <v>-0.56565656565656575</v>
      </c>
      <c r="BC5" s="62">
        <f>(O5-AA5)/O5</f>
        <v>-0.35051546391752586</v>
      </c>
      <c r="BD5" s="62">
        <f>(P5-AB5)/P5</f>
        <v>-0.14999999999999991</v>
      </c>
      <c r="BE5" s="62">
        <f>(Q5-AC5)/Q5</f>
        <v>5.2173913043478119E-2</v>
      </c>
      <c r="BF5" s="62">
        <f>(R5-AD5)/R5</f>
        <v>0</v>
      </c>
      <c r="BG5" s="62">
        <f>(S5-AE5)/S5</f>
        <v>-7.8260869565217467E-2</v>
      </c>
      <c r="BH5" s="62">
        <f>(T5-AF5)/T5</f>
        <v>-2.5423728813559344E-2</v>
      </c>
      <c r="BI5" s="62">
        <f>(U5-AG5)/U5</f>
        <v>0.13846153846153841</v>
      </c>
      <c r="BJ5" s="62">
        <f>(V5-AH5)/V5</f>
        <v>0.26388888888888884</v>
      </c>
      <c r="BK5" s="62">
        <f>(W5-AI5)/W5</f>
        <v>0.32679738562091504</v>
      </c>
      <c r="BL5" s="62">
        <f>(X5-AJ5)/X5</f>
        <v>0.379746835443038</v>
      </c>
      <c r="BM5" s="62">
        <f>(Y5-AK5)/Y5</f>
        <v>0.44444444444444448</v>
      </c>
      <c r="BN5" s="62">
        <f>(Z5-AL5)/Z5</f>
        <v>0.44516129032258067</v>
      </c>
      <c r="BO5" s="62">
        <f>(AA5-AM5)/AA5</f>
        <v>0.35877862595419852</v>
      </c>
      <c r="BP5" s="62">
        <f>(AB5-AN5)/AB5</f>
        <v>0.32173913043478253</v>
      </c>
      <c r="BQ5" s="62">
        <f>(AC5-AO5)/AC5</f>
        <v>0.31192660550458723</v>
      </c>
      <c r="BR5" s="62">
        <f>(AD5-AP5)/AD5</f>
        <v>0.33913043478260863</v>
      </c>
      <c r="BS5" s="62">
        <f>(AE5-AQ5)/AE5</f>
        <v>0.40322580645161293</v>
      </c>
      <c r="BT5" s="62">
        <f>(AF5-AR5)/AF5</f>
        <v>0.39669421487603307</v>
      </c>
      <c r="BU5" s="62">
        <f>(AG5-AS5)/AG5</f>
        <v>0.33928571428571436</v>
      </c>
      <c r="BV5" s="62">
        <f>(AH5-AT5)/AH5</f>
        <v>0.30188679245283023</v>
      </c>
      <c r="BW5" s="62">
        <f>(AI5-AU5)/AI5</f>
        <v>0.3009708737864078</v>
      </c>
      <c r="BX5" s="62">
        <f>(AJ5-AV5)/AJ5</f>
        <v>0.22959183673469385</v>
      </c>
      <c r="BY5" s="62">
        <f>(AK5-AW5)/AK5</f>
        <v>0.16111111111111112</v>
      </c>
      <c r="BZ5" s="62">
        <f>(AL5-AX5)/AL5</f>
        <v>0.20348837209302317</v>
      </c>
      <c r="CA5" s="62"/>
      <c r="CC5" s="234">
        <v>35</v>
      </c>
      <c r="CD5" s="235">
        <f t="shared" si="9"/>
        <v>3</v>
      </c>
      <c r="CE5" s="235">
        <f t="shared" si="10"/>
        <v>3</v>
      </c>
      <c r="CF5" s="235">
        <f t="shared" si="11"/>
        <v>3</v>
      </c>
      <c r="CG5" s="235">
        <f t="shared" si="12"/>
        <v>3</v>
      </c>
      <c r="CH5" s="235">
        <f t="shared" si="13"/>
        <v>5</v>
      </c>
      <c r="CI5" s="235">
        <f t="shared" si="14"/>
        <v>4</v>
      </c>
      <c r="CJ5" s="235">
        <f t="shared" si="15"/>
        <v>3</v>
      </c>
      <c r="CK5" s="235">
        <f t="shared" si="16"/>
        <v>3</v>
      </c>
      <c r="CL5" s="235">
        <f t="shared" si="17"/>
        <v>5</v>
      </c>
      <c r="CM5" s="235">
        <f t="shared" si="18"/>
        <v>5</v>
      </c>
      <c r="CN5" s="235">
        <f t="shared" si="19"/>
        <v>5</v>
      </c>
      <c r="CO5" s="235">
        <f t="shared" si="20"/>
        <v>5</v>
      </c>
      <c r="CP5" s="235">
        <f t="shared" si="21"/>
        <v>5</v>
      </c>
      <c r="CQ5" s="235">
        <f t="shared" si="22"/>
        <v>5</v>
      </c>
      <c r="CR5" s="235">
        <f t="shared" si="23"/>
        <v>5</v>
      </c>
      <c r="CS5" s="235">
        <f>IF(AB5&gt;=10,IF(BP5&gt;=0.24,5,IF(BP5&gt;=0.16,4,IF(BP5&gt;=0.08,3,IF(BP5&gt;=0,2,1)))),IF(AB5&gt;=5,IF(BP5&gt;=0.18,5,IF(BP5&gt;=0.12,4,IF(BP5&gt;=0.06,3,IF(BP5&gt;=0,2,1)))),IF(AB5&gt;=2,IF(BP5&gt;=0.09&gt;=5,IF(BP5&gt;=0.05,4,IF(BP5&gt;=0.03,3,IF(BP5&gt;=0,2,1)))),IF(BP5&gt;=0.05,5,IF(BP5&gt;=0,4,3)))))</f>
        <v>5</v>
      </c>
      <c r="CT5" s="235">
        <f>IF(AC5&gt;=10,IF(BQ5&gt;=0.24,5,IF(BQ5&gt;=0.16,4,IF(BQ5&gt;=0.08,3,IF(BQ5&gt;=0,2,1)))),IF(AC5&gt;=5,IF(BQ5&gt;=0.18,5,IF(BQ5&gt;=0.12,4,IF(BQ5&gt;=0.06,3,IF(BQ5&gt;=0,2,1)))),IF(AC5&gt;=2,IF(BQ5&gt;=0.09&gt;=5,IF(BQ5&gt;=0.05,4,IF(BQ5&gt;=0.03,3,IF(BQ5&gt;=0,2,1)))),IF(BQ5&gt;=0.05,5,IF(BQ5&gt;=0,4,3)))))</f>
        <v>5</v>
      </c>
      <c r="CU5" s="235">
        <f>IF(AD5&gt;=10,IF(BR5&gt;=0.24,5,IF(BR5&gt;=0.16,4,IF(BR5&gt;=0.08,3,IF(BR5&gt;=0,2,1)))),IF(AD5&gt;=5,IF(BR5&gt;=0.18,5,IF(BR5&gt;=0.12,4,IF(BR5&gt;=0.06,3,IF(BR5&gt;=0,2,1)))),IF(AD5&gt;=2,IF(BR5&gt;=0.09&gt;=5,IF(BR5&gt;=0.05,4,IF(BR5&gt;=0.03,3,IF(BR5&gt;=0,2,1)))),IF(BR5&gt;=0.05,5,IF(BR5&gt;=0,4,3)))))</f>
        <v>5</v>
      </c>
      <c r="CV5" s="235">
        <f>IF(AE5&gt;=10,IF(BS5&gt;=0.24,5,IF(BS5&gt;=0.16,4,IF(BS5&gt;=0.08,3,IF(BS5&gt;=0,2,1)))),IF(AE5&gt;=5,IF(BS5&gt;=0.18,5,IF(BS5&gt;=0.12,4,IF(BS5&gt;=0.06,3,IF(BS5&gt;=0,2,1)))),IF(AE5&gt;=2,IF(BS5&gt;=0.09&gt;=5,IF(BS5&gt;=0.05,4,IF(BS5&gt;=0.03,3,IF(BS5&gt;=0,2,1)))),IF(BS5&gt;=0.05,5,IF(BS5&gt;=0,4,3)))))</f>
        <v>5</v>
      </c>
      <c r="CW5" s="235">
        <f>IF(AF5&gt;=10,IF(BT5&gt;=0.24,5,IF(BT5&gt;=0.16,4,IF(BT5&gt;=0.08,3,IF(BT5&gt;=0,2,1)))),IF(AF5&gt;=5,IF(BT5&gt;=0.18,5,IF(BT5&gt;=0.12,4,IF(BT5&gt;=0.06,3,IF(BT5&gt;=0,2,1)))),IF(AF5&gt;=2,IF(BT5&gt;=0.09&gt;=5,IF(BT5&gt;=0.05,4,IF(BT5&gt;=0.03,3,IF(BT5&gt;=0,2,1)))),IF(BT5&gt;=0.05,5,IF(BT5&gt;=0,4,3)))))</f>
        <v>5</v>
      </c>
      <c r="CX5" s="235">
        <f>IF(AG5&gt;=10,IF(BU5&gt;=0.24,5,IF(BU5&gt;=0.16,4,IF(BU5&gt;=0.08,3,IF(BU5&gt;=0,2,1)))),IF(AG5&gt;=5,IF(BU5&gt;=0.18,5,IF(BU5&gt;=0.12,4,IF(BU5&gt;=0.06,3,IF(BU5&gt;=0,2,1)))),IF(AG5&gt;=2,IF(BU5&gt;=0.09&gt;=5,IF(BU5&gt;=0.05,4,IF(BU5&gt;=0.03,3,IF(BU5&gt;=0,2,1)))),IF(BU5&gt;=0.05,5,IF(BU5&gt;=0,4,3)))))</f>
        <v>5</v>
      </c>
      <c r="CY5" s="235">
        <f>IF(AH5&gt;=10,IF(BV5&gt;=0.24,5,IF(BV5&gt;=0.16,4,IF(BV5&gt;=0.08,3,IF(BV5&gt;=0,2,1)))),IF(AH5&gt;=5,IF(BV5&gt;=0.18,5,IF(BV5&gt;=0.12,4,IF(BV5&gt;=0.06,3,IF(BV5&gt;=0,2,1)))),IF(AH5&gt;=2,IF(BV5&gt;=0.09&gt;=5,IF(BV5&gt;=0.05,4,IF(BV5&gt;=0.03,3,IF(BV5&gt;=0,2,1)))),IF(BV5&gt;=0.05,5,IF(BV5&gt;=0,4,3)))))</f>
        <v>5</v>
      </c>
      <c r="CZ5" s="235">
        <f>IF(AI5&gt;=10,IF(BW5&gt;=0.24,5,IF(BW5&gt;=0.16,4,IF(BW5&gt;=0.08,3,IF(BW5&gt;=0,2,1)))),IF(AI5&gt;=5,IF(BW5&gt;=0.18,5,IF(BW5&gt;=0.12,4,IF(BW5&gt;=0.06,3,IF(BW5&gt;=0,2,1)))),IF(AI5&gt;=2,IF(BW5&gt;=0.09&gt;=5,IF(BW5&gt;=0.05,4,IF(BW5&gt;=0.03,3,IF(BW5&gt;=0,2,1)))),IF(BW5&gt;=0.05,5,IF(BW5&gt;=0,4,3)))))</f>
        <v>5</v>
      </c>
      <c r="DA5" s="235">
        <f>IF(AJ5&gt;=10,IF(BX5&gt;=0.24,5,IF(BX5&gt;=0.16,4,IF(BX5&gt;=0.08,3,IF(BX5&gt;=0,2,1)))),IF(AJ5&gt;=5,IF(BX5&gt;=0.18,5,IF(BX5&gt;=0.12,4,IF(BX5&gt;=0.06,3,IF(BX5&gt;=0,2,1)))),IF(AJ5&gt;=2,IF(BX5&gt;=0.09&gt;=5,IF(BX5&gt;=0.05,4,IF(BX5&gt;=0.03,3,IF(BX5&gt;=0,2,1)))),IF(BX5&gt;=0.05,5,IF(BX5&gt;=0,4,3)))))</f>
        <v>5</v>
      </c>
      <c r="DB5" s="235">
        <f>IF(AK5&gt;=10,IF(BY5&gt;=0.24,5,IF(BY5&gt;=0.16,4,IF(BY5&gt;=0.08,3,IF(BY5&gt;=0,2,1)))),IF(AK5&gt;=5,IF(BY5&gt;=0.18,5,IF(BY5&gt;=0.12,4,IF(BY5&gt;=0.06,3,IF(BY5&gt;=0,2,1)))),IF(AK5&gt;=2,IF(BY5&gt;=0.09&gt;=5,IF(BY5&gt;=0.05,4,IF(BY5&gt;=0.03,3,IF(BY5&gt;=0,2,1)))),IF(BY5&gt;=0.05,5,IF(BY5&gt;=0,4,3)))))</f>
        <v>5</v>
      </c>
      <c r="DC5" s="235">
        <f>IF(AL5&gt;=10,IF(BZ5&gt;=0.24,5,IF(BZ5&gt;=0.16,4,IF(BZ5&gt;=0.08,3,IF(BZ5&gt;=0,2,1)))),IF(AL5&gt;=5,IF(BZ5&gt;=0.18,5,IF(BZ5&gt;=0.12,4,IF(BZ5&gt;=0.06,3,IF(BZ5&gt;=0,2,1)))),IF(AL5&gt;=2,IF(BZ5&gt;=0.09&gt;=5,IF(BZ5&gt;=0.05,4,IF(BZ5&gt;=0.03,3,IF(BZ5&gt;=0,2,1)))),IF(BZ5&gt;=0.05,5,IF(BZ5&gt;=0,4,3)))))</f>
        <v>5</v>
      </c>
      <c r="DD5" s="235"/>
      <c r="DE5" s="235"/>
      <c r="DF5" s="224" t="s">
        <v>212</v>
      </c>
      <c r="DG5" s="225" t="s">
        <v>7</v>
      </c>
      <c r="DH5" s="235">
        <f t="shared" si="24"/>
        <v>21</v>
      </c>
      <c r="DI5" s="235">
        <f t="shared" si="25"/>
        <v>21</v>
      </c>
      <c r="DJ5" s="235">
        <f t="shared" si="26"/>
        <v>21</v>
      </c>
      <c r="DK5" s="235">
        <f t="shared" si="27"/>
        <v>21</v>
      </c>
      <c r="DL5" s="235">
        <f t="shared" si="28"/>
        <v>35</v>
      </c>
      <c r="DM5" s="235">
        <f t="shared" si="29"/>
        <v>28</v>
      </c>
      <c r="DN5" s="235">
        <f t="shared" si="30"/>
        <v>21</v>
      </c>
      <c r="DO5" s="235">
        <f>CK5/5*$CC5</f>
        <v>21</v>
      </c>
      <c r="DP5" s="235">
        <f>CL5/5*$CC5</f>
        <v>35</v>
      </c>
      <c r="DQ5" s="235">
        <f>CM5/5*$CC5</f>
        <v>35</v>
      </c>
      <c r="DR5" s="235">
        <f>CN5/5*$CC5</f>
        <v>35</v>
      </c>
      <c r="DS5" s="235">
        <f>CO5/5*$CC5</f>
        <v>35</v>
      </c>
      <c r="DT5" s="235">
        <f>CP5/5*$CC5</f>
        <v>35</v>
      </c>
      <c r="DU5" s="235">
        <f>CQ5/5*$CC5</f>
        <v>35</v>
      </c>
      <c r="DV5" s="235">
        <f>CR5/5*$CC5</f>
        <v>35</v>
      </c>
      <c r="DW5" s="235">
        <f>CS5/5*$CC5</f>
        <v>35</v>
      </c>
      <c r="DX5" s="235">
        <f>CT5/5*$CC5</f>
        <v>35</v>
      </c>
      <c r="DY5" s="235">
        <f>CU5/5*$CC5</f>
        <v>35</v>
      </c>
      <c r="DZ5" s="235">
        <f>CV5/5*$CC5</f>
        <v>35</v>
      </c>
      <c r="EA5" s="235">
        <f>CW5/5*$CC5</f>
        <v>35</v>
      </c>
      <c r="EB5" s="235">
        <f>CX5/5*$CC5</f>
        <v>35</v>
      </c>
      <c r="EC5" s="235">
        <f>CY5/5*$CC5</f>
        <v>35</v>
      </c>
      <c r="ED5" s="235">
        <f>CZ5/5*$CC5</f>
        <v>35</v>
      </c>
      <c r="EE5" s="235">
        <f>DA5/5*$CC5</f>
        <v>35</v>
      </c>
      <c r="EF5" s="235">
        <f>DB5/5*$CC5</f>
        <v>35</v>
      </c>
      <c r="EG5" s="235">
        <f>DC5/5*$CC5</f>
        <v>35</v>
      </c>
      <c r="EH5" s="235"/>
      <c r="EJ5" s="146">
        <f t="shared" si="0"/>
        <v>79</v>
      </c>
      <c r="EK5" s="146">
        <f t="shared" si="1"/>
        <v>75</v>
      </c>
      <c r="EL5" s="146">
        <f t="shared" si="2"/>
        <v>83</v>
      </c>
      <c r="EM5" s="146">
        <f t="shared" si="3"/>
        <v>86</v>
      </c>
      <c r="EN5" s="146">
        <f t="shared" si="4"/>
        <v>100</v>
      </c>
      <c r="EO5" s="146">
        <f t="shared" si="5"/>
        <v>62</v>
      </c>
      <c r="EP5" s="146" t="e">
        <f t="shared" si="6"/>
        <v>#DIV/0!</v>
      </c>
      <c r="EQ5" s="146">
        <f t="shared" si="6"/>
        <v>79</v>
      </c>
      <c r="ER5" s="146">
        <f t="shared" si="6"/>
        <v>85</v>
      </c>
      <c r="ES5" s="146" t="e">
        <f t="shared" si="6"/>
        <v>#DIV/0!</v>
      </c>
      <c r="ET5" s="146">
        <f t="shared" si="6"/>
        <v>85</v>
      </c>
      <c r="EU5" s="146">
        <f t="shared" si="6"/>
        <v>76</v>
      </c>
      <c r="EV5" s="146">
        <f t="shared" si="7"/>
        <v>76</v>
      </c>
      <c r="EW5" s="146">
        <f t="shared" si="7"/>
        <v>88</v>
      </c>
      <c r="EX5" s="146">
        <f t="shared" si="7"/>
        <v>97</v>
      </c>
      <c r="EY5" s="146" t="e">
        <f t="shared" si="7"/>
        <v>#DIV/0!</v>
      </c>
      <c r="EZ5" s="146">
        <f t="shared" si="7"/>
        <v>76</v>
      </c>
      <c r="FA5" s="146">
        <f t="shared" si="7"/>
        <v>72</v>
      </c>
      <c r="FB5" s="146">
        <f t="shared" si="7"/>
        <v>84</v>
      </c>
      <c r="FC5" s="146">
        <f>EA5+EA13+EA21+EA29+EA37+EA45+EA53+EA61</f>
        <v>100</v>
      </c>
      <c r="FD5" s="146">
        <f>EB5+EB13+EB21+EB29+EB37+EB45+EB53+EB61</f>
        <v>96</v>
      </c>
      <c r="FE5" s="146">
        <f>EC5+EC13+EC21+EC29+EC37+EC45+EC53+EC61</f>
        <v>93</v>
      </c>
      <c r="FF5" s="146">
        <f t="shared" ref="FF5:FG5" si="32">ED5+ED13+ED21+ED29+ED37+ED45+ED53+ED61</f>
        <v>84</v>
      </c>
      <c r="FG5" s="146">
        <f t="shared" si="32"/>
        <v>84</v>
      </c>
      <c r="FH5" s="146">
        <f t="shared" ref="FH5" si="33">EF5+EF13+EF21+EF29+EF37+EF45+EF53+EF61</f>
        <v>84</v>
      </c>
      <c r="FI5" s="146">
        <f t="shared" ref="FI5" si="34">EG5+EG13+EG21+EG29+EG37+EG45+EG53+EG61</f>
        <v>84</v>
      </c>
      <c r="FK5" s="224">
        <f t="shared" si="31"/>
        <v>55</v>
      </c>
      <c r="FL5" s="224">
        <f t="shared" si="31"/>
        <v>55</v>
      </c>
      <c r="FM5" s="224">
        <f t="shared" si="31"/>
        <v>55</v>
      </c>
      <c r="FN5" s="224">
        <f t="shared" si="31"/>
        <v>39</v>
      </c>
      <c r="FO5" s="224">
        <f t="shared" si="31"/>
        <v>39</v>
      </c>
      <c r="FP5" s="224">
        <f t="shared" si="31"/>
        <v>55</v>
      </c>
      <c r="FQ5" s="224">
        <f t="shared" si="31"/>
        <v>51</v>
      </c>
      <c r="FR5" s="501">
        <f t="shared" ref="FR5" si="35">EC5+EC13</f>
        <v>51</v>
      </c>
      <c r="FS5" s="501">
        <f t="shared" ref="FS5" si="36">ED5+ED13</f>
        <v>39</v>
      </c>
      <c r="FT5" s="501">
        <f t="shared" ref="FT5:FV5" si="37">EE5+EE13</f>
        <v>39</v>
      </c>
      <c r="FU5" s="524">
        <f t="shared" si="37"/>
        <v>39</v>
      </c>
      <c r="FV5" s="541">
        <f t="shared" si="37"/>
        <v>51</v>
      </c>
    </row>
    <row r="6" spans="1:178" s="48" customFormat="1" ht="14.25" customHeight="1">
      <c r="C6" s="52" t="s">
        <v>4</v>
      </c>
      <c r="K6" s="51"/>
      <c r="L6" s="51"/>
      <c r="M6" s="51">
        <v>2.29</v>
      </c>
      <c r="N6" s="51">
        <v>1.97</v>
      </c>
      <c r="O6" s="51">
        <v>1.92</v>
      </c>
      <c r="P6" s="51">
        <v>1.86</v>
      </c>
      <c r="Q6" s="51">
        <v>1.69</v>
      </c>
      <c r="R6" s="51">
        <v>1.63</v>
      </c>
      <c r="S6" s="51">
        <v>1.33</v>
      </c>
      <c r="T6" s="51">
        <v>2.6</v>
      </c>
      <c r="U6" s="51">
        <v>3.06</v>
      </c>
      <c r="V6" s="51">
        <v>3.65</v>
      </c>
      <c r="W6" s="51">
        <v>3.43</v>
      </c>
      <c r="X6" s="51">
        <v>3.2</v>
      </c>
      <c r="Y6" s="51">
        <v>2.83</v>
      </c>
      <c r="Z6" s="51">
        <v>2.44</v>
      </c>
      <c r="AA6" s="51">
        <v>2</v>
      </c>
      <c r="AB6" s="51">
        <v>2.36</v>
      </c>
      <c r="AC6" s="51">
        <v>1.82</v>
      </c>
      <c r="AD6" s="51">
        <v>1.84</v>
      </c>
      <c r="AE6" s="51">
        <v>1.79</v>
      </c>
      <c r="AF6" s="51">
        <v>1.62</v>
      </c>
      <c r="AG6" s="51">
        <v>1.61</v>
      </c>
      <c r="AH6" s="51">
        <v>0.84</v>
      </c>
      <c r="AI6" s="51">
        <v>56</v>
      </c>
      <c r="AJ6" s="51">
        <v>115.38</v>
      </c>
      <c r="AK6" s="51">
        <v>134.15</v>
      </c>
      <c r="AL6" s="116">
        <v>742.86</v>
      </c>
      <c r="AM6" s="73">
        <v>2650</v>
      </c>
      <c r="AN6" s="73">
        <v>1700</v>
      </c>
      <c r="AO6" s="73">
        <v>1040</v>
      </c>
      <c r="AP6" s="73">
        <v>714.29</v>
      </c>
      <c r="AQ6" s="210">
        <v>833.33</v>
      </c>
      <c r="AR6" s="195">
        <v>300</v>
      </c>
      <c r="AS6" s="195"/>
      <c r="AT6" s="195"/>
      <c r="AU6" s="195"/>
      <c r="AV6" s="195"/>
      <c r="AW6" s="195"/>
      <c r="AX6" s="195"/>
      <c r="AY6" s="206"/>
      <c r="AZ6" s="49"/>
      <c r="BA6" s="54">
        <f>(M6-Y6)/M6</f>
        <v>-0.23580786026200876</v>
      </c>
      <c r="BB6" s="54">
        <f>(N6-Z6)/N6</f>
        <v>-0.23857868020304568</v>
      </c>
      <c r="BC6" s="54">
        <f>(O6-AA6)/O6</f>
        <v>-4.1666666666666706E-2</v>
      </c>
      <c r="BD6" s="54">
        <f>(P6-AB6)/P6</f>
        <v>-0.26881720430107514</v>
      </c>
      <c r="BE6" s="54">
        <f>(Q6-AC6)/Q6</f>
        <v>-7.6923076923076997E-2</v>
      </c>
      <c r="BF6" s="54">
        <f>(R6-AD6)/R6</f>
        <v>-0.12883435582822098</v>
      </c>
      <c r="BG6" s="54">
        <f>(S6-AE6)/S6</f>
        <v>-0.34586466165413532</v>
      </c>
      <c r="BH6" s="54">
        <f>(T6-AF6)/T6</f>
        <v>0.37692307692307692</v>
      </c>
      <c r="BI6" s="54">
        <f>(U6-AG6)/U6</f>
        <v>0.47385620915032678</v>
      </c>
      <c r="BJ6" s="54">
        <f>(V6-AH6)/V6</f>
        <v>0.76986301369863019</v>
      </c>
      <c r="BK6" s="54">
        <f>(W6-AI6)/W6</f>
        <v>-15.326530612244897</v>
      </c>
      <c r="BL6" s="54">
        <f>(X6-AJ6)/X6</f>
        <v>-35.056249999999999</v>
      </c>
      <c r="BM6" s="54">
        <f>(Y6-AK6)/Y6</f>
        <v>-46.402826855123671</v>
      </c>
      <c r="BN6" s="54">
        <f>(Z6-AL6)/Z6</f>
        <v>-303.45081967213116</v>
      </c>
      <c r="BO6" s="54">
        <f>(AA6-AM6)/AA6</f>
        <v>-1324</v>
      </c>
      <c r="BP6" s="54">
        <f>(AB6-AN6)/AB6</f>
        <v>-719.33898305084756</v>
      </c>
      <c r="BQ6" s="54">
        <f>(AC6-AO6)/AC6</f>
        <v>-570.42857142857144</v>
      </c>
      <c r="BR6" s="54">
        <f>(AD6-AP6)/AD6</f>
        <v>-387.20108695652169</v>
      </c>
      <c r="BS6" s="54">
        <f>(AE6-AQ6)/AE6</f>
        <v>-464.54748603351959</v>
      </c>
      <c r="BT6" s="54">
        <f>(AF6-AR6)/AF6</f>
        <v>-184.18518518518516</v>
      </c>
      <c r="BU6" s="54"/>
      <c r="BV6" s="54"/>
      <c r="BW6" s="54"/>
      <c r="BX6" s="54"/>
      <c r="BY6" s="54"/>
      <c r="BZ6" s="54"/>
      <c r="CA6" s="54"/>
      <c r="CC6" s="61">
        <v>35</v>
      </c>
      <c r="CD6" s="59">
        <f t="shared" si="9"/>
        <v>1</v>
      </c>
      <c r="CE6" s="59">
        <f t="shared" si="10"/>
        <v>3</v>
      </c>
      <c r="CF6" s="59">
        <f t="shared" si="11"/>
        <v>3</v>
      </c>
      <c r="CG6" s="59">
        <f t="shared" si="12"/>
        <v>3</v>
      </c>
      <c r="CH6" s="59">
        <f t="shared" si="13"/>
        <v>3</v>
      </c>
      <c r="CI6" s="59">
        <f t="shared" si="14"/>
        <v>3</v>
      </c>
      <c r="CJ6" s="59">
        <f t="shared" si="15"/>
        <v>3</v>
      </c>
      <c r="CK6" s="59">
        <f t="shared" si="16"/>
        <v>4</v>
      </c>
      <c r="CL6" s="59">
        <f t="shared" si="17"/>
        <v>4</v>
      </c>
      <c r="CM6" s="59">
        <f t="shared" si="18"/>
        <v>4</v>
      </c>
      <c r="CN6" s="59">
        <f t="shared" si="19"/>
        <v>1</v>
      </c>
      <c r="CO6" s="59">
        <f t="shared" si="20"/>
        <v>1</v>
      </c>
      <c r="CP6" s="59">
        <f t="shared" si="21"/>
        <v>1</v>
      </c>
      <c r="CQ6" s="59">
        <f t="shared" si="22"/>
        <v>1</v>
      </c>
      <c r="CR6" s="59">
        <f t="shared" si="23"/>
        <v>1</v>
      </c>
      <c r="CS6" s="59">
        <f>IF(AB6&gt;=10,IF(BP6&gt;=0.24,5,IF(BP6&gt;=0.16,4,IF(BP6&gt;=0.08,3,IF(BP6&gt;=0,2,1)))),IF(AB6&gt;=5,IF(BP6&gt;=0.18,5,IF(BP6&gt;=0.12,4,IF(BP6&gt;=0.06,3,IF(BP6&gt;=0,2,1)))),IF(AB6&gt;=2,IF(BP6&gt;=0.09&gt;=5,IF(BP6&gt;=0.05,4,IF(BP6&gt;=0.03,3,IF(BP6&gt;=0,2,1)))),IF(BP6&gt;=0.05,5,IF(BP6&gt;=0,4,3)))))</f>
        <v>1</v>
      </c>
      <c r="CT6" s="59">
        <f>IF(AC6&gt;=10,IF(BQ6&gt;=0.24,5,IF(BQ6&gt;=0.16,4,IF(BQ6&gt;=0.08,3,IF(BQ6&gt;=0,2,1)))),IF(AC6&gt;=5,IF(BQ6&gt;=0.18,5,IF(BQ6&gt;=0.12,4,IF(BQ6&gt;=0.06,3,IF(BQ6&gt;=0,2,1)))),IF(AC6&gt;=2,IF(BQ6&gt;=0.09&gt;=5,IF(BQ6&gt;=0.05,4,IF(BQ6&gt;=0.03,3,IF(BQ6&gt;=0,2,1)))),IF(BQ6&gt;=0.05,5,IF(BQ6&gt;=0,4,3)))))</f>
        <v>3</v>
      </c>
      <c r="CU6" s="59">
        <f>IF(AD6&gt;=10,IF(BR6&gt;=0.24,5,IF(BR6&gt;=0.16,4,IF(BR6&gt;=0.08,3,IF(BR6&gt;=0,2,1)))),IF(AD6&gt;=5,IF(BR6&gt;=0.18,5,IF(BR6&gt;=0.12,4,IF(BR6&gt;=0.06,3,IF(BR6&gt;=0,2,1)))),IF(AD6&gt;=2,IF(BR6&gt;=0.09&gt;=5,IF(BR6&gt;=0.05,4,IF(BR6&gt;=0.03,3,IF(BR6&gt;=0,2,1)))),IF(BR6&gt;=0.05,5,IF(BR6&gt;=0,4,3)))))</f>
        <v>3</v>
      </c>
      <c r="CV6" s="59">
        <f>IF(AE6&gt;=10,IF(BS6&gt;=0.24,5,IF(BS6&gt;=0.16,4,IF(BS6&gt;=0.08,3,IF(BS6&gt;=0,2,1)))),IF(AE6&gt;=5,IF(BS6&gt;=0.18,5,IF(BS6&gt;=0.12,4,IF(BS6&gt;=0.06,3,IF(BS6&gt;=0,2,1)))),IF(AE6&gt;=2,IF(BS6&gt;=0.09&gt;=5,IF(BS6&gt;=0.05,4,IF(BS6&gt;=0.03,3,IF(BS6&gt;=0,2,1)))),IF(BS6&gt;=0.05,5,IF(BS6&gt;=0,4,3)))))</f>
        <v>3</v>
      </c>
      <c r="CW6" s="59">
        <f>IF(AF6&gt;=10,IF(BT6&gt;=0.24,5,IF(BT6&gt;=0.16,4,IF(BT6&gt;=0.08,3,IF(BT6&gt;=0,2,1)))),IF(AF6&gt;=5,IF(BT6&gt;=0.18,5,IF(BT6&gt;=0.12,4,IF(BT6&gt;=0.06,3,IF(BT6&gt;=0,2,1)))),IF(AF6&gt;=2,IF(BT6&gt;=0.09&gt;=5,IF(BT6&gt;=0.05,4,IF(BT6&gt;=0.03,3,IF(BT6&gt;=0,2,1)))),IF(BT6&gt;=0.05,5,IF(BT6&gt;=0,4,3)))))</f>
        <v>3</v>
      </c>
      <c r="CX6" s="59"/>
      <c r="CY6" s="59"/>
      <c r="CZ6" s="59"/>
      <c r="DA6" s="59"/>
      <c r="DB6" s="59"/>
      <c r="DC6" s="59"/>
      <c r="DD6" s="59"/>
      <c r="DE6" s="59"/>
      <c r="DF6" s="48" t="s">
        <v>212</v>
      </c>
      <c r="DG6" s="52" t="s">
        <v>4</v>
      </c>
      <c r="DH6" s="59">
        <f t="shared" si="24"/>
        <v>7</v>
      </c>
      <c r="DI6" s="59">
        <f t="shared" si="25"/>
        <v>21</v>
      </c>
      <c r="DJ6" s="59">
        <f t="shared" si="26"/>
        <v>21</v>
      </c>
      <c r="DK6" s="59">
        <f t="shared" si="27"/>
        <v>21</v>
      </c>
      <c r="DL6" s="59">
        <f t="shared" si="28"/>
        <v>21</v>
      </c>
      <c r="DM6" s="59">
        <f t="shared" si="29"/>
        <v>21</v>
      </c>
      <c r="DN6" s="59">
        <f t="shared" si="30"/>
        <v>21</v>
      </c>
      <c r="DO6" s="59">
        <f>CK6/5*$CC6</f>
        <v>28</v>
      </c>
      <c r="DP6" s="59">
        <f>CL6/5*$CC6</f>
        <v>28</v>
      </c>
      <c r="DQ6" s="59">
        <f>CM6/5*$CC6</f>
        <v>28</v>
      </c>
      <c r="DR6" s="59">
        <f>CN6/5*$CC6</f>
        <v>7</v>
      </c>
      <c r="DS6" s="59">
        <f>CO6/5*$CC6</f>
        <v>7</v>
      </c>
      <c r="DT6" s="59">
        <f>CP6/5*$CC6</f>
        <v>7</v>
      </c>
      <c r="DU6" s="59">
        <f>CQ6/5*$CC6</f>
        <v>7</v>
      </c>
      <c r="DV6" s="59">
        <f>CR6/5*$CC6</f>
        <v>7</v>
      </c>
      <c r="DW6" s="59">
        <f>CS6/5*$CC6</f>
        <v>7</v>
      </c>
      <c r="DX6" s="59">
        <f>CT6/5*$CC6</f>
        <v>21</v>
      </c>
      <c r="DY6" s="59">
        <f>CU6/5*$CC6</f>
        <v>21</v>
      </c>
      <c r="DZ6" s="59">
        <f>CV6/5*$CC6</f>
        <v>21</v>
      </c>
      <c r="EA6" s="59">
        <f>CW6/5*$CC6</f>
        <v>21</v>
      </c>
      <c r="EB6" s="59"/>
      <c r="EC6" s="59"/>
      <c r="ED6" s="59"/>
      <c r="EE6" s="59"/>
      <c r="EF6" s="59"/>
      <c r="EG6" s="59"/>
      <c r="EH6" s="59"/>
      <c r="EJ6" s="79">
        <f t="shared" si="0"/>
        <v>50</v>
      </c>
      <c r="EK6" s="79">
        <f t="shared" si="1"/>
        <v>72</v>
      </c>
      <c r="EL6" s="79">
        <f t="shared" si="2"/>
        <v>68</v>
      </c>
      <c r="EM6" s="79">
        <f t="shared" si="3"/>
        <v>80</v>
      </c>
      <c r="EN6" s="79">
        <f t="shared" si="4"/>
        <v>68</v>
      </c>
      <c r="EO6" s="79">
        <f t="shared" si="5"/>
        <v>68</v>
      </c>
      <c r="EP6" s="79">
        <f t="shared" si="6"/>
        <v>74</v>
      </c>
      <c r="EQ6" s="79">
        <f t="shared" si="6"/>
        <v>71</v>
      </c>
      <c r="ER6" s="79" t="e">
        <f t="shared" si="6"/>
        <v>#DIV/0!</v>
      </c>
      <c r="ES6" s="79" t="e">
        <f t="shared" si="6"/>
        <v>#DIV/0!</v>
      </c>
      <c r="ET6" s="79">
        <f t="shared" si="6"/>
        <v>53</v>
      </c>
      <c r="EU6" s="79" t="e">
        <f t="shared" si="6"/>
        <v>#DIV/0!</v>
      </c>
      <c r="EV6" s="79" t="e">
        <f t="shared" si="7"/>
        <v>#DIV/0!</v>
      </c>
      <c r="EW6" s="79">
        <f t="shared" si="7"/>
        <v>50</v>
      </c>
      <c r="EX6" s="79">
        <f t="shared" si="7"/>
        <v>50</v>
      </c>
      <c r="EY6" s="79">
        <f t="shared" si="7"/>
        <v>50</v>
      </c>
      <c r="EZ6" s="79">
        <f t="shared" si="7"/>
        <v>64</v>
      </c>
      <c r="FA6" s="79">
        <f t="shared" si="7"/>
        <v>64</v>
      </c>
      <c r="FB6" s="79">
        <f t="shared" si="7"/>
        <v>68</v>
      </c>
      <c r="FC6" s="79">
        <f t="shared" si="7"/>
        <v>77</v>
      </c>
      <c r="FD6" s="79"/>
      <c r="FE6" s="79"/>
      <c r="FF6" s="79"/>
      <c r="FG6" s="79"/>
      <c r="FH6" s="79"/>
      <c r="FI6" s="79"/>
      <c r="FK6" s="48">
        <f t="shared" si="31"/>
        <v>11</v>
      </c>
      <c r="FL6" s="48">
        <f t="shared" si="31"/>
        <v>11</v>
      </c>
      <c r="FM6" s="48">
        <f t="shared" si="31"/>
        <v>25</v>
      </c>
      <c r="FN6" s="48">
        <f t="shared" si="31"/>
        <v>25</v>
      </c>
      <c r="FO6" s="48">
        <f t="shared" si="31"/>
        <v>29</v>
      </c>
      <c r="FP6" s="48">
        <f t="shared" si="31"/>
        <v>41</v>
      </c>
    </row>
    <row r="7" spans="1:178" s="48" customFormat="1" ht="14.25" customHeight="1">
      <c r="C7" s="52" t="s">
        <v>1</v>
      </c>
      <c r="K7" s="51"/>
      <c r="L7" s="51"/>
      <c r="M7" s="51">
        <v>1.38</v>
      </c>
      <c r="N7" s="51">
        <v>1.24</v>
      </c>
      <c r="O7" s="379">
        <v>1.23</v>
      </c>
      <c r="P7" s="51">
        <v>1.23</v>
      </c>
      <c r="Q7" s="51">
        <v>1.33</v>
      </c>
      <c r="R7" s="51">
        <v>1.52</v>
      </c>
      <c r="S7" s="51">
        <v>1.5</v>
      </c>
      <c r="T7" s="51">
        <v>1.43</v>
      </c>
      <c r="U7" s="51">
        <v>1.28</v>
      </c>
      <c r="V7" s="51">
        <v>1.24</v>
      </c>
      <c r="W7" s="51">
        <v>1.19</v>
      </c>
      <c r="X7" s="51">
        <v>1.1399999999999999</v>
      </c>
      <c r="Y7" s="51">
        <v>1.04</v>
      </c>
      <c r="Z7" s="51">
        <v>0.96</v>
      </c>
      <c r="AA7" s="51">
        <v>0.94</v>
      </c>
      <c r="AB7" s="51">
        <v>0.99</v>
      </c>
      <c r="AC7" s="51">
        <v>1.06</v>
      </c>
      <c r="AD7" s="51">
        <v>1.05</v>
      </c>
      <c r="AE7" s="51">
        <v>1.06</v>
      </c>
      <c r="AF7" s="51">
        <v>0.98</v>
      </c>
      <c r="AG7" s="51">
        <v>0.93</v>
      </c>
      <c r="AH7" s="51">
        <v>0.98</v>
      </c>
      <c r="AI7" s="51">
        <v>1.01</v>
      </c>
      <c r="AJ7" s="51">
        <v>0.99</v>
      </c>
      <c r="AK7" s="51">
        <v>0.87</v>
      </c>
      <c r="AL7" s="116">
        <v>0.8</v>
      </c>
      <c r="AM7" s="73">
        <v>0.81</v>
      </c>
      <c r="AN7" s="73">
        <v>0.81</v>
      </c>
      <c r="AO7" s="73">
        <v>0.86</v>
      </c>
      <c r="AP7" s="73">
        <v>0.89</v>
      </c>
      <c r="AQ7" s="210">
        <v>0.94</v>
      </c>
      <c r="AR7" s="195">
        <v>0.97</v>
      </c>
      <c r="AS7" s="195"/>
      <c r="AT7" s="195"/>
      <c r="AU7" s="195"/>
      <c r="AV7" s="195"/>
      <c r="AW7" s="195"/>
      <c r="AX7" s="195"/>
      <c r="AY7" s="206"/>
      <c r="AZ7" s="49"/>
      <c r="BA7" s="54">
        <f>(M7-Y7)/M7</f>
        <v>0.24637681159420283</v>
      </c>
      <c r="BB7" s="54">
        <f>(N7-Z7)/N7</f>
        <v>0.22580645161290325</v>
      </c>
      <c r="BC7" s="54">
        <f>(O7-AA7)/O7</f>
        <v>0.23577235772357727</v>
      </c>
      <c r="BD7" s="54">
        <f>(P7-AB7)/P7</f>
        <v>0.1951219512195122</v>
      </c>
      <c r="BE7" s="54">
        <f>(Q7-AC7)/Q7</f>
        <v>0.20300751879699247</v>
      </c>
      <c r="BF7" s="54">
        <f>(R7-AD7)/R7</f>
        <v>0.30921052631578944</v>
      </c>
      <c r="BG7" s="54">
        <f>(S7-AE7)/S7</f>
        <v>0.29333333333333328</v>
      </c>
      <c r="BH7" s="54">
        <f>(T7-AF7)/T7</f>
        <v>0.31468531468531469</v>
      </c>
      <c r="BI7" s="54">
        <f>(U7-AG7)/U7</f>
        <v>0.2734375</v>
      </c>
      <c r="BJ7" s="54">
        <f>(V7-AH7)/V7</f>
        <v>0.20967741935483872</v>
      </c>
      <c r="BK7" s="54">
        <f>(W7-AI7)/W7</f>
        <v>0.15126050420168063</v>
      </c>
      <c r="BL7" s="54">
        <f>(X7-AJ7)/X7</f>
        <v>0.13157894736842099</v>
      </c>
      <c r="BM7" s="54">
        <f>(Y7-AK7)/Y7</f>
        <v>0.16346153846153849</v>
      </c>
      <c r="BN7" s="54">
        <f>(Z7-AL7)/Z7</f>
        <v>0.1666666666666666</v>
      </c>
      <c r="BO7" s="54">
        <f>(AA7-AM7)/AA7</f>
        <v>0.13829787234042543</v>
      </c>
      <c r="BP7" s="54">
        <f>(AB7-AN7)/AB7</f>
        <v>0.18181818181818177</v>
      </c>
      <c r="BQ7" s="54">
        <f>(AC7-AO7)/AC7</f>
        <v>0.18867924528301891</v>
      </c>
      <c r="BR7" s="54">
        <f>(AD7-AP7)/AD7</f>
        <v>0.15238095238095239</v>
      </c>
      <c r="BS7" s="54">
        <f>(AE7-AQ7)/AE7</f>
        <v>0.11320754716981142</v>
      </c>
      <c r="BT7" s="54">
        <f>(AF7-AR7)/AF7</f>
        <v>1.0204081632653071E-2</v>
      </c>
      <c r="BU7" s="54"/>
      <c r="BV7" s="54"/>
      <c r="BW7" s="54"/>
      <c r="BX7" s="54"/>
      <c r="BY7" s="54"/>
      <c r="BZ7" s="54"/>
      <c r="CA7" s="54"/>
      <c r="CC7" s="61">
        <v>35</v>
      </c>
      <c r="CD7" s="59">
        <f t="shared" si="9"/>
        <v>5</v>
      </c>
      <c r="CE7" s="59">
        <f t="shared" si="10"/>
        <v>5</v>
      </c>
      <c r="CF7" s="59">
        <f t="shared" si="11"/>
        <v>5</v>
      </c>
      <c r="CG7" s="59">
        <f t="shared" si="12"/>
        <v>5</v>
      </c>
      <c r="CH7" s="59">
        <f t="shared" si="13"/>
        <v>5</v>
      </c>
      <c r="CI7" s="59">
        <f t="shared" si="14"/>
        <v>5</v>
      </c>
      <c r="CJ7" s="59">
        <f t="shared" si="15"/>
        <v>5</v>
      </c>
      <c r="CK7" s="59">
        <f t="shared" si="16"/>
        <v>5</v>
      </c>
      <c r="CL7" s="59">
        <f t="shared" si="17"/>
        <v>5</v>
      </c>
      <c r="CM7" s="59">
        <f t="shared" si="18"/>
        <v>5</v>
      </c>
      <c r="CN7" s="59">
        <f t="shared" si="19"/>
        <v>5</v>
      </c>
      <c r="CO7" s="59">
        <f t="shared" si="20"/>
        <v>5</v>
      </c>
      <c r="CP7" s="59">
        <f t="shared" si="21"/>
        <v>5</v>
      </c>
      <c r="CQ7" s="59">
        <f t="shared" si="22"/>
        <v>5</v>
      </c>
      <c r="CR7" s="59">
        <f t="shared" si="23"/>
        <v>5</v>
      </c>
      <c r="CS7" s="59">
        <f>IF(AB7&gt;=10,IF(BP7&gt;=0.24,5,IF(BP7&gt;=0.16,4,IF(BP7&gt;=0.08,3,IF(BP7&gt;=0,2,1)))),IF(AB7&gt;=5,IF(BP7&gt;=0.18,5,IF(BP7&gt;=0.12,4,IF(BP7&gt;=0.06,3,IF(BP7&gt;=0,2,1)))),IF(AB7&gt;=2,IF(BP7&gt;=0.09&gt;=5,IF(BP7&gt;=0.05,4,IF(BP7&gt;=0.03,3,IF(BP7&gt;=0,2,1)))),IF(BP7&gt;=0.05,5,IF(BP7&gt;=0,4,3)))))</f>
        <v>5</v>
      </c>
      <c r="CT7" s="59">
        <f>IF(AC7&gt;=10,IF(BQ7&gt;=0.24,5,IF(BQ7&gt;=0.16,4,IF(BQ7&gt;=0.08,3,IF(BQ7&gt;=0,2,1)))),IF(AC7&gt;=5,IF(BQ7&gt;=0.18,5,IF(BQ7&gt;=0.12,4,IF(BQ7&gt;=0.06,3,IF(BQ7&gt;=0,2,1)))),IF(AC7&gt;=2,IF(BQ7&gt;=0.09&gt;=5,IF(BQ7&gt;=0.05,4,IF(BQ7&gt;=0.03,3,IF(BQ7&gt;=0,2,1)))),IF(BQ7&gt;=0.05,5,IF(BQ7&gt;=0,4,3)))))</f>
        <v>5</v>
      </c>
      <c r="CU7" s="59">
        <f>IF(AD7&gt;=10,IF(BR7&gt;=0.24,5,IF(BR7&gt;=0.16,4,IF(BR7&gt;=0.08,3,IF(BR7&gt;=0,2,1)))),IF(AD7&gt;=5,IF(BR7&gt;=0.18,5,IF(BR7&gt;=0.12,4,IF(BR7&gt;=0.06,3,IF(BR7&gt;=0,2,1)))),IF(AD7&gt;=2,IF(BR7&gt;=0.09&gt;=5,IF(BR7&gt;=0.05,4,IF(BR7&gt;=0.03,3,IF(BR7&gt;=0,2,1)))),IF(BR7&gt;=0.05,5,IF(BR7&gt;=0,4,3)))))</f>
        <v>5</v>
      </c>
      <c r="CV7" s="59">
        <f>IF(AE7&gt;=10,IF(BS7&gt;=0.24,5,IF(BS7&gt;=0.16,4,IF(BS7&gt;=0.08,3,IF(BS7&gt;=0,2,1)))),IF(AE7&gt;=5,IF(BS7&gt;=0.18,5,IF(BS7&gt;=0.12,4,IF(BS7&gt;=0.06,3,IF(BS7&gt;=0,2,1)))),IF(AE7&gt;=2,IF(BS7&gt;=0.09&gt;=5,IF(BS7&gt;=0.05,4,IF(BS7&gt;=0.03,3,IF(BS7&gt;=0,2,1)))),IF(BS7&gt;=0.05,5,IF(BS7&gt;=0,4,3)))))</f>
        <v>5</v>
      </c>
      <c r="CW7" s="59">
        <f>IF(AF7&gt;=10,IF(BT7&gt;=0.24,5,IF(BT7&gt;=0.16,4,IF(BT7&gt;=0.08,3,IF(BT7&gt;=0,2,1)))),IF(AF7&gt;=5,IF(BT7&gt;=0.18,5,IF(BT7&gt;=0.12,4,IF(BT7&gt;=0.06,3,IF(BT7&gt;=0,2,1)))),IF(AF7&gt;=2,IF(BT7&gt;=0.09&gt;=5,IF(BT7&gt;=0.05,4,IF(BT7&gt;=0.03,3,IF(BT7&gt;=0,2,1)))),IF(BT7&gt;=0.05,5,IF(BT7&gt;=0,4,3)))))</f>
        <v>4</v>
      </c>
      <c r="CX7" s="59"/>
      <c r="CY7" s="59"/>
      <c r="CZ7" s="59"/>
      <c r="DA7" s="59"/>
      <c r="DB7" s="59"/>
      <c r="DC7" s="59"/>
      <c r="DD7" s="59"/>
      <c r="DE7" s="59"/>
      <c r="DF7" s="48" t="s">
        <v>212</v>
      </c>
      <c r="DG7" s="52" t="s">
        <v>1</v>
      </c>
      <c r="DH7" s="59">
        <f t="shared" si="24"/>
        <v>35</v>
      </c>
      <c r="DI7" s="59">
        <f t="shared" si="25"/>
        <v>35</v>
      </c>
      <c r="DJ7" s="59">
        <f t="shared" si="26"/>
        <v>35</v>
      </c>
      <c r="DK7" s="59">
        <f t="shared" si="27"/>
        <v>35</v>
      </c>
      <c r="DL7" s="59">
        <f t="shared" si="28"/>
        <v>35</v>
      </c>
      <c r="DM7" s="59">
        <f t="shared" si="29"/>
        <v>35</v>
      </c>
      <c r="DN7" s="59">
        <f t="shared" si="30"/>
        <v>35</v>
      </c>
      <c r="DO7" s="59">
        <f>CK7/5*$CC7</f>
        <v>35</v>
      </c>
      <c r="DP7" s="59">
        <f>CL7/5*$CC7</f>
        <v>35</v>
      </c>
      <c r="DQ7" s="59">
        <f>CM7/5*$CC7</f>
        <v>35</v>
      </c>
      <c r="DR7" s="59">
        <f>CN7/5*$CC7</f>
        <v>35</v>
      </c>
      <c r="DS7" s="59">
        <f>CO7/5*$CC7</f>
        <v>35</v>
      </c>
      <c r="DT7" s="59">
        <f>CP7/5*$CC7</f>
        <v>35</v>
      </c>
      <c r="DU7" s="59">
        <f>CQ7/5*$CC7</f>
        <v>35</v>
      </c>
      <c r="DV7" s="59">
        <f>CR7/5*$CC7</f>
        <v>35</v>
      </c>
      <c r="DW7" s="59">
        <f>CS7/5*$CC7</f>
        <v>35</v>
      </c>
      <c r="DX7" s="59">
        <f>CT7/5*$CC7</f>
        <v>35</v>
      </c>
      <c r="DY7" s="59">
        <f>CU7/5*$CC7</f>
        <v>35</v>
      </c>
      <c r="DZ7" s="59">
        <f>CV7/5*$CC7</f>
        <v>35</v>
      </c>
      <c r="EA7" s="59">
        <f>CW7/5*$CC7</f>
        <v>28</v>
      </c>
      <c r="EB7" s="59"/>
      <c r="EC7" s="59"/>
      <c r="ED7" s="59"/>
      <c r="EE7" s="59"/>
      <c r="EF7" s="59"/>
      <c r="EG7" s="59"/>
      <c r="EH7" s="59"/>
      <c r="EJ7" s="79">
        <f t="shared" si="0"/>
        <v>75</v>
      </c>
      <c r="EK7" s="79">
        <f t="shared" si="1"/>
        <v>67</v>
      </c>
      <c r="EL7" s="79">
        <f t="shared" si="2"/>
        <v>79</v>
      </c>
      <c r="EM7" s="79">
        <f t="shared" si="3"/>
        <v>63</v>
      </c>
      <c r="EN7" s="79">
        <f t="shared" si="4"/>
        <v>67</v>
      </c>
      <c r="EO7" s="79">
        <f t="shared" si="5"/>
        <v>67</v>
      </c>
      <c r="EP7" s="79">
        <f t="shared" si="6"/>
        <v>67</v>
      </c>
      <c r="EQ7" s="79">
        <f t="shared" si="6"/>
        <v>67</v>
      </c>
      <c r="ER7" s="79">
        <f t="shared" si="6"/>
        <v>85</v>
      </c>
      <c r="ES7" s="79">
        <f t="shared" si="6"/>
        <v>67</v>
      </c>
      <c r="ET7" s="79">
        <f t="shared" si="6"/>
        <v>70</v>
      </c>
      <c r="EU7" s="79">
        <f t="shared" si="6"/>
        <v>67</v>
      </c>
      <c r="EV7" s="79">
        <f t="shared" si="7"/>
        <v>65</v>
      </c>
      <c r="EW7" s="79">
        <f t="shared" si="7"/>
        <v>100</v>
      </c>
      <c r="EX7" s="79">
        <f t="shared" si="7"/>
        <v>80</v>
      </c>
      <c r="EY7" s="79">
        <f t="shared" si="7"/>
        <v>86</v>
      </c>
      <c r="EZ7" s="79">
        <f t="shared" si="7"/>
        <v>64</v>
      </c>
      <c r="FA7" s="79">
        <f t="shared" si="7"/>
        <v>88</v>
      </c>
      <c r="FB7" s="79">
        <f t="shared" si="7"/>
        <v>60</v>
      </c>
      <c r="FC7" s="79">
        <f t="shared" si="7"/>
        <v>59</v>
      </c>
      <c r="FD7" s="79"/>
      <c r="FE7" s="79"/>
      <c r="FF7" s="79"/>
      <c r="FG7" s="79"/>
      <c r="FH7" s="79"/>
      <c r="FI7" s="79"/>
      <c r="FK7" s="48">
        <f t="shared" si="31"/>
        <v>47</v>
      </c>
      <c r="FL7" s="48">
        <f t="shared" si="31"/>
        <v>55</v>
      </c>
      <c r="FM7" s="48">
        <f t="shared" si="31"/>
        <v>43</v>
      </c>
      <c r="FN7" s="48">
        <f t="shared" si="31"/>
        <v>55</v>
      </c>
      <c r="FO7" s="48">
        <f t="shared" si="31"/>
        <v>39</v>
      </c>
      <c r="FP7" s="48">
        <f t="shared" si="31"/>
        <v>32</v>
      </c>
    </row>
    <row r="8" spans="1:178" s="48" customFormat="1" ht="14.25" customHeight="1">
      <c r="C8" s="52" t="s">
        <v>2</v>
      </c>
      <c r="K8" s="51"/>
      <c r="L8" s="51"/>
      <c r="M8" s="51">
        <v>1.91</v>
      </c>
      <c r="N8" s="51">
        <v>1.75</v>
      </c>
      <c r="O8" s="51">
        <v>1.77</v>
      </c>
      <c r="P8" s="51">
        <v>1.73</v>
      </c>
      <c r="Q8" s="51">
        <v>1.77</v>
      </c>
      <c r="R8" s="51">
        <v>1.88</v>
      </c>
      <c r="S8" s="51">
        <v>2.04</v>
      </c>
      <c r="T8" s="51">
        <v>2.19</v>
      </c>
      <c r="U8" s="51">
        <v>2.16</v>
      </c>
      <c r="V8" s="51">
        <v>2.09</v>
      </c>
      <c r="W8" s="51">
        <v>1.98</v>
      </c>
      <c r="X8" s="51">
        <v>1.83</v>
      </c>
      <c r="Y8" s="51">
        <v>1.74</v>
      </c>
      <c r="Z8" s="51">
        <v>1.57</v>
      </c>
      <c r="AA8" s="51">
        <v>1.48</v>
      </c>
      <c r="AB8" s="51">
        <v>1.42</v>
      </c>
      <c r="AC8" s="51">
        <v>1.43</v>
      </c>
      <c r="AD8" s="51">
        <v>1.42</v>
      </c>
      <c r="AE8" s="51">
        <v>1.56</v>
      </c>
      <c r="AF8" s="51">
        <v>1.84</v>
      </c>
      <c r="AG8" s="51">
        <v>1.94</v>
      </c>
      <c r="AH8" s="51">
        <v>1.91</v>
      </c>
      <c r="AI8" s="51">
        <v>1.74</v>
      </c>
      <c r="AJ8" s="51">
        <v>1.66</v>
      </c>
      <c r="AK8" s="51">
        <v>1.46</v>
      </c>
      <c r="AL8" s="512">
        <v>1.3</v>
      </c>
      <c r="AM8" s="513">
        <v>1.3</v>
      </c>
      <c r="AN8" s="73">
        <v>1.34</v>
      </c>
      <c r="AO8" s="73">
        <v>1.46</v>
      </c>
      <c r="AP8" s="73">
        <v>1.62</v>
      </c>
      <c r="AQ8" s="210">
        <v>1.59</v>
      </c>
      <c r="AR8" s="514">
        <v>1.6</v>
      </c>
      <c r="AS8" s="195"/>
      <c r="AT8" s="195"/>
      <c r="AU8" s="195"/>
      <c r="AV8" s="195"/>
      <c r="AW8" s="195"/>
      <c r="AX8" s="195"/>
      <c r="AY8" s="206"/>
      <c r="AZ8" s="49"/>
      <c r="BA8" s="54">
        <f>(M8-Y8)/M8</f>
        <v>8.900523560209421E-2</v>
      </c>
      <c r="BB8" s="54">
        <f>(N8-Z8)/N8</f>
        <v>0.10285714285714283</v>
      </c>
      <c r="BC8" s="54">
        <f>(O8-AA8)/O8</f>
        <v>0.16384180790960454</v>
      </c>
      <c r="BD8" s="54">
        <f>(P8-AB8)/P8</f>
        <v>0.17919075144508673</v>
      </c>
      <c r="BE8" s="54">
        <f>(Q8-AC8)/Q8</f>
        <v>0.19209039548022602</v>
      </c>
      <c r="BF8" s="54">
        <f>(R8-AD8)/R8</f>
        <v>0.24468085106382978</v>
      </c>
      <c r="BG8" s="54">
        <f>(S8-AE8)/S8</f>
        <v>0.23529411764705882</v>
      </c>
      <c r="BH8" s="54">
        <f>(T8-AF8)/T8</f>
        <v>0.15981735159817345</v>
      </c>
      <c r="BI8" s="54">
        <f>(U8-AG8)/U8</f>
        <v>0.10185185185185193</v>
      </c>
      <c r="BJ8" s="54">
        <f>(V8-AH8)/V8</f>
        <v>8.6124401913875576E-2</v>
      </c>
      <c r="BK8" s="54">
        <f>(W8-AI8)/W8</f>
        <v>0.12121212121212122</v>
      </c>
      <c r="BL8" s="54">
        <f>(X8-AJ8)/X8</f>
        <v>9.2896174863388054E-2</v>
      </c>
      <c r="BM8" s="54">
        <f>(Y8-AK8)/Y8</f>
        <v>0.16091954022988508</v>
      </c>
      <c r="BN8" s="54">
        <f>(Z8-AL8)/Z8</f>
        <v>0.17197452229299365</v>
      </c>
      <c r="BO8" s="54">
        <f>(AA8-AM8)/AA8</f>
        <v>0.12162162162162159</v>
      </c>
      <c r="BP8" s="54">
        <f>(AB8-AN8)/AB8</f>
        <v>5.6338028169013982E-2</v>
      </c>
      <c r="BQ8" s="54">
        <f>(AC8-AO8)/AC8</f>
        <v>-2.0979020979020997E-2</v>
      </c>
      <c r="BR8" s="54">
        <f>(AD8-AP8)/AD8</f>
        <v>-0.14084507042253536</v>
      </c>
      <c r="BS8" s="54">
        <f>(AE8-AQ8)/AE8</f>
        <v>-1.9230769230769246E-2</v>
      </c>
      <c r="BT8" s="54">
        <f>(AF8-AR8)/AF8</f>
        <v>0.13043478260869565</v>
      </c>
      <c r="BU8" s="54"/>
      <c r="BV8" s="54"/>
      <c r="BW8" s="54"/>
      <c r="BX8" s="54"/>
      <c r="BY8" s="54"/>
      <c r="BZ8" s="54"/>
      <c r="CA8" s="54"/>
      <c r="CC8" s="61">
        <v>35</v>
      </c>
      <c r="CD8" s="59">
        <f t="shared" si="9"/>
        <v>5</v>
      </c>
      <c r="CE8" s="59">
        <f t="shared" si="10"/>
        <v>5</v>
      </c>
      <c r="CF8" s="59">
        <f t="shared" si="11"/>
        <v>5</v>
      </c>
      <c r="CG8" s="59">
        <f t="shared" si="12"/>
        <v>5</v>
      </c>
      <c r="CH8" s="59">
        <f t="shared" si="13"/>
        <v>5</v>
      </c>
      <c r="CI8" s="59">
        <f t="shared" si="14"/>
        <v>5</v>
      </c>
      <c r="CJ8" s="59">
        <f t="shared" si="15"/>
        <v>4</v>
      </c>
      <c r="CK8" s="59">
        <f t="shared" si="16"/>
        <v>4</v>
      </c>
      <c r="CL8" s="59">
        <f t="shared" si="17"/>
        <v>4</v>
      </c>
      <c r="CM8" s="59">
        <f t="shared" si="18"/>
        <v>4</v>
      </c>
      <c r="CN8" s="59">
        <f t="shared" si="19"/>
        <v>5</v>
      </c>
      <c r="CO8" s="59">
        <f t="shared" si="20"/>
        <v>5</v>
      </c>
      <c r="CP8" s="59">
        <f t="shared" si="21"/>
        <v>5</v>
      </c>
      <c r="CQ8" s="59">
        <f t="shared" si="22"/>
        <v>5</v>
      </c>
      <c r="CR8" s="59">
        <f t="shared" si="23"/>
        <v>5</v>
      </c>
      <c r="CS8" s="59">
        <f>IF(AB8&gt;=10,IF(BP8&gt;=0.24,5,IF(BP8&gt;=0.16,4,IF(BP8&gt;=0.08,3,IF(BP8&gt;=0,2,1)))),IF(AB8&gt;=5,IF(BP8&gt;=0.18,5,IF(BP8&gt;=0.12,4,IF(BP8&gt;=0.06,3,IF(BP8&gt;=0,2,1)))),IF(AB8&gt;=2,IF(BP8&gt;=0.09&gt;=5,IF(BP8&gt;=0.05,4,IF(BP8&gt;=0.03,3,IF(BP8&gt;=0,2,1)))),IF(BP8&gt;=0.05,5,IF(BP8&gt;=0,4,3)))))</f>
        <v>5</v>
      </c>
      <c r="CT8" s="59">
        <f>IF(AC8&gt;=10,IF(BQ8&gt;=0.24,5,IF(BQ8&gt;=0.16,4,IF(BQ8&gt;=0.08,3,IF(BQ8&gt;=0,2,1)))),IF(AC8&gt;=5,IF(BQ8&gt;=0.18,5,IF(BQ8&gt;=0.12,4,IF(BQ8&gt;=0.06,3,IF(BQ8&gt;=0,2,1)))),IF(AC8&gt;=2,IF(BQ8&gt;=0.09&gt;=5,IF(BQ8&gt;=0.05,4,IF(BQ8&gt;=0.03,3,IF(BQ8&gt;=0,2,1)))),IF(BQ8&gt;=0.05,5,IF(BQ8&gt;=0,4,3)))))</f>
        <v>3</v>
      </c>
      <c r="CU8" s="59">
        <f>IF(AD8&gt;=10,IF(BR8&gt;=0.24,5,IF(BR8&gt;=0.16,4,IF(BR8&gt;=0.08,3,IF(BR8&gt;=0,2,1)))),IF(AD8&gt;=5,IF(BR8&gt;=0.18,5,IF(BR8&gt;=0.12,4,IF(BR8&gt;=0.06,3,IF(BR8&gt;=0,2,1)))),IF(AD8&gt;=2,IF(BR8&gt;=0.09&gt;=5,IF(BR8&gt;=0.05,4,IF(BR8&gt;=0.03,3,IF(BR8&gt;=0,2,1)))),IF(BR8&gt;=0.05,5,IF(BR8&gt;=0,4,3)))))</f>
        <v>3</v>
      </c>
      <c r="CV8" s="59">
        <f>IF(AE8&gt;=10,IF(BS8&gt;=0.24,5,IF(BS8&gt;=0.16,4,IF(BS8&gt;=0.08,3,IF(BS8&gt;=0,2,1)))),IF(AE8&gt;=5,IF(BS8&gt;=0.18,5,IF(BS8&gt;=0.12,4,IF(BS8&gt;=0.06,3,IF(BS8&gt;=0,2,1)))),IF(AE8&gt;=2,IF(BS8&gt;=0.09&gt;=5,IF(BS8&gt;=0.05,4,IF(BS8&gt;=0.03,3,IF(BS8&gt;=0,2,1)))),IF(BS8&gt;=0.05,5,IF(BS8&gt;=0,4,3)))))</f>
        <v>3</v>
      </c>
      <c r="CW8" s="59">
        <f>IF(AF8&gt;=10,IF(BT8&gt;=0.24,5,IF(BT8&gt;=0.16,4,IF(BT8&gt;=0.08,3,IF(BT8&gt;=0,2,1)))),IF(AF8&gt;=5,IF(BT8&gt;=0.18,5,IF(BT8&gt;=0.12,4,IF(BT8&gt;=0.06,3,IF(BT8&gt;=0,2,1)))),IF(AF8&gt;=2,IF(BT8&gt;=0.09&gt;=5,IF(BT8&gt;=0.05,4,IF(BT8&gt;=0.03,3,IF(BT8&gt;=0,2,1)))),IF(BT8&gt;=0.05,5,IF(BT8&gt;=0,4,3)))))</f>
        <v>5</v>
      </c>
      <c r="CX8" s="59"/>
      <c r="CY8" s="59"/>
      <c r="CZ8" s="59"/>
      <c r="DA8" s="59"/>
      <c r="DB8" s="59"/>
      <c r="DC8" s="59"/>
      <c r="DD8" s="59"/>
      <c r="DE8" s="59"/>
      <c r="DF8" s="48" t="s">
        <v>212</v>
      </c>
      <c r="DG8" s="52" t="s">
        <v>2</v>
      </c>
      <c r="DH8" s="59">
        <f t="shared" si="24"/>
        <v>35</v>
      </c>
      <c r="DI8" s="59">
        <f t="shared" si="25"/>
        <v>35</v>
      </c>
      <c r="DJ8" s="59">
        <f t="shared" si="26"/>
        <v>35</v>
      </c>
      <c r="DK8" s="59">
        <f t="shared" si="27"/>
        <v>35</v>
      </c>
      <c r="DL8" s="59">
        <f t="shared" si="28"/>
        <v>35</v>
      </c>
      <c r="DM8" s="59">
        <f t="shared" si="29"/>
        <v>35</v>
      </c>
      <c r="DN8" s="59">
        <f t="shared" si="30"/>
        <v>28</v>
      </c>
      <c r="DO8" s="59">
        <f>CK8/5*$CC8</f>
        <v>28</v>
      </c>
      <c r="DP8" s="59">
        <f>CL8/5*$CC8</f>
        <v>28</v>
      </c>
      <c r="DQ8" s="59">
        <f>CM8/5*$CC8</f>
        <v>28</v>
      </c>
      <c r="DR8" s="59">
        <f>CN8/5*$CC8</f>
        <v>35</v>
      </c>
      <c r="DS8" s="59">
        <f>CO8/5*$CC8</f>
        <v>35</v>
      </c>
      <c r="DT8" s="59">
        <f>CP8/5*$CC8</f>
        <v>35</v>
      </c>
      <c r="DU8" s="59">
        <f>CQ8/5*$CC8</f>
        <v>35</v>
      </c>
      <c r="DV8" s="59">
        <f>CR8/5*$CC8</f>
        <v>35</v>
      </c>
      <c r="DW8" s="59">
        <f>CS8/5*$CC8</f>
        <v>35</v>
      </c>
      <c r="DX8" s="59">
        <f>CT8/5*$CC8</f>
        <v>21</v>
      </c>
      <c r="DY8" s="59">
        <f>CU8/5*$CC8</f>
        <v>21</v>
      </c>
      <c r="DZ8" s="59">
        <f>CV8/5*$CC8</f>
        <v>21</v>
      </c>
      <c r="EA8" s="59">
        <f>CW8/5*$CC8</f>
        <v>35</v>
      </c>
      <c r="EB8" s="59"/>
      <c r="EC8" s="59"/>
      <c r="ED8" s="59"/>
      <c r="EE8" s="59"/>
      <c r="EF8" s="59"/>
      <c r="EG8" s="59"/>
      <c r="EH8" s="59"/>
      <c r="EJ8" s="146">
        <f t="shared" si="0"/>
        <v>75</v>
      </c>
      <c r="EK8" s="146">
        <f t="shared" si="1"/>
        <v>66</v>
      </c>
      <c r="EL8" s="146">
        <f t="shared" si="2"/>
        <v>76</v>
      </c>
      <c r="EM8" s="146">
        <f t="shared" si="3"/>
        <v>75</v>
      </c>
      <c r="EN8" s="146">
        <f t="shared" si="4"/>
        <v>82</v>
      </c>
      <c r="EO8" s="146">
        <f t="shared" si="5"/>
        <v>75</v>
      </c>
      <c r="EP8" s="146">
        <f t="shared" si="6"/>
        <v>56</v>
      </c>
      <c r="EQ8" s="146">
        <f t="shared" si="6"/>
        <v>59</v>
      </c>
      <c r="ER8" s="146">
        <f t="shared" si="6"/>
        <v>44</v>
      </c>
      <c r="ES8" s="146">
        <f t="shared" si="6"/>
        <v>56</v>
      </c>
      <c r="ET8" s="146">
        <f t="shared" si="6"/>
        <v>69</v>
      </c>
      <c r="EU8" s="146">
        <f t="shared" si="6"/>
        <v>85</v>
      </c>
      <c r="EV8" s="146">
        <f t="shared" si="7"/>
        <v>85</v>
      </c>
      <c r="EW8" s="146">
        <f t="shared" si="7"/>
        <v>100</v>
      </c>
      <c r="EX8" s="146">
        <f t="shared" si="7"/>
        <v>94</v>
      </c>
      <c r="EY8" s="146">
        <f t="shared" si="7"/>
        <v>100</v>
      </c>
      <c r="EZ8" s="146">
        <f t="shared" si="7"/>
        <v>82</v>
      </c>
      <c r="FA8" s="146">
        <f t="shared" si="7"/>
        <v>74</v>
      </c>
      <c r="FB8" s="146">
        <f t="shared" si="7"/>
        <v>86</v>
      </c>
      <c r="FC8" s="146">
        <f t="shared" si="7"/>
        <v>97</v>
      </c>
      <c r="FD8" s="146">
        <f t="shared" ref="FD8" si="38">EB8+EB16+EB24+EB32+EB40+EB48+EB56+EB64</f>
        <v>0</v>
      </c>
      <c r="FE8" s="146">
        <f t="shared" ref="FE8" si="39">EC8+EC16+EC24+EC32+EC40+EC48+EC56+EC64</f>
        <v>0</v>
      </c>
      <c r="FF8" s="146">
        <f t="shared" ref="FF8" si="40">ED8+ED16+ED24+ED32+ED40+ED48+ED56+ED64</f>
        <v>0</v>
      </c>
      <c r="FG8" s="146">
        <f t="shared" ref="FG8" si="41">EE8+EE16+EE24+EE32+EE40+EE48+EE56+EE64</f>
        <v>0</v>
      </c>
      <c r="FH8" s="146">
        <f t="shared" ref="FH8" si="42">EF8+EF16+EF24+EF32+EF40+EF48+EF56+EF64</f>
        <v>0</v>
      </c>
      <c r="FI8" s="146">
        <f t="shared" ref="FI8" si="43">EG8+EG16+EG24+EG32+EG40+EG48+EG56+EG64</f>
        <v>0</v>
      </c>
      <c r="FK8" s="48">
        <f t="shared" si="31"/>
        <v>55</v>
      </c>
      <c r="FL8" s="48">
        <f t="shared" si="31"/>
        <v>55</v>
      </c>
      <c r="FM8" s="48">
        <f t="shared" si="31"/>
        <v>37</v>
      </c>
      <c r="FN8" s="48">
        <f t="shared" si="31"/>
        <v>41</v>
      </c>
      <c r="FO8" s="48">
        <f t="shared" si="31"/>
        <v>41</v>
      </c>
      <c r="FP8" s="48">
        <f t="shared" si="31"/>
        <v>55</v>
      </c>
    </row>
    <row r="9" spans="1:178" s="48" customFormat="1" ht="14.25" customHeight="1">
      <c r="C9" s="52" t="s">
        <v>8</v>
      </c>
      <c r="K9" s="51"/>
      <c r="L9" s="51"/>
      <c r="M9" s="51">
        <v>4.12</v>
      </c>
      <c r="N9" s="51">
        <v>3.77</v>
      </c>
      <c r="O9" s="51">
        <v>3.66</v>
      </c>
      <c r="P9" s="51">
        <v>3.68</v>
      </c>
      <c r="Q9" s="51">
        <v>3.89</v>
      </c>
      <c r="R9" s="51">
        <v>4.18</v>
      </c>
      <c r="S9" s="51">
        <v>3.71</v>
      </c>
      <c r="T9" s="51">
        <v>3.44</v>
      </c>
      <c r="U9" s="51">
        <v>3.18</v>
      </c>
      <c r="V9" s="51">
        <v>3.2</v>
      </c>
      <c r="W9" s="51">
        <v>3.23</v>
      </c>
      <c r="X9" s="51">
        <v>3.23</v>
      </c>
      <c r="Y9" s="51">
        <v>3.08</v>
      </c>
      <c r="Z9" s="51">
        <v>2.78</v>
      </c>
      <c r="AA9" s="51">
        <v>2.68</v>
      </c>
      <c r="AB9" s="51">
        <v>2.63</v>
      </c>
      <c r="AC9" s="51">
        <v>2.88</v>
      </c>
      <c r="AD9" s="51">
        <v>3.21</v>
      </c>
      <c r="AE9" s="51">
        <v>3.59</v>
      </c>
      <c r="AF9" s="51">
        <v>3.79</v>
      </c>
      <c r="AG9" s="51">
        <v>3.48</v>
      </c>
      <c r="AH9" s="51">
        <v>3.61</v>
      </c>
      <c r="AI9" s="51">
        <v>3.73</v>
      </c>
      <c r="AJ9" s="51">
        <v>3.7</v>
      </c>
      <c r="AK9" s="51">
        <v>3.53</v>
      </c>
      <c r="AL9" s="116">
        <v>3.21</v>
      </c>
      <c r="AM9" s="73">
        <v>3.17</v>
      </c>
      <c r="AN9" s="73">
        <v>3.07</v>
      </c>
      <c r="AO9" s="73">
        <v>2.98</v>
      </c>
      <c r="AP9" s="73">
        <v>2.59</v>
      </c>
      <c r="AQ9" s="210">
        <v>2.11</v>
      </c>
      <c r="AR9" s="195">
        <v>1.61</v>
      </c>
      <c r="AS9" s="195"/>
      <c r="AT9" s="195"/>
      <c r="AU9" s="195"/>
      <c r="AV9" s="195"/>
      <c r="AW9" s="195"/>
      <c r="AX9" s="195"/>
      <c r="AY9" s="206"/>
      <c r="AZ9" s="49"/>
      <c r="BA9" s="54">
        <f>(M9-Y9)/M9</f>
        <v>0.25242718446601942</v>
      </c>
      <c r="BB9" s="54">
        <f>(N9-Z9)/N9</f>
        <v>0.26259946949602125</v>
      </c>
      <c r="BC9" s="54">
        <f>(O9-AA9)/O9</f>
        <v>0.26775956284153002</v>
      </c>
      <c r="BD9" s="54">
        <f>(P9-AB9)/P9</f>
        <v>0.28532608695652178</v>
      </c>
      <c r="BE9" s="54">
        <f>(Q9-AC9)/Q9</f>
        <v>0.25964010282776356</v>
      </c>
      <c r="BF9" s="54">
        <f>(R9-AD9)/R9</f>
        <v>0.23205741626794255</v>
      </c>
      <c r="BG9" s="54">
        <f>(S9-AE9)/S9</f>
        <v>3.2345013477088978E-2</v>
      </c>
      <c r="BH9" s="54">
        <f>(T9-AF9)/T9</f>
        <v>-0.10174418604651166</v>
      </c>
      <c r="BI9" s="54">
        <f>(U9-AG9)/U9</f>
        <v>-9.4339622641509371E-2</v>
      </c>
      <c r="BJ9" s="54">
        <f>(V9-AH9)/V9</f>
        <v>-0.12812499999999991</v>
      </c>
      <c r="BK9" s="54">
        <f>(W9-AI9)/W9</f>
        <v>-0.15479876160990713</v>
      </c>
      <c r="BL9" s="54">
        <f>(X9-AJ9)/X9</f>
        <v>-0.14551083591331276</v>
      </c>
      <c r="BM9" s="54">
        <f>(Y9-AK9)/Y9</f>
        <v>-0.14610389610389601</v>
      </c>
      <c r="BN9" s="54">
        <f>(Z9-AL9)/Z9</f>
        <v>-0.15467625899280582</v>
      </c>
      <c r="BO9" s="54">
        <f>(AA9-AM9)/AA9</f>
        <v>-0.18283582089552228</v>
      </c>
      <c r="BP9" s="54">
        <f>(AB9-AN9)/AB9</f>
        <v>-0.16730038022813687</v>
      </c>
      <c r="BQ9" s="54">
        <f>(AC9-AO9)/AC9</f>
        <v>-3.4722222222222252E-2</v>
      </c>
      <c r="BR9" s="54">
        <f>(AD9-AP9)/AD9</f>
        <v>0.19314641744548292</v>
      </c>
      <c r="BS9" s="54">
        <f>(AE9-AQ9)/AE9</f>
        <v>0.41225626740947074</v>
      </c>
      <c r="BT9" s="54">
        <f>(AF9-AR9)/AF9</f>
        <v>0.57519788918205794</v>
      </c>
      <c r="BU9" s="54"/>
      <c r="BV9" s="54"/>
      <c r="BW9" s="54"/>
      <c r="BX9" s="54"/>
      <c r="BY9" s="54"/>
      <c r="BZ9" s="54"/>
      <c r="CA9" s="54"/>
      <c r="CC9" s="61">
        <v>35</v>
      </c>
      <c r="CD9" s="59">
        <f t="shared" si="9"/>
        <v>4</v>
      </c>
      <c r="CE9" s="59">
        <f t="shared" si="10"/>
        <v>4</v>
      </c>
      <c r="CF9" s="59">
        <f t="shared" si="11"/>
        <v>4</v>
      </c>
      <c r="CG9" s="59">
        <f t="shared" si="12"/>
        <v>4</v>
      </c>
      <c r="CH9" s="59">
        <f t="shared" si="13"/>
        <v>4</v>
      </c>
      <c r="CI9" s="59">
        <f t="shared" si="14"/>
        <v>4</v>
      </c>
      <c r="CJ9" s="59">
        <f t="shared" si="15"/>
        <v>3</v>
      </c>
      <c r="CK9" s="59">
        <f t="shared" si="16"/>
        <v>1</v>
      </c>
      <c r="CL9" s="59">
        <f t="shared" si="17"/>
        <v>1</v>
      </c>
      <c r="CM9" s="59">
        <f t="shared" si="18"/>
        <v>1</v>
      </c>
      <c r="CN9" s="59">
        <f t="shared" si="19"/>
        <v>1</v>
      </c>
      <c r="CO9" s="59">
        <f t="shared" si="20"/>
        <v>1</v>
      </c>
      <c r="CP9" s="59">
        <f t="shared" si="21"/>
        <v>1</v>
      </c>
      <c r="CQ9" s="59">
        <f t="shared" si="22"/>
        <v>1</v>
      </c>
      <c r="CR9" s="59">
        <f t="shared" si="23"/>
        <v>1</v>
      </c>
      <c r="CS9" s="59">
        <f>IF(AB9&gt;=10,IF(BP9&gt;=0.24,5,IF(BP9&gt;=0.16,4,IF(BP9&gt;=0.08,3,IF(BP9&gt;=0,2,1)))),IF(AB9&gt;=5,IF(BP9&gt;=0.18,5,IF(BP9&gt;=0.12,4,IF(BP9&gt;=0.06,3,IF(BP9&gt;=0,2,1)))),IF(AB9&gt;=2,IF(BP9&gt;=0.09&gt;=5,IF(BP9&gt;=0.05,4,IF(BP9&gt;=0.03,3,IF(BP9&gt;=0,2,1)))),IF(BP9&gt;=0.05,5,IF(BP9&gt;=0,4,3)))))</f>
        <v>1</v>
      </c>
      <c r="CT9" s="59">
        <f>IF(AC9&gt;=10,IF(BQ9&gt;=0.24,5,IF(BQ9&gt;=0.16,4,IF(BQ9&gt;=0.08,3,IF(BQ9&gt;=0,2,1)))),IF(AC9&gt;=5,IF(BQ9&gt;=0.18,5,IF(BQ9&gt;=0.12,4,IF(BQ9&gt;=0.06,3,IF(BQ9&gt;=0,2,1)))),IF(AC9&gt;=2,IF(BQ9&gt;=0.09&gt;=5,IF(BQ9&gt;=0.05,4,IF(BQ9&gt;=0.03,3,IF(BQ9&gt;=0,2,1)))),IF(BQ9&gt;=0.05,5,IF(BQ9&gt;=0,4,3)))))</f>
        <v>1</v>
      </c>
      <c r="CU9" s="59">
        <f>IF(AD9&gt;=10,IF(BR9&gt;=0.24,5,IF(BR9&gt;=0.16,4,IF(BR9&gt;=0.08,3,IF(BR9&gt;=0,2,1)))),IF(AD9&gt;=5,IF(BR9&gt;=0.18,5,IF(BR9&gt;=0.12,4,IF(BR9&gt;=0.06,3,IF(BR9&gt;=0,2,1)))),IF(AD9&gt;=2,IF(BR9&gt;=0.09&gt;=5,IF(BR9&gt;=0.05,4,IF(BR9&gt;=0.03,3,IF(BR9&gt;=0,2,1)))),IF(BR9&gt;=0.05,5,IF(BR9&gt;=0,4,3)))))</f>
        <v>4</v>
      </c>
      <c r="CV9" s="59">
        <f>IF(AE9&gt;=10,IF(BS9&gt;=0.24,5,IF(BS9&gt;=0.16,4,IF(BS9&gt;=0.08,3,IF(BS9&gt;=0,2,1)))),IF(AE9&gt;=5,IF(BS9&gt;=0.18,5,IF(BS9&gt;=0.12,4,IF(BS9&gt;=0.06,3,IF(BS9&gt;=0,2,1)))),IF(AE9&gt;=2,IF(BS9&gt;=0.09&gt;=5,IF(BS9&gt;=0.05,4,IF(BS9&gt;=0.03,3,IF(BS9&gt;=0,2,1)))),IF(BS9&gt;=0.05,5,IF(BS9&gt;=0,4,3)))))</f>
        <v>4</v>
      </c>
      <c r="CW9" s="59">
        <f>IF(AF9&gt;=10,IF(BT9&gt;=0.24,5,IF(BT9&gt;=0.16,4,IF(BT9&gt;=0.08,3,IF(BT9&gt;=0,2,1)))),IF(AF9&gt;=5,IF(BT9&gt;=0.18,5,IF(BT9&gt;=0.12,4,IF(BT9&gt;=0.06,3,IF(BT9&gt;=0,2,1)))),IF(AF9&gt;=2,IF(BT9&gt;=0.09&gt;=5,IF(BT9&gt;=0.05,4,IF(BT9&gt;=0.03,3,IF(BT9&gt;=0,2,1)))),IF(BT9&gt;=0.05,5,IF(BT9&gt;=0,4,3)))))</f>
        <v>4</v>
      </c>
      <c r="CX9" s="59"/>
      <c r="CY9" s="59"/>
      <c r="CZ9" s="59"/>
      <c r="DA9" s="59"/>
      <c r="DB9" s="59"/>
      <c r="DC9" s="59"/>
      <c r="DD9" s="59"/>
      <c r="DE9" s="59"/>
      <c r="DF9" s="48" t="s">
        <v>212</v>
      </c>
      <c r="DG9" s="52" t="s">
        <v>8</v>
      </c>
      <c r="DH9" s="59">
        <f t="shared" si="24"/>
        <v>28</v>
      </c>
      <c r="DI9" s="59">
        <f t="shared" si="25"/>
        <v>28</v>
      </c>
      <c r="DJ9" s="59">
        <f t="shared" si="26"/>
        <v>28</v>
      </c>
      <c r="DK9" s="59">
        <f t="shared" si="27"/>
        <v>28</v>
      </c>
      <c r="DL9" s="59">
        <f t="shared" si="28"/>
        <v>28</v>
      </c>
      <c r="DM9" s="59">
        <f t="shared" si="29"/>
        <v>28</v>
      </c>
      <c r="DN9" s="59">
        <f t="shared" si="30"/>
        <v>21</v>
      </c>
      <c r="DO9" s="59">
        <f>CK9/5*$CC9</f>
        <v>7</v>
      </c>
      <c r="DP9" s="59">
        <f>CL9/5*$CC9</f>
        <v>7</v>
      </c>
      <c r="DQ9" s="59">
        <f>CM9/5*$CC9</f>
        <v>7</v>
      </c>
      <c r="DR9" s="59">
        <f>CN9/5*$CC9</f>
        <v>7</v>
      </c>
      <c r="DS9" s="59">
        <f>CO9/5*$CC9</f>
        <v>7</v>
      </c>
      <c r="DT9" s="59">
        <f>CP9/5*$CC9</f>
        <v>7</v>
      </c>
      <c r="DU9" s="59">
        <f>CQ9/5*$CC9</f>
        <v>7</v>
      </c>
      <c r="DV9" s="59">
        <f>CR9/5*$CC9</f>
        <v>7</v>
      </c>
      <c r="DW9" s="59">
        <f>CS9/5*$CC9</f>
        <v>7</v>
      </c>
      <c r="DX9" s="59">
        <f>CT9/5*$CC9</f>
        <v>7</v>
      </c>
      <c r="DY9" s="59">
        <f>CU9/5*$CC9</f>
        <v>28</v>
      </c>
      <c r="DZ9" s="59">
        <f>CV9/5*$CC9</f>
        <v>28</v>
      </c>
      <c r="EA9" s="59">
        <f>CW9/5*$CC9</f>
        <v>28</v>
      </c>
      <c r="EB9" s="59"/>
      <c r="EC9" s="59"/>
      <c r="ED9" s="59"/>
      <c r="EE9" s="59"/>
      <c r="EF9" s="59"/>
      <c r="EG9" s="59"/>
      <c r="EH9" s="59"/>
      <c r="EJ9" s="79">
        <f t="shared" si="0"/>
        <v>90</v>
      </c>
      <c r="EK9" s="79">
        <f t="shared" si="1"/>
        <v>78</v>
      </c>
      <c r="EL9" s="79">
        <f t="shared" si="2"/>
        <v>78</v>
      </c>
      <c r="EM9" s="79">
        <f t="shared" si="3"/>
        <v>87</v>
      </c>
      <c r="EN9" s="79">
        <f t="shared" si="4"/>
        <v>72</v>
      </c>
      <c r="EO9" s="79">
        <f t="shared" si="5"/>
        <v>68</v>
      </c>
      <c r="EP9" s="79">
        <f t="shared" si="6"/>
        <v>64</v>
      </c>
      <c r="EQ9" s="79">
        <f t="shared" si="6"/>
        <v>32</v>
      </c>
      <c r="ER9" s="79">
        <f t="shared" si="6"/>
        <v>63</v>
      </c>
      <c r="ES9" s="79">
        <f t="shared" si="6"/>
        <v>52</v>
      </c>
      <c r="ET9" s="79">
        <f t="shared" si="6"/>
        <v>59</v>
      </c>
      <c r="EU9" s="79">
        <f t="shared" si="6"/>
        <v>60</v>
      </c>
      <c r="EV9" s="79">
        <f t="shared" si="7"/>
        <v>35</v>
      </c>
      <c r="EW9" s="79">
        <f t="shared" si="7"/>
        <v>41</v>
      </c>
      <c r="EX9" s="79">
        <f t="shared" si="7"/>
        <v>54</v>
      </c>
      <c r="EY9" s="79">
        <f t="shared" si="7"/>
        <v>54</v>
      </c>
      <c r="EZ9" s="79">
        <f t="shared" si="7"/>
        <v>63</v>
      </c>
      <c r="FA9" s="79">
        <f t="shared" si="7"/>
        <v>84</v>
      </c>
      <c r="FB9" s="79">
        <f t="shared" si="7"/>
        <v>78</v>
      </c>
      <c r="FC9" s="79">
        <f t="shared" si="7"/>
        <v>90</v>
      </c>
      <c r="FD9" s="79"/>
      <c r="FE9" s="79"/>
      <c r="FF9" s="79"/>
      <c r="FG9" s="79"/>
      <c r="FH9" s="79"/>
      <c r="FI9" s="79"/>
      <c r="FK9" s="48">
        <f t="shared" si="31"/>
        <v>27</v>
      </c>
      <c r="FL9" s="48">
        <f t="shared" si="31"/>
        <v>15</v>
      </c>
      <c r="FM9" s="48">
        <f t="shared" si="31"/>
        <v>27</v>
      </c>
      <c r="FN9" s="48">
        <f t="shared" si="31"/>
        <v>48</v>
      </c>
      <c r="FO9" s="48">
        <f t="shared" si="31"/>
        <v>48</v>
      </c>
      <c r="FP9" s="48">
        <f t="shared" si="31"/>
        <v>48</v>
      </c>
    </row>
    <row r="10" spans="1:178" s="48" customFormat="1" ht="14.25" customHeight="1">
      <c r="C10" s="52" t="s">
        <v>5</v>
      </c>
      <c r="K10" s="51"/>
      <c r="L10" s="51"/>
      <c r="M10" s="51">
        <v>2.88</v>
      </c>
      <c r="N10" s="51">
        <v>2.69</v>
      </c>
      <c r="O10" s="51">
        <v>2.7</v>
      </c>
      <c r="P10" s="51">
        <v>2.74</v>
      </c>
      <c r="Q10" s="51">
        <v>2.97</v>
      </c>
      <c r="R10" s="51">
        <v>3.1</v>
      </c>
      <c r="S10" s="51">
        <v>2.88</v>
      </c>
      <c r="T10" s="51">
        <v>2.61</v>
      </c>
      <c r="U10" s="51">
        <v>2.38</v>
      </c>
      <c r="V10" s="51">
        <v>2.3199999999999998</v>
      </c>
      <c r="W10" s="51">
        <v>2.2599999999999998</v>
      </c>
      <c r="X10" s="51">
        <v>2.23</v>
      </c>
      <c r="Y10" s="51">
        <v>2.16</v>
      </c>
      <c r="Z10" s="51">
        <v>1.98</v>
      </c>
      <c r="AA10" s="51">
        <v>1.98</v>
      </c>
      <c r="AB10" s="51">
        <v>2</v>
      </c>
      <c r="AC10" s="51">
        <v>2.13</v>
      </c>
      <c r="AD10" s="51">
        <v>2.2799999999999998</v>
      </c>
      <c r="AE10" s="51">
        <v>2.62</v>
      </c>
      <c r="AF10" s="51">
        <v>2.89</v>
      </c>
      <c r="AG10" s="51">
        <v>2.85</v>
      </c>
      <c r="AH10" s="51">
        <v>3.06</v>
      </c>
      <c r="AI10" s="51">
        <v>3.21</v>
      </c>
      <c r="AJ10" s="51">
        <v>3.29</v>
      </c>
      <c r="AK10" s="51">
        <v>3.32</v>
      </c>
      <c r="AL10" s="116">
        <v>3.15</v>
      </c>
      <c r="AM10" s="73">
        <v>3.08</v>
      </c>
      <c r="AN10" s="73">
        <v>3.13</v>
      </c>
      <c r="AO10" s="73">
        <v>3.2</v>
      </c>
      <c r="AP10" s="73">
        <v>2.83</v>
      </c>
      <c r="AQ10" s="210">
        <v>2.1</v>
      </c>
      <c r="AR10" s="195">
        <v>1.6</v>
      </c>
      <c r="AS10" s="195"/>
      <c r="AT10" s="195"/>
      <c r="AU10" s="195"/>
      <c r="AV10" s="195"/>
      <c r="AW10" s="195"/>
      <c r="AX10" s="195"/>
      <c r="AY10" s="206"/>
      <c r="AZ10" s="49"/>
      <c r="BA10" s="54">
        <f t="shared" ref="BA10:BA18" si="44">(M10-Y10)/M10</f>
        <v>0.24999999999999992</v>
      </c>
      <c r="BB10" s="54">
        <f t="shared" ref="BB10:BB18" si="45">(N10-Z10)/N10</f>
        <v>0.26394052044609667</v>
      </c>
      <c r="BC10" s="54">
        <f t="shared" ref="BC10:BC18" si="46">(O10-AA10)/O10</f>
        <v>0.26666666666666672</v>
      </c>
      <c r="BD10" s="54">
        <f t="shared" ref="BD10:BD18" si="47">(P10-AB10)/P10</f>
        <v>0.27007299270072999</v>
      </c>
      <c r="BE10" s="54">
        <f t="shared" ref="BE10:BE18" si="48">(Q10-AC10)/Q10</f>
        <v>0.28282828282828293</v>
      </c>
      <c r="BF10" s="54">
        <f t="shared" ref="BF10:BF18" si="49">(R10-AD10)/R10</f>
        <v>0.26451612903225813</v>
      </c>
      <c r="BG10" s="54">
        <f t="shared" ref="BG10" si="50">(S10-AE10)/S10</f>
        <v>9.0277777777777707E-2</v>
      </c>
      <c r="BH10" s="54">
        <f t="shared" ref="BH10" si="51">(T10-AF10)/T10</f>
        <v>-0.10727969348659014</v>
      </c>
      <c r="BI10" s="54">
        <f t="shared" ref="BI10" si="52">(U10-AG10)/U10</f>
        <v>-0.19747899159663876</v>
      </c>
      <c r="BJ10" s="54">
        <f t="shared" ref="BJ10" si="53">(V10-AH10)/V10</f>
        <v>-0.31896551724137945</v>
      </c>
      <c r="BK10" s="54">
        <f t="shared" ref="BK10" si="54">(W10-AI10)/W10</f>
        <v>-0.42035398230088505</v>
      </c>
      <c r="BL10" s="54">
        <f t="shared" ref="BL10" si="55">(X10-AJ10)/X10</f>
        <v>-0.4753363228699552</v>
      </c>
      <c r="BM10" s="54">
        <f t="shared" ref="BM10" si="56">(Y10-AK10)/Y10</f>
        <v>-0.53703703703703687</v>
      </c>
      <c r="BN10" s="54">
        <f t="shared" ref="BN10:BN18" si="57">(Z10-AL10)/Z10</f>
        <v>-0.59090909090909083</v>
      </c>
      <c r="BO10" s="54">
        <f t="shared" ref="BO10:BO18" si="58">(AA10-AM10)/AA10</f>
        <v>-0.55555555555555558</v>
      </c>
      <c r="BP10" s="54">
        <f t="shared" ref="BP10:BP18" si="59">(AB10-AN10)/AB10</f>
        <v>-0.56499999999999995</v>
      </c>
      <c r="BQ10" s="54">
        <f t="shared" ref="BQ10:BQ18" si="60">(AC10-AO10)/AC10</f>
        <v>-0.50234741784037573</v>
      </c>
      <c r="BR10" s="54">
        <f t="shared" ref="BR10:BR18" si="61">(AD10-AP10)/AD10</f>
        <v>-0.24122807017543874</v>
      </c>
      <c r="BS10" s="54">
        <f t="shared" ref="BS10:BS18" si="62">(AE10-AQ10)/AE10</f>
        <v>0.19847328244274809</v>
      </c>
      <c r="BT10" s="54">
        <f>(AF10-AR10)/AF10</f>
        <v>0.44636678200692043</v>
      </c>
      <c r="BU10" s="54"/>
      <c r="BV10" s="54"/>
      <c r="BW10" s="54"/>
      <c r="BX10" s="54"/>
      <c r="BY10" s="54"/>
      <c r="BZ10" s="54"/>
      <c r="CA10" s="54"/>
      <c r="CC10" s="61">
        <v>35</v>
      </c>
      <c r="CD10" s="59">
        <f t="shared" si="9"/>
        <v>4</v>
      </c>
      <c r="CE10" s="59">
        <f t="shared" si="10"/>
        <v>4</v>
      </c>
      <c r="CF10" s="59">
        <f t="shared" si="11"/>
        <v>4</v>
      </c>
      <c r="CG10" s="59">
        <f t="shared" si="12"/>
        <v>4</v>
      </c>
      <c r="CH10" s="59">
        <f t="shared" si="13"/>
        <v>4</v>
      </c>
      <c r="CI10" s="59">
        <f t="shared" si="14"/>
        <v>4</v>
      </c>
      <c r="CJ10" s="59">
        <f t="shared" si="15"/>
        <v>4</v>
      </c>
      <c r="CK10" s="59">
        <f t="shared" si="16"/>
        <v>1</v>
      </c>
      <c r="CL10" s="59">
        <f t="shared" si="17"/>
        <v>1</v>
      </c>
      <c r="CM10" s="59">
        <f t="shared" si="18"/>
        <v>1</v>
      </c>
      <c r="CN10" s="59">
        <f t="shared" si="19"/>
        <v>1</v>
      </c>
      <c r="CO10" s="59">
        <f t="shared" si="20"/>
        <v>1</v>
      </c>
      <c r="CP10" s="59">
        <f t="shared" si="21"/>
        <v>1</v>
      </c>
      <c r="CQ10" s="59">
        <f t="shared" si="22"/>
        <v>3</v>
      </c>
      <c r="CR10" s="59">
        <f t="shared" si="23"/>
        <v>3</v>
      </c>
      <c r="CS10" s="59">
        <f>IF(AB10&gt;=10,IF(BP10&gt;=0.24,5,IF(BP10&gt;=0.16,4,IF(BP10&gt;=0.08,3,IF(BP10&gt;=0,2,1)))),IF(AB10&gt;=5,IF(BP10&gt;=0.18,5,IF(BP10&gt;=0.12,4,IF(BP10&gt;=0.06,3,IF(BP10&gt;=0,2,1)))),IF(AB10&gt;=2,IF(BP10&gt;=0.09&gt;=5,IF(BP10&gt;=0.05,4,IF(BP10&gt;=0.03,3,IF(BP10&gt;=0,2,1)))),IF(BP10&gt;=0.05,5,IF(BP10&gt;=0,4,3)))))</f>
        <v>1</v>
      </c>
      <c r="CT10" s="59">
        <f>IF(AC10&gt;=10,IF(BQ10&gt;=0.24,5,IF(BQ10&gt;=0.16,4,IF(BQ10&gt;=0.08,3,IF(BQ10&gt;=0,2,1)))),IF(AC10&gt;=5,IF(BQ10&gt;=0.18,5,IF(BQ10&gt;=0.12,4,IF(BQ10&gt;=0.06,3,IF(BQ10&gt;=0,2,1)))),IF(AC10&gt;=2,IF(BQ10&gt;=0.09&gt;=5,IF(BQ10&gt;=0.05,4,IF(BQ10&gt;=0.03,3,IF(BQ10&gt;=0,2,1)))),IF(BQ10&gt;=0.05,5,IF(BQ10&gt;=0,4,3)))))</f>
        <v>1</v>
      </c>
      <c r="CU10" s="59">
        <f>IF(AD10&gt;=10,IF(BR10&gt;=0.24,5,IF(BR10&gt;=0.16,4,IF(BR10&gt;=0.08,3,IF(BR10&gt;=0,2,1)))),IF(AD10&gt;=5,IF(BR10&gt;=0.18,5,IF(BR10&gt;=0.12,4,IF(BR10&gt;=0.06,3,IF(BR10&gt;=0,2,1)))),IF(AD10&gt;=2,IF(BR10&gt;=0.09&gt;=5,IF(BR10&gt;=0.05,4,IF(BR10&gt;=0.03,3,IF(BR10&gt;=0,2,1)))),IF(BR10&gt;=0.05,5,IF(BR10&gt;=0,4,3)))))</f>
        <v>1</v>
      </c>
      <c r="CV10" s="59">
        <f>IF(AE10&gt;=10,IF(BS10&gt;=0.24,5,IF(BS10&gt;=0.16,4,IF(BS10&gt;=0.08,3,IF(BS10&gt;=0,2,1)))),IF(AE10&gt;=5,IF(BS10&gt;=0.18,5,IF(BS10&gt;=0.12,4,IF(BS10&gt;=0.06,3,IF(BS10&gt;=0,2,1)))),IF(AE10&gt;=2,IF(BS10&gt;=0.09&gt;=5,IF(BS10&gt;=0.05,4,IF(BS10&gt;=0.03,3,IF(BS10&gt;=0,2,1)))),IF(BS10&gt;=0.05,5,IF(BS10&gt;=0,4,3)))))</f>
        <v>4</v>
      </c>
      <c r="CW10" s="59">
        <f>IF(AF10&gt;=10,IF(BT10&gt;=0.24,5,IF(BT10&gt;=0.16,4,IF(BT10&gt;=0.08,3,IF(BT10&gt;=0,2,1)))),IF(AF10&gt;=5,IF(BT10&gt;=0.18,5,IF(BT10&gt;=0.12,4,IF(BT10&gt;=0.06,3,IF(BT10&gt;=0,2,1)))),IF(AF10&gt;=2,IF(BT10&gt;=0.09&gt;=5,IF(BT10&gt;=0.05,4,IF(BT10&gt;=0.03,3,IF(BT10&gt;=0,2,1)))),IF(BT10&gt;=0.05,5,IF(BT10&gt;=0,4,3)))))</f>
        <v>4</v>
      </c>
      <c r="CX10" s="59"/>
      <c r="CY10" s="59"/>
      <c r="CZ10" s="59"/>
      <c r="DA10" s="59"/>
      <c r="DB10" s="59"/>
      <c r="DC10" s="59"/>
      <c r="DD10" s="59"/>
      <c r="DE10" s="59"/>
      <c r="DF10" s="48" t="s">
        <v>212</v>
      </c>
      <c r="DG10" s="52" t="s">
        <v>5</v>
      </c>
      <c r="DH10" s="59">
        <f t="shared" si="24"/>
        <v>28</v>
      </c>
      <c r="DI10" s="59">
        <f t="shared" si="25"/>
        <v>28</v>
      </c>
      <c r="DJ10" s="59">
        <f t="shared" si="26"/>
        <v>28</v>
      </c>
      <c r="DK10" s="59">
        <f t="shared" si="27"/>
        <v>28</v>
      </c>
      <c r="DL10" s="59">
        <f t="shared" si="28"/>
        <v>28</v>
      </c>
      <c r="DM10" s="59">
        <f t="shared" si="29"/>
        <v>28</v>
      </c>
      <c r="DN10" s="59">
        <f t="shared" ref="DN10" si="63">CJ10/5*$CC10</f>
        <v>28</v>
      </c>
      <c r="DO10" s="59">
        <f t="shared" ref="DO10" si="64">CK10/5*$CC10</f>
        <v>7</v>
      </c>
      <c r="DP10" s="59">
        <f t="shared" ref="DP10" si="65">CL10/5*$CC10</f>
        <v>7</v>
      </c>
      <c r="DQ10" s="59">
        <f t="shared" ref="DQ10" si="66">CM10/5*$CC10</f>
        <v>7</v>
      </c>
      <c r="DR10" s="59">
        <f t="shared" ref="DR10" si="67">CN10/5*$CC10</f>
        <v>7</v>
      </c>
      <c r="DS10" s="59">
        <f t="shared" ref="DS10" si="68">CO10/5*$CC10</f>
        <v>7</v>
      </c>
      <c r="DT10" s="59">
        <f t="shared" ref="DT10" si="69">CP10/5*$CC10</f>
        <v>7</v>
      </c>
      <c r="DU10" s="59">
        <f t="shared" ref="DU10:DU33" si="70">CQ10/5*$CC10</f>
        <v>21</v>
      </c>
      <c r="DV10" s="59">
        <f t="shared" ref="DV10:DV33" si="71">CR10/5*$CC10</f>
        <v>21</v>
      </c>
      <c r="DW10" s="59">
        <f t="shared" ref="DW10:DW33" si="72">CS10/5*$CC10</f>
        <v>7</v>
      </c>
      <c r="DX10" s="59">
        <f t="shared" ref="DX10:DX33" si="73">CT10/5*$CC10</f>
        <v>7</v>
      </c>
      <c r="DY10" s="59">
        <f t="shared" ref="DY10:DY33" si="74">CU10/5*$CC10</f>
        <v>7</v>
      </c>
      <c r="DZ10" s="59">
        <f t="shared" ref="DZ10:DZ33" si="75">CV10/5*$CC10</f>
        <v>28</v>
      </c>
      <c r="EA10" s="59">
        <f t="shared" ref="EA10:EA33" si="76">CW10/5*$CC10</f>
        <v>28</v>
      </c>
      <c r="EB10" s="59"/>
      <c r="EC10" s="59"/>
      <c r="ED10" s="59"/>
      <c r="EE10" s="59"/>
      <c r="EF10" s="59"/>
      <c r="EG10" s="59"/>
      <c r="EH10" s="59"/>
      <c r="EJ10" s="79">
        <f t="shared" si="0"/>
        <v>90</v>
      </c>
      <c r="EK10" s="79">
        <f t="shared" si="1"/>
        <v>74</v>
      </c>
      <c r="EL10" s="79">
        <f t="shared" si="2"/>
        <v>82</v>
      </c>
      <c r="EM10" s="79">
        <f t="shared" si="3"/>
        <v>87</v>
      </c>
      <c r="EN10" s="79">
        <f t="shared" si="4"/>
        <v>80</v>
      </c>
      <c r="EO10" s="79">
        <f t="shared" si="5"/>
        <v>90</v>
      </c>
      <c r="EP10" s="79">
        <f t="shared" ref="EP10" si="77">DN10+DN18+DN26+DN34+DN42</f>
        <v>74</v>
      </c>
      <c r="EQ10" s="79">
        <f t="shared" ref="EQ10" si="78">DO10+DO18+DO26+DO34+DO42</f>
        <v>45</v>
      </c>
      <c r="ER10" s="79">
        <f t="shared" ref="ER10" si="79">DP10+DP18+DP26+DP34+DP42</f>
        <v>69</v>
      </c>
      <c r="ES10" s="79">
        <f t="shared" ref="ES10" si="80">DQ10+DQ18+DQ26+DQ34+DQ42</f>
        <v>55</v>
      </c>
      <c r="ET10" s="79">
        <f t="shared" ref="ET10" si="81">DR10+DR18+DR26+DR34+DR42</f>
        <v>66</v>
      </c>
      <c r="EU10" s="79">
        <f t="shared" ref="EU10" si="82">DS10+DS18+DS26+DS34+DS42</f>
        <v>50</v>
      </c>
      <c r="EV10" s="79">
        <f t="shared" ref="EV10" si="83">DT10+DT18+DT26+DT34+DT42+DT50+DT58+DT66</f>
        <v>41</v>
      </c>
      <c r="EW10" s="79">
        <f t="shared" ref="EW10:FC10" si="84">DU10+DU18+DU26+DU34+DU42+DU50+DU58+DU66</f>
        <v>71</v>
      </c>
      <c r="EX10" s="79">
        <f t="shared" si="84"/>
        <v>71</v>
      </c>
      <c r="EY10" s="79">
        <f t="shared" si="84"/>
        <v>53</v>
      </c>
      <c r="EZ10" s="79">
        <f t="shared" si="84"/>
        <v>61</v>
      </c>
      <c r="FA10" s="79">
        <f t="shared" si="84"/>
        <v>53</v>
      </c>
      <c r="FB10" s="79">
        <f t="shared" si="84"/>
        <v>80</v>
      </c>
      <c r="FC10" s="79">
        <f t="shared" si="84"/>
        <v>80</v>
      </c>
      <c r="FD10" s="79"/>
      <c r="FE10" s="79"/>
      <c r="FF10" s="79"/>
      <c r="FG10" s="79"/>
      <c r="FH10" s="79"/>
      <c r="FI10" s="79"/>
      <c r="FK10" s="48">
        <f t="shared" si="31"/>
        <v>41</v>
      </c>
      <c r="FL10" s="48">
        <f t="shared" si="31"/>
        <v>11</v>
      </c>
      <c r="FM10" s="48">
        <f t="shared" si="31"/>
        <v>19</v>
      </c>
      <c r="FN10" s="48">
        <f t="shared" si="31"/>
        <v>11</v>
      </c>
      <c r="FO10" s="48">
        <f t="shared" si="31"/>
        <v>44</v>
      </c>
      <c r="FP10" s="48">
        <f t="shared" si="31"/>
        <v>44</v>
      </c>
    </row>
    <row r="11" spans="1:178" s="33" customFormat="1" ht="14.25" customHeight="1">
      <c r="B11" s="53"/>
      <c r="C11" s="80" t="s">
        <v>9</v>
      </c>
      <c r="G11" s="81"/>
      <c r="H11" s="81"/>
      <c r="I11" s="81"/>
      <c r="J11" s="81"/>
      <c r="K11" s="82"/>
      <c r="L11" s="82">
        <v>0.4</v>
      </c>
      <c r="M11" s="82">
        <v>0.4</v>
      </c>
      <c r="N11" s="82">
        <v>0.34</v>
      </c>
      <c r="O11" s="82">
        <v>0.22</v>
      </c>
      <c r="P11" s="82">
        <v>0.38</v>
      </c>
      <c r="Q11" s="82">
        <v>0.11</v>
      </c>
      <c r="R11" s="82">
        <v>0.17</v>
      </c>
      <c r="S11" s="82">
        <v>0.09</v>
      </c>
      <c r="T11" s="82">
        <v>0.24</v>
      </c>
      <c r="U11" s="82">
        <v>0.16</v>
      </c>
      <c r="V11" s="82">
        <v>0.17</v>
      </c>
      <c r="W11" s="82">
        <v>0.27</v>
      </c>
      <c r="X11" s="82">
        <v>0.22</v>
      </c>
      <c r="Y11" s="82">
        <v>0.47</v>
      </c>
      <c r="Z11" s="82">
        <v>0.21</v>
      </c>
      <c r="AA11" s="82">
        <v>0.35</v>
      </c>
      <c r="AB11" s="82">
        <v>0.23</v>
      </c>
      <c r="AC11" s="82">
        <v>0.1</v>
      </c>
      <c r="AD11" s="82">
        <v>0.22</v>
      </c>
      <c r="AE11" s="82">
        <v>0.23</v>
      </c>
      <c r="AF11" s="82">
        <v>0.2</v>
      </c>
      <c r="AG11" s="82">
        <v>0.26</v>
      </c>
      <c r="AH11" s="82">
        <v>0.45</v>
      </c>
      <c r="AI11" s="82">
        <v>0.28999999999999998</v>
      </c>
      <c r="AJ11" s="82">
        <v>0.16</v>
      </c>
      <c r="AK11" s="82">
        <v>0.21</v>
      </c>
      <c r="AL11" s="117">
        <v>0.35</v>
      </c>
      <c r="AM11" s="120">
        <v>0.41</v>
      </c>
      <c r="AN11" s="120">
        <v>0.01</v>
      </c>
      <c r="AO11" s="120">
        <v>0.24</v>
      </c>
      <c r="AP11" s="120">
        <v>0.38</v>
      </c>
      <c r="AQ11" s="209">
        <v>0.16</v>
      </c>
      <c r="AR11" s="193">
        <v>0.22</v>
      </c>
      <c r="AS11" s="193"/>
      <c r="AT11" s="193"/>
      <c r="AU11" s="193"/>
      <c r="AV11" s="193"/>
      <c r="AW11" s="193"/>
      <c r="AX11" s="193"/>
      <c r="AY11" s="204"/>
      <c r="AZ11" s="83"/>
      <c r="BA11" s="84">
        <f t="shared" si="44"/>
        <v>-0.17499999999999988</v>
      </c>
      <c r="BB11" s="84">
        <f t="shared" si="45"/>
        <v>0.38235294117647067</v>
      </c>
      <c r="BC11" s="84">
        <f t="shared" si="46"/>
        <v>-0.59090909090909083</v>
      </c>
      <c r="BD11" s="84">
        <f t="shared" si="47"/>
        <v>0.39473684210526316</v>
      </c>
      <c r="BE11" s="84">
        <f t="shared" si="48"/>
        <v>9.090909090909087E-2</v>
      </c>
      <c r="BF11" s="84">
        <f t="shared" si="49"/>
        <v>-0.29411764705882343</v>
      </c>
      <c r="BG11" s="84">
        <f t="shared" ref="BG11:BG18" si="85">(S11-AE11)/S11</f>
        <v>-1.5555555555555558</v>
      </c>
      <c r="BH11" s="84">
        <f t="shared" ref="BH11:BH18" si="86">(T11-AF11)/T11</f>
        <v>0.1666666666666666</v>
      </c>
      <c r="BI11" s="84">
        <f t="shared" ref="BI11:BI18" si="87">(U11-AG11)/U11</f>
        <v>-0.625</v>
      </c>
      <c r="BJ11" s="84">
        <f t="shared" ref="BJ11:BJ18" si="88">(V11-AH11)/V11</f>
        <v>-1.6470588235294119</v>
      </c>
      <c r="BK11" s="84">
        <f t="shared" ref="BK11:BK18" si="89">(W11-AI11)/W11</f>
        <v>-7.4074074074073931E-2</v>
      </c>
      <c r="BL11" s="84">
        <f t="shared" ref="BL11:BL18" si="90">(X11-AJ11)/X11</f>
        <v>0.27272727272727271</v>
      </c>
      <c r="BM11" s="84">
        <f t="shared" ref="BM11:BM18" si="91">(Y11-AK11)/Y11</f>
        <v>0.55319148936170215</v>
      </c>
      <c r="BN11" s="84">
        <f t="shared" si="57"/>
        <v>-0.66666666666666663</v>
      </c>
      <c r="BO11" s="84">
        <f t="shared" si="58"/>
        <v>-0.17142857142857143</v>
      </c>
      <c r="BP11" s="84">
        <f t="shared" si="59"/>
        <v>0.9565217391304347</v>
      </c>
      <c r="BQ11" s="84">
        <f t="shared" si="60"/>
        <v>-1.3999999999999997</v>
      </c>
      <c r="BR11" s="84">
        <f t="shared" si="61"/>
        <v>-0.72727272727272729</v>
      </c>
      <c r="BS11" s="84">
        <f t="shared" si="62"/>
        <v>0.30434782608695654</v>
      </c>
      <c r="BT11" s="84">
        <f>(AF11-AR11)/AF11</f>
        <v>-9.999999999999995E-2</v>
      </c>
      <c r="BU11" s="84"/>
      <c r="BV11" s="84"/>
      <c r="BW11" s="84"/>
      <c r="BX11" s="84"/>
      <c r="BY11" s="84"/>
      <c r="BZ11" s="84"/>
      <c r="CA11" s="84"/>
      <c r="CB11" s="84"/>
      <c r="CC11" s="85">
        <v>20</v>
      </c>
      <c r="CD11" s="86">
        <f t="shared" ref="CD11:CW11" si="92">IF(BA11&gt;=0.2,5,IF(BA11&gt;=0.1,4,IF(BA11&gt;=0,3,IF(BA11&gt;=-0.1,2,1))))</f>
        <v>1</v>
      </c>
      <c r="CE11" s="86">
        <f t="shared" si="92"/>
        <v>5</v>
      </c>
      <c r="CF11" s="86">
        <f t="shared" si="92"/>
        <v>1</v>
      </c>
      <c r="CG11" s="86">
        <f t="shared" si="92"/>
        <v>5</v>
      </c>
      <c r="CH11" s="86">
        <f t="shared" si="92"/>
        <v>3</v>
      </c>
      <c r="CI11" s="86">
        <f t="shared" si="92"/>
        <v>1</v>
      </c>
      <c r="CJ11" s="86">
        <f t="shared" si="92"/>
        <v>1</v>
      </c>
      <c r="CK11" s="86">
        <f t="shared" si="92"/>
        <v>4</v>
      </c>
      <c r="CL11" s="86">
        <f t="shared" si="92"/>
        <v>1</v>
      </c>
      <c r="CM11" s="86">
        <f t="shared" si="92"/>
        <v>1</v>
      </c>
      <c r="CN11" s="86">
        <f t="shared" si="92"/>
        <v>2</v>
      </c>
      <c r="CO11" s="86">
        <f t="shared" si="92"/>
        <v>5</v>
      </c>
      <c r="CP11" s="86">
        <f t="shared" si="92"/>
        <v>5</v>
      </c>
      <c r="CQ11" s="86">
        <f t="shared" si="92"/>
        <v>1</v>
      </c>
      <c r="CR11" s="86">
        <f t="shared" si="92"/>
        <v>1</v>
      </c>
      <c r="CS11" s="86">
        <f t="shared" si="92"/>
        <v>5</v>
      </c>
      <c r="CT11" s="86">
        <f t="shared" si="92"/>
        <v>1</v>
      </c>
      <c r="CU11" s="86">
        <f t="shared" si="92"/>
        <v>1</v>
      </c>
      <c r="CV11" s="86">
        <f t="shared" si="92"/>
        <v>5</v>
      </c>
      <c r="CW11" s="86">
        <f t="shared" si="92"/>
        <v>2</v>
      </c>
      <c r="CX11" s="86"/>
      <c r="CY11" s="86"/>
      <c r="CZ11" s="86"/>
      <c r="DA11" s="86"/>
      <c r="DB11" s="86"/>
      <c r="DC11" s="86"/>
      <c r="DD11" s="86"/>
      <c r="DE11" s="86"/>
      <c r="DF11" s="33" t="s">
        <v>214</v>
      </c>
      <c r="DG11" s="80" t="s">
        <v>9</v>
      </c>
      <c r="DH11" s="86">
        <f t="shared" si="24"/>
        <v>4</v>
      </c>
      <c r="DI11" s="86">
        <f t="shared" si="25"/>
        <v>20</v>
      </c>
      <c r="DJ11" s="86">
        <f t="shared" si="26"/>
        <v>4</v>
      </c>
      <c r="DK11" s="86">
        <f t="shared" si="27"/>
        <v>20</v>
      </c>
      <c r="DL11" s="86">
        <f t="shared" si="28"/>
        <v>12</v>
      </c>
      <c r="DM11" s="86">
        <f t="shared" si="29"/>
        <v>4</v>
      </c>
      <c r="DN11" s="86">
        <f t="shared" ref="DN11:DN19" si="93">CJ11/5*$CC11</f>
        <v>4</v>
      </c>
      <c r="DO11" s="86">
        <f t="shared" ref="DO11:DO19" si="94">CK11/5*$CC11</f>
        <v>16</v>
      </c>
      <c r="DP11" s="86">
        <f t="shared" ref="DP11:DP19" si="95">CL11/5*$CC11</f>
        <v>4</v>
      </c>
      <c r="DQ11" s="86">
        <f t="shared" ref="DQ11:DQ19" si="96">CM11/5*$CC11</f>
        <v>4</v>
      </c>
      <c r="DR11" s="86">
        <f t="shared" ref="DR11:DR19" si="97">CN11/5*$CC11</f>
        <v>8</v>
      </c>
      <c r="DS11" s="86">
        <f t="shared" ref="DS11:DS19" si="98">CO11/5*$CC11</f>
        <v>20</v>
      </c>
      <c r="DT11" s="86">
        <f t="shared" ref="DT11:DT19" si="99">CP11/5*$CC11</f>
        <v>20</v>
      </c>
      <c r="DU11" s="86">
        <f t="shared" si="70"/>
        <v>4</v>
      </c>
      <c r="DV11" s="86">
        <f t="shared" si="71"/>
        <v>4</v>
      </c>
      <c r="DW11" s="86">
        <f t="shared" si="72"/>
        <v>20</v>
      </c>
      <c r="DX11" s="86">
        <f t="shared" si="73"/>
        <v>4</v>
      </c>
      <c r="DY11" s="86">
        <f t="shared" si="74"/>
        <v>4</v>
      </c>
      <c r="DZ11" s="86">
        <f t="shared" si="75"/>
        <v>20</v>
      </c>
      <c r="EA11" s="86">
        <f t="shared" si="76"/>
        <v>8</v>
      </c>
      <c r="EB11" s="86"/>
      <c r="EC11" s="86"/>
      <c r="ED11" s="86"/>
      <c r="EE11" s="86"/>
      <c r="EF11" s="86"/>
      <c r="EG11" s="86"/>
      <c r="EH11" s="86"/>
    </row>
    <row r="12" spans="1:178" s="33" customFormat="1" ht="14.25" customHeight="1">
      <c r="C12" s="80" t="s">
        <v>0</v>
      </c>
      <c r="K12" s="82"/>
      <c r="L12" s="82">
        <v>5.35</v>
      </c>
      <c r="M12" s="82">
        <v>5.0999999999999996</v>
      </c>
      <c r="N12" s="82">
        <v>2.75</v>
      </c>
      <c r="O12" s="82">
        <v>1.04</v>
      </c>
      <c r="P12" s="82">
        <v>0.91</v>
      </c>
      <c r="Q12" s="82">
        <v>0.69</v>
      </c>
      <c r="R12" s="82">
        <v>1.1499999999999999</v>
      </c>
      <c r="S12" s="82">
        <v>1.52</v>
      </c>
      <c r="T12" s="82">
        <v>3.04</v>
      </c>
      <c r="U12" s="82">
        <v>6.78</v>
      </c>
      <c r="V12" s="82">
        <v>8.8800000000000008</v>
      </c>
      <c r="W12" s="82">
        <v>5</v>
      </c>
      <c r="X12" s="82">
        <v>4.08</v>
      </c>
      <c r="Y12" s="82">
        <v>7.63</v>
      </c>
      <c r="Z12" s="82">
        <v>3.8</v>
      </c>
      <c r="AA12" s="82">
        <v>0.92</v>
      </c>
      <c r="AB12" s="82">
        <v>0.65</v>
      </c>
      <c r="AC12" s="82">
        <v>0.34</v>
      </c>
      <c r="AD12" s="82">
        <v>0.55000000000000004</v>
      </c>
      <c r="AE12" s="82">
        <v>1.1399999999999999</v>
      </c>
      <c r="AF12" s="82">
        <v>1.73</v>
      </c>
      <c r="AG12" s="82">
        <v>5.41</v>
      </c>
      <c r="AH12" s="82">
        <v>6.76</v>
      </c>
      <c r="AI12" s="82">
        <v>1.47</v>
      </c>
      <c r="AJ12" s="82">
        <v>3.33</v>
      </c>
      <c r="AK12" s="82">
        <v>2.19</v>
      </c>
      <c r="AL12" s="117">
        <v>3.1</v>
      </c>
      <c r="AM12" s="120">
        <v>0.72</v>
      </c>
      <c r="AN12" s="120">
        <v>0.93</v>
      </c>
      <c r="AO12" s="120">
        <v>0.73</v>
      </c>
      <c r="AP12" s="120">
        <v>1.25</v>
      </c>
      <c r="AQ12" s="209">
        <v>1.65</v>
      </c>
      <c r="AR12" s="193">
        <v>2.72</v>
      </c>
      <c r="AS12" s="193"/>
      <c r="AT12" s="193"/>
      <c r="AU12" s="193"/>
      <c r="AV12" s="193"/>
      <c r="AW12" s="193"/>
      <c r="AX12" s="193"/>
      <c r="AY12" s="204"/>
      <c r="AZ12" s="83"/>
      <c r="BA12" s="84">
        <f t="shared" si="44"/>
        <v>-0.49607843137254909</v>
      </c>
      <c r="BB12" s="84">
        <f t="shared" si="45"/>
        <v>-0.38181818181818178</v>
      </c>
      <c r="BC12" s="84">
        <f t="shared" si="46"/>
        <v>0.11538461538461538</v>
      </c>
      <c r="BD12" s="84">
        <f t="shared" si="47"/>
        <v>0.2857142857142857</v>
      </c>
      <c r="BE12" s="84">
        <f t="shared" si="48"/>
        <v>0.50724637681159412</v>
      </c>
      <c r="BF12" s="84">
        <f t="shared" si="49"/>
        <v>0.52173913043478248</v>
      </c>
      <c r="BG12" s="84">
        <f t="shared" si="85"/>
        <v>0.25000000000000006</v>
      </c>
      <c r="BH12" s="84">
        <f t="shared" si="86"/>
        <v>0.43092105263157898</v>
      </c>
      <c r="BI12" s="84">
        <f t="shared" si="87"/>
        <v>0.20206489675516226</v>
      </c>
      <c r="BJ12" s="84">
        <f t="shared" si="88"/>
        <v>0.23873873873873883</v>
      </c>
      <c r="BK12" s="84">
        <f t="shared" si="89"/>
        <v>0.70600000000000007</v>
      </c>
      <c r="BL12" s="84">
        <f t="shared" si="90"/>
        <v>0.18382352941176469</v>
      </c>
      <c r="BM12" s="84">
        <f t="shared" si="91"/>
        <v>0.71297509829619921</v>
      </c>
      <c r="BN12" s="84">
        <f t="shared" si="57"/>
        <v>0.18421052631578941</v>
      </c>
      <c r="BO12" s="84">
        <f t="shared" si="58"/>
        <v>0.21739130434782614</v>
      </c>
      <c r="BP12" s="84">
        <f t="shared" si="59"/>
        <v>-0.43076923076923079</v>
      </c>
      <c r="BQ12" s="84">
        <f t="shared" si="60"/>
        <v>-1.1470588235294115</v>
      </c>
      <c r="BR12" s="84">
        <f t="shared" si="61"/>
        <v>-1.2727272727272725</v>
      </c>
      <c r="BS12" s="84">
        <f t="shared" si="62"/>
        <v>-0.44736842105263164</v>
      </c>
      <c r="BT12" s="84">
        <f>(AF12-AR12)/AF12</f>
        <v>-0.57225433526011571</v>
      </c>
      <c r="BU12" s="84"/>
      <c r="BV12" s="84"/>
      <c r="BW12" s="84"/>
      <c r="BX12" s="84"/>
      <c r="BY12" s="84"/>
      <c r="BZ12" s="84"/>
      <c r="CA12" s="84"/>
      <c r="CB12" s="84"/>
      <c r="CC12" s="85">
        <v>20</v>
      </c>
      <c r="CD12" s="86">
        <f t="shared" ref="CD12:CI18" si="100">IF(BA12&gt;=0.2,5,IF(BA12&gt;=0.1,4,IF(BA12&gt;=0,3,IF(BA12&gt;=-0.1,2,1))))</f>
        <v>1</v>
      </c>
      <c r="CE12" s="86">
        <f t="shared" si="100"/>
        <v>1</v>
      </c>
      <c r="CF12" s="86">
        <f t="shared" si="100"/>
        <v>4</v>
      </c>
      <c r="CG12" s="86">
        <f t="shared" si="100"/>
        <v>5</v>
      </c>
      <c r="CH12" s="86">
        <f t="shared" si="100"/>
        <v>5</v>
      </c>
      <c r="CI12" s="86">
        <f t="shared" si="100"/>
        <v>5</v>
      </c>
      <c r="CJ12" s="86">
        <f t="shared" ref="CJ12:CJ18" si="101">IF(BG12&gt;=0.2,5,IF(BG12&gt;=0.1,4,IF(BG12&gt;=0,3,IF(BG12&gt;=-0.1,2,1))))</f>
        <v>5</v>
      </c>
      <c r="CK12" s="86">
        <f t="shared" ref="CK12:DC18" si="102">IF(BH12&gt;=0.2,5,IF(BH12&gt;=0.1,4,IF(BH12&gt;=0,3,IF(BH12&gt;=-0.1,2,1))))</f>
        <v>5</v>
      </c>
      <c r="CL12" s="86">
        <f t="shared" si="102"/>
        <v>5</v>
      </c>
      <c r="CM12" s="86">
        <f t="shared" si="102"/>
        <v>5</v>
      </c>
      <c r="CN12" s="86">
        <f t="shared" si="102"/>
        <v>5</v>
      </c>
      <c r="CO12" s="86">
        <f t="shared" si="102"/>
        <v>4</v>
      </c>
      <c r="CP12" s="86">
        <f t="shared" si="102"/>
        <v>5</v>
      </c>
      <c r="CQ12" s="86">
        <f t="shared" si="102"/>
        <v>4</v>
      </c>
      <c r="CR12" s="86">
        <f t="shared" si="102"/>
        <v>5</v>
      </c>
      <c r="CS12" s="86">
        <f t="shared" si="102"/>
        <v>1</v>
      </c>
      <c r="CT12" s="86">
        <f t="shared" si="102"/>
        <v>1</v>
      </c>
      <c r="CU12" s="86">
        <f t="shared" si="102"/>
        <v>1</v>
      </c>
      <c r="CV12" s="86">
        <f t="shared" si="102"/>
        <v>1</v>
      </c>
      <c r="CW12" s="86">
        <f t="shared" si="102"/>
        <v>1</v>
      </c>
      <c r="CX12" s="86"/>
      <c r="CY12" s="86"/>
      <c r="CZ12" s="86"/>
      <c r="DA12" s="86"/>
      <c r="DB12" s="86"/>
      <c r="DC12" s="86"/>
      <c r="DD12" s="86"/>
      <c r="DE12" s="86"/>
      <c r="DF12" s="33" t="s">
        <v>214</v>
      </c>
      <c r="DG12" s="80" t="s">
        <v>0</v>
      </c>
      <c r="DH12" s="86">
        <f t="shared" si="24"/>
        <v>4</v>
      </c>
      <c r="DI12" s="86">
        <f t="shared" si="25"/>
        <v>4</v>
      </c>
      <c r="DJ12" s="86">
        <f t="shared" si="26"/>
        <v>16</v>
      </c>
      <c r="DK12" s="86">
        <f t="shared" si="27"/>
        <v>20</v>
      </c>
      <c r="DL12" s="86">
        <f t="shared" si="28"/>
        <v>20</v>
      </c>
      <c r="DM12" s="86">
        <f t="shared" si="29"/>
        <v>20</v>
      </c>
      <c r="DN12" s="86">
        <f t="shared" si="93"/>
        <v>20</v>
      </c>
      <c r="DO12" s="86">
        <f t="shared" si="94"/>
        <v>20</v>
      </c>
      <c r="DP12" s="86">
        <f t="shared" si="95"/>
        <v>20</v>
      </c>
      <c r="DQ12" s="86">
        <f t="shared" si="96"/>
        <v>20</v>
      </c>
      <c r="DR12" s="86">
        <f t="shared" si="97"/>
        <v>20</v>
      </c>
      <c r="DS12" s="86">
        <f t="shared" si="98"/>
        <v>16</v>
      </c>
      <c r="DT12" s="86">
        <f t="shared" si="99"/>
        <v>20</v>
      </c>
      <c r="DU12" s="86">
        <f t="shared" si="70"/>
        <v>16</v>
      </c>
      <c r="DV12" s="86">
        <f t="shared" si="71"/>
        <v>20</v>
      </c>
      <c r="DW12" s="86">
        <f t="shared" si="72"/>
        <v>4</v>
      </c>
      <c r="DX12" s="86">
        <f t="shared" si="73"/>
        <v>4</v>
      </c>
      <c r="DY12" s="86">
        <f t="shared" si="74"/>
        <v>4</v>
      </c>
      <c r="DZ12" s="86">
        <f t="shared" si="75"/>
        <v>4</v>
      </c>
      <c r="EA12" s="86">
        <f t="shared" si="76"/>
        <v>4</v>
      </c>
      <c r="EB12" s="86"/>
      <c r="EC12" s="86"/>
      <c r="ED12" s="86"/>
      <c r="EE12" s="86"/>
      <c r="EF12" s="86"/>
      <c r="EG12" s="86"/>
      <c r="EH12" s="86"/>
    </row>
    <row r="13" spans="1:178" s="236" customFormat="1" ht="14.25" customHeight="1">
      <c r="B13" s="236" t="s">
        <v>305</v>
      </c>
      <c r="C13" s="237" t="s">
        <v>7</v>
      </c>
      <c r="K13" s="226"/>
      <c r="L13" s="303">
        <v>1.4450977441478015</v>
      </c>
      <c r="M13" s="303">
        <v>1.2857457450334209</v>
      </c>
      <c r="N13" s="303">
        <v>1.2888879047318049</v>
      </c>
      <c r="O13" s="303">
        <v>7.473604060913706</v>
      </c>
      <c r="P13" s="303">
        <v>3.2748704639141732</v>
      </c>
      <c r="Q13" s="303">
        <v>2.6909634361965238</v>
      </c>
      <c r="R13" s="303">
        <v>1.5660019103257026</v>
      </c>
      <c r="S13" s="303">
        <v>1.7712736447178601</v>
      </c>
      <c r="T13" s="303">
        <v>1.7911845600075016</v>
      </c>
      <c r="U13" s="303">
        <v>2.1380182182722254</v>
      </c>
      <c r="V13" s="303">
        <v>1.7147245740072807</v>
      </c>
      <c r="W13" s="303">
        <v>1.0720349918600156</v>
      </c>
      <c r="X13" s="303">
        <v>0.83765348352137869</v>
      </c>
      <c r="Y13" s="303">
        <v>1.0452524806387118</v>
      </c>
      <c r="Z13" s="303">
        <v>1.261520967070231</v>
      </c>
      <c r="AA13" s="303">
        <v>1.00518151633331</v>
      </c>
      <c r="AB13" s="303">
        <v>1.5134703852768527</v>
      </c>
      <c r="AC13" s="303">
        <v>2.0121084824708766</v>
      </c>
      <c r="AD13" s="303">
        <v>1.9590306220745197</v>
      </c>
      <c r="AE13" s="303">
        <v>1.7569293216640642</v>
      </c>
      <c r="AF13" s="303">
        <v>1.4468984794724735</v>
      </c>
      <c r="AG13" s="303">
        <v>1.0392641699881855</v>
      </c>
      <c r="AH13" s="303">
        <v>0.95193694855632638</v>
      </c>
      <c r="AI13" s="303">
        <v>0.62947227732561883</v>
      </c>
      <c r="AJ13" s="303">
        <v>0.43727877435572776</v>
      </c>
      <c r="AK13" s="303">
        <v>0.5282026504475571</v>
      </c>
      <c r="AL13" s="304">
        <v>0.81073554936542913</v>
      </c>
      <c r="AM13" s="305">
        <v>0.76257241058911074</v>
      </c>
      <c r="AN13" s="305">
        <v>1.0389409252639095</v>
      </c>
      <c r="AO13" s="305">
        <v>1.1468223433092901</v>
      </c>
      <c r="AP13" s="305">
        <v>2.6217653311600748</v>
      </c>
      <c r="AQ13" s="306">
        <v>2.5540606649508022</v>
      </c>
      <c r="AR13" s="307">
        <v>0.8415390344769591</v>
      </c>
      <c r="AS13" s="307">
        <v>0.9</v>
      </c>
      <c r="AT13" s="307">
        <v>0.84</v>
      </c>
      <c r="AU13" s="307">
        <v>0.77</v>
      </c>
      <c r="AV13" s="307">
        <v>0.95</v>
      </c>
      <c r="AW13" s="307">
        <v>0.74</v>
      </c>
      <c r="AX13" s="307">
        <v>0.72</v>
      </c>
      <c r="AY13" s="652"/>
      <c r="AZ13" s="239"/>
      <c r="BA13" s="240">
        <f t="shared" si="44"/>
        <v>0.18704574004906221</v>
      </c>
      <c r="BB13" s="240">
        <f t="shared" si="45"/>
        <v>2.123298508823273E-2</v>
      </c>
      <c r="BC13" s="240">
        <f t="shared" si="46"/>
        <v>0.86550243923272296</v>
      </c>
      <c r="BD13" s="240">
        <f t="shared" si="47"/>
        <v>0.53785335879577645</v>
      </c>
      <c r="BE13" s="240">
        <f t="shared" si="48"/>
        <v>0.25227208389169276</v>
      </c>
      <c r="BF13" s="240">
        <f t="shared" si="49"/>
        <v>-0.25097588269676735</v>
      </c>
      <c r="BG13" s="240">
        <f t="shared" si="85"/>
        <v>8.0983099909899617E-3</v>
      </c>
      <c r="BH13" s="240">
        <f t="shared" si="86"/>
        <v>0.19221139363415804</v>
      </c>
      <c r="BI13" s="240">
        <f t="shared" si="87"/>
        <v>0.51391238806747153</v>
      </c>
      <c r="BJ13" s="240">
        <f t="shared" si="88"/>
        <v>0.44484556704540212</v>
      </c>
      <c r="BK13" s="240">
        <f t="shared" si="89"/>
        <v>0.41282487782095251</v>
      </c>
      <c r="BL13" s="240">
        <f t="shared" si="90"/>
        <v>0.47797175925602475</v>
      </c>
      <c r="BM13" s="240">
        <f t="shared" si="91"/>
        <v>0.49466501134272012</v>
      </c>
      <c r="BN13" s="240">
        <f t="shared" si="57"/>
        <v>0.35733485964304695</v>
      </c>
      <c r="BO13" s="240">
        <f t="shared" si="58"/>
        <v>0.24135850272017143</v>
      </c>
      <c r="BP13" s="240">
        <f t="shared" si="59"/>
        <v>0.31353732760759612</v>
      </c>
      <c r="BQ13" s="240">
        <f t="shared" si="60"/>
        <v>0.43003950666666435</v>
      </c>
      <c r="BR13" s="240">
        <f t="shared" si="61"/>
        <v>-0.33829726887257677</v>
      </c>
      <c r="BS13" s="240">
        <f t="shared" si="62"/>
        <v>-0.45370712040467293</v>
      </c>
      <c r="BT13" s="240">
        <f>(AF13-AR13)/AF13</f>
        <v>0.41838418768414432</v>
      </c>
      <c r="BU13" s="240">
        <f>(AG13-AS13)/AG13</f>
        <v>0.13400266651141129</v>
      </c>
      <c r="BV13" s="240">
        <f>(AH13-AT13)/AH13</f>
        <v>0.11758861626926656</v>
      </c>
      <c r="BW13" s="240">
        <f>(AI13-AU13)/AI13</f>
        <v>-0.22324688113578001</v>
      </c>
      <c r="BX13" s="240">
        <f>(AJ13-AV13)/AJ13</f>
        <v>-1.1725271284884542</v>
      </c>
      <c r="BY13" s="240">
        <f>(AK13-AW13)/AK13</f>
        <v>-0.4009774456318661</v>
      </c>
      <c r="BZ13" s="240">
        <f>(AL13-AX13)/AL13</f>
        <v>0.11191756601329346</v>
      </c>
      <c r="CA13" s="240"/>
      <c r="CB13" s="240"/>
      <c r="CC13" s="241">
        <v>20</v>
      </c>
      <c r="CD13" s="242">
        <f t="shared" si="100"/>
        <v>4</v>
      </c>
      <c r="CE13" s="242">
        <f t="shared" si="100"/>
        <v>3</v>
      </c>
      <c r="CF13" s="242">
        <f t="shared" si="100"/>
        <v>5</v>
      </c>
      <c r="CG13" s="242">
        <f t="shared" si="100"/>
        <v>5</v>
      </c>
      <c r="CH13" s="242">
        <f t="shared" si="100"/>
        <v>5</v>
      </c>
      <c r="CI13" s="242">
        <f t="shared" si="100"/>
        <v>1</v>
      </c>
      <c r="CJ13" s="242">
        <f t="shared" si="101"/>
        <v>3</v>
      </c>
      <c r="CK13" s="242">
        <f t="shared" si="102"/>
        <v>4</v>
      </c>
      <c r="CL13" s="242">
        <f t="shared" si="102"/>
        <v>5</v>
      </c>
      <c r="CM13" s="242">
        <f t="shared" si="102"/>
        <v>5</v>
      </c>
      <c r="CN13" s="242">
        <f t="shared" si="102"/>
        <v>5</v>
      </c>
      <c r="CO13" s="242">
        <f t="shared" si="102"/>
        <v>5</v>
      </c>
      <c r="CP13" s="242">
        <f t="shared" si="102"/>
        <v>5</v>
      </c>
      <c r="CQ13" s="242">
        <f t="shared" si="102"/>
        <v>5</v>
      </c>
      <c r="CR13" s="242">
        <f t="shared" si="102"/>
        <v>5</v>
      </c>
      <c r="CS13" s="242">
        <f t="shared" si="102"/>
        <v>5</v>
      </c>
      <c r="CT13" s="242">
        <f t="shared" si="102"/>
        <v>5</v>
      </c>
      <c r="CU13" s="242">
        <f t="shared" si="102"/>
        <v>1</v>
      </c>
      <c r="CV13" s="242">
        <f t="shared" si="102"/>
        <v>1</v>
      </c>
      <c r="CW13" s="242">
        <f t="shared" si="102"/>
        <v>5</v>
      </c>
      <c r="CX13" s="242">
        <f>IF(BU13&gt;=0.2,5,IF(BU13&gt;=0.1,4,IF(BU13&gt;=0,3,IF(BU13&gt;=-0.1,2,1))))</f>
        <v>4</v>
      </c>
      <c r="CY13" s="242">
        <f t="shared" si="102"/>
        <v>4</v>
      </c>
      <c r="CZ13" s="242">
        <f t="shared" si="102"/>
        <v>1</v>
      </c>
      <c r="DA13" s="242">
        <f t="shared" si="102"/>
        <v>1</v>
      </c>
      <c r="DB13" s="242">
        <f t="shared" si="102"/>
        <v>1</v>
      </c>
      <c r="DC13" s="242">
        <f t="shared" si="102"/>
        <v>4</v>
      </c>
      <c r="DD13" s="242"/>
      <c r="DE13" s="242"/>
      <c r="DF13" s="236" t="s">
        <v>214</v>
      </c>
      <c r="DG13" s="237" t="s">
        <v>7</v>
      </c>
      <c r="DH13" s="242">
        <f t="shared" si="24"/>
        <v>16</v>
      </c>
      <c r="DI13" s="242">
        <f t="shared" si="25"/>
        <v>12</v>
      </c>
      <c r="DJ13" s="242">
        <f t="shared" si="26"/>
        <v>20</v>
      </c>
      <c r="DK13" s="242">
        <f t="shared" si="27"/>
        <v>20</v>
      </c>
      <c r="DL13" s="242">
        <f t="shared" si="28"/>
        <v>20</v>
      </c>
      <c r="DM13" s="242">
        <f t="shared" si="29"/>
        <v>4</v>
      </c>
      <c r="DN13" s="242">
        <f t="shared" si="93"/>
        <v>12</v>
      </c>
      <c r="DO13" s="242">
        <f t="shared" si="94"/>
        <v>16</v>
      </c>
      <c r="DP13" s="242">
        <f t="shared" si="95"/>
        <v>20</v>
      </c>
      <c r="DQ13" s="242">
        <f t="shared" si="96"/>
        <v>20</v>
      </c>
      <c r="DR13" s="242">
        <f t="shared" si="97"/>
        <v>20</v>
      </c>
      <c r="DS13" s="242">
        <f t="shared" si="98"/>
        <v>20</v>
      </c>
      <c r="DT13" s="242">
        <f t="shared" si="99"/>
        <v>20</v>
      </c>
      <c r="DU13" s="242">
        <f t="shared" si="70"/>
        <v>20</v>
      </c>
      <c r="DV13" s="242">
        <f t="shared" si="71"/>
        <v>20</v>
      </c>
      <c r="DW13" s="242">
        <f t="shared" si="72"/>
        <v>20</v>
      </c>
      <c r="DX13" s="242">
        <f t="shared" si="73"/>
        <v>20</v>
      </c>
      <c r="DY13" s="242">
        <f t="shared" si="74"/>
        <v>4</v>
      </c>
      <c r="DZ13" s="242">
        <f t="shared" si="75"/>
        <v>4</v>
      </c>
      <c r="EA13" s="242">
        <f t="shared" si="76"/>
        <v>20</v>
      </c>
      <c r="EB13" s="242">
        <f>CX13/5*$CC13</f>
        <v>16</v>
      </c>
      <c r="EC13" s="242">
        <f>CY13/5*$CC13</f>
        <v>16</v>
      </c>
      <c r="ED13" s="242">
        <f>CZ13/5*$CC13</f>
        <v>4</v>
      </c>
      <c r="EE13" s="242">
        <f>DA13/5*$CC13</f>
        <v>4</v>
      </c>
      <c r="EF13" s="242">
        <f>DB13/5*$CC13</f>
        <v>4</v>
      </c>
      <c r="EG13" s="242">
        <f>DC13/5*$CC13</f>
        <v>16</v>
      </c>
      <c r="EH13" s="242"/>
    </row>
    <row r="14" spans="1:178" s="33" customFormat="1" ht="14.25" customHeight="1">
      <c r="A14" s="565"/>
      <c r="B14" s="566"/>
      <c r="C14" s="80" t="s">
        <v>4</v>
      </c>
      <c r="K14" s="82"/>
      <c r="L14" s="82">
        <v>1.2</v>
      </c>
      <c r="M14" s="82">
        <v>0.43</v>
      </c>
      <c r="N14" s="82">
        <v>0.46</v>
      </c>
      <c r="O14" s="82">
        <v>0.15</v>
      </c>
      <c r="P14" s="82">
        <v>0.1</v>
      </c>
      <c r="Q14" s="82">
        <v>0.14000000000000001</v>
      </c>
      <c r="R14" s="82">
        <v>0.31</v>
      </c>
      <c r="S14" s="82">
        <v>0.74</v>
      </c>
      <c r="T14" s="82">
        <v>9.23</v>
      </c>
      <c r="U14" s="82">
        <v>2.5099999999999998</v>
      </c>
      <c r="V14" s="82">
        <v>89.04</v>
      </c>
      <c r="W14" s="82">
        <v>0.46</v>
      </c>
      <c r="X14" s="82">
        <v>1.1599999999999999</v>
      </c>
      <c r="Y14" s="82">
        <v>2624.01</v>
      </c>
      <c r="Z14" s="82">
        <v>0.42</v>
      </c>
      <c r="AA14" s="82">
        <v>0.08</v>
      </c>
      <c r="AB14" s="82">
        <v>7.0000000000000007E-2</v>
      </c>
      <c r="AC14" s="82">
        <v>0.09</v>
      </c>
      <c r="AD14" s="82">
        <v>0.2</v>
      </c>
      <c r="AE14" s="82">
        <v>0.55000000000000004</v>
      </c>
      <c r="AF14" s="82">
        <v>159.94</v>
      </c>
      <c r="AG14" s="82">
        <v>17.850000000000001</v>
      </c>
      <c r="AH14" s="82">
        <v>11.14</v>
      </c>
      <c r="AI14" s="82">
        <v>15.07</v>
      </c>
      <c r="AJ14" s="82">
        <v>14.22</v>
      </c>
      <c r="AK14" s="82">
        <v>10.81</v>
      </c>
      <c r="AL14" s="117">
        <v>1.53</v>
      </c>
      <c r="AM14" s="120">
        <v>154.31</v>
      </c>
      <c r="AN14" s="120">
        <v>11.86</v>
      </c>
      <c r="AO14" s="120">
        <v>0.5</v>
      </c>
      <c r="AP14" s="120">
        <v>0.26</v>
      </c>
      <c r="AQ14" s="209">
        <v>0.59</v>
      </c>
      <c r="AR14" s="193">
        <v>2.65</v>
      </c>
      <c r="AS14" s="193"/>
      <c r="AT14" s="193"/>
      <c r="AU14" s="193"/>
      <c r="AV14" s="193"/>
      <c r="AW14" s="193"/>
      <c r="AX14" s="193"/>
      <c r="AY14" s="204"/>
      <c r="AZ14" s="83"/>
      <c r="BA14" s="84">
        <f t="shared" si="44"/>
        <v>-6101.3488372093034</v>
      </c>
      <c r="BB14" s="84">
        <f t="shared" si="45"/>
        <v>8.6956521739130502E-2</v>
      </c>
      <c r="BC14" s="84">
        <f t="shared" si="46"/>
        <v>0.46666666666666662</v>
      </c>
      <c r="BD14" s="84">
        <f t="shared" si="47"/>
        <v>0.3</v>
      </c>
      <c r="BE14" s="84">
        <f t="shared" si="48"/>
        <v>0.35714285714285721</v>
      </c>
      <c r="BF14" s="84">
        <f t="shared" si="49"/>
        <v>0.35483870967741932</v>
      </c>
      <c r="BG14" s="84">
        <f t="shared" si="85"/>
        <v>0.25675675675675669</v>
      </c>
      <c r="BH14" s="84">
        <f t="shared" si="86"/>
        <v>-16.328277356446371</v>
      </c>
      <c r="BI14" s="84">
        <f t="shared" si="87"/>
        <v>-6.1115537848605586</v>
      </c>
      <c r="BJ14" s="84">
        <f t="shared" si="88"/>
        <v>0.87488769092542673</v>
      </c>
      <c r="BK14" s="84">
        <f t="shared" si="89"/>
        <v>-31.760869565217387</v>
      </c>
      <c r="BL14" s="84">
        <f t="shared" si="90"/>
        <v>-11.258620689655174</v>
      </c>
      <c r="BM14" s="84">
        <f t="shared" si="91"/>
        <v>0.99588035106573525</v>
      </c>
      <c r="BN14" s="84">
        <f t="shared" si="57"/>
        <v>-2.6428571428571432</v>
      </c>
      <c r="BO14" s="84">
        <f t="shared" si="58"/>
        <v>-1927.8749999999998</v>
      </c>
      <c r="BP14" s="84">
        <f t="shared" si="59"/>
        <v>-168.42857142857139</v>
      </c>
      <c r="BQ14" s="84">
        <f t="shared" si="60"/>
        <v>-4.5555555555555562</v>
      </c>
      <c r="BR14" s="84">
        <f t="shared" si="61"/>
        <v>-0.3</v>
      </c>
      <c r="BS14" s="84">
        <f t="shared" si="62"/>
        <v>-7.2727272727272585E-2</v>
      </c>
      <c r="BT14" s="84">
        <f>(AF14-AR14)/AF14</f>
        <v>0.98343128673252467</v>
      </c>
      <c r="BU14" s="84"/>
      <c r="BV14" s="84"/>
      <c r="BW14" s="84"/>
      <c r="BX14" s="84"/>
      <c r="BY14" s="84"/>
      <c r="BZ14" s="84"/>
      <c r="CA14" s="84"/>
      <c r="CB14" s="84"/>
      <c r="CC14" s="85">
        <v>20</v>
      </c>
      <c r="CD14" s="86">
        <f t="shared" si="100"/>
        <v>1</v>
      </c>
      <c r="CE14" s="86">
        <f t="shared" si="100"/>
        <v>3</v>
      </c>
      <c r="CF14" s="86">
        <f t="shared" si="100"/>
        <v>5</v>
      </c>
      <c r="CG14" s="86">
        <f t="shared" si="100"/>
        <v>5</v>
      </c>
      <c r="CH14" s="86">
        <f t="shared" si="100"/>
        <v>5</v>
      </c>
      <c r="CI14" s="86">
        <f t="shared" si="100"/>
        <v>5</v>
      </c>
      <c r="CJ14" s="86">
        <f t="shared" si="101"/>
        <v>5</v>
      </c>
      <c r="CK14" s="86">
        <f t="shared" si="102"/>
        <v>1</v>
      </c>
      <c r="CL14" s="86">
        <f t="shared" si="102"/>
        <v>1</v>
      </c>
      <c r="CM14" s="86">
        <f t="shared" si="102"/>
        <v>5</v>
      </c>
      <c r="CN14" s="86">
        <f t="shared" si="102"/>
        <v>1</v>
      </c>
      <c r="CO14" s="86">
        <f t="shared" si="102"/>
        <v>1</v>
      </c>
      <c r="CP14" s="86">
        <f t="shared" si="102"/>
        <v>5</v>
      </c>
      <c r="CQ14" s="86">
        <f t="shared" si="102"/>
        <v>1</v>
      </c>
      <c r="CR14" s="86">
        <f t="shared" si="102"/>
        <v>1</v>
      </c>
      <c r="CS14" s="86">
        <f t="shared" si="102"/>
        <v>1</v>
      </c>
      <c r="CT14" s="86">
        <f t="shared" si="102"/>
        <v>1</v>
      </c>
      <c r="CU14" s="86">
        <f t="shared" si="102"/>
        <v>1</v>
      </c>
      <c r="CV14" s="86">
        <f t="shared" si="102"/>
        <v>2</v>
      </c>
      <c r="CW14" s="86">
        <f t="shared" si="102"/>
        <v>5</v>
      </c>
      <c r="CX14" s="86"/>
      <c r="CY14" s="86"/>
      <c r="CZ14" s="86"/>
      <c r="DA14" s="86"/>
      <c r="DB14" s="86"/>
      <c r="DC14" s="86"/>
      <c r="DD14" s="86"/>
      <c r="DE14" s="86"/>
      <c r="DF14" s="33" t="s">
        <v>214</v>
      </c>
      <c r="DG14" s="80" t="s">
        <v>4</v>
      </c>
      <c r="DH14" s="86">
        <f t="shared" si="24"/>
        <v>4</v>
      </c>
      <c r="DI14" s="86">
        <f t="shared" si="25"/>
        <v>12</v>
      </c>
      <c r="DJ14" s="86">
        <f t="shared" si="26"/>
        <v>20</v>
      </c>
      <c r="DK14" s="86">
        <f t="shared" si="27"/>
        <v>20</v>
      </c>
      <c r="DL14" s="86">
        <f t="shared" si="28"/>
        <v>20</v>
      </c>
      <c r="DM14" s="86">
        <f t="shared" si="29"/>
        <v>20</v>
      </c>
      <c r="DN14" s="86">
        <f t="shared" si="93"/>
        <v>20</v>
      </c>
      <c r="DO14" s="86">
        <f t="shared" si="94"/>
        <v>4</v>
      </c>
      <c r="DP14" s="86">
        <f t="shared" si="95"/>
        <v>4</v>
      </c>
      <c r="DQ14" s="86">
        <f t="shared" si="96"/>
        <v>20</v>
      </c>
      <c r="DR14" s="86">
        <f t="shared" si="97"/>
        <v>4</v>
      </c>
      <c r="DS14" s="86">
        <f t="shared" si="98"/>
        <v>4</v>
      </c>
      <c r="DT14" s="86">
        <f t="shared" si="99"/>
        <v>20</v>
      </c>
      <c r="DU14" s="86">
        <f t="shared" si="70"/>
        <v>4</v>
      </c>
      <c r="DV14" s="86">
        <f t="shared" si="71"/>
        <v>4</v>
      </c>
      <c r="DW14" s="86">
        <f t="shared" si="72"/>
        <v>4</v>
      </c>
      <c r="DX14" s="86">
        <f t="shared" si="73"/>
        <v>4</v>
      </c>
      <c r="DY14" s="86">
        <f t="shared" si="74"/>
        <v>4</v>
      </c>
      <c r="DZ14" s="86">
        <f t="shared" si="75"/>
        <v>8</v>
      </c>
      <c r="EA14" s="86">
        <f t="shared" si="76"/>
        <v>20</v>
      </c>
      <c r="EB14" s="86"/>
      <c r="EC14" s="86"/>
      <c r="ED14" s="86"/>
      <c r="EE14" s="86"/>
      <c r="EF14" s="86"/>
      <c r="EG14" s="86"/>
      <c r="EH14" s="86"/>
    </row>
    <row r="15" spans="1:178" s="33" customFormat="1" ht="14.25" customHeight="1">
      <c r="C15" s="80" t="s">
        <v>1</v>
      </c>
      <c r="K15" s="82"/>
      <c r="L15" s="82">
        <v>6.39</v>
      </c>
      <c r="M15" s="82">
        <v>4.7699999999999996</v>
      </c>
      <c r="N15" s="82">
        <v>1.88</v>
      </c>
      <c r="O15" s="82">
        <v>0.63</v>
      </c>
      <c r="P15" s="82">
        <v>0.81</v>
      </c>
      <c r="Q15" s="82">
        <v>0.55000000000000004</v>
      </c>
      <c r="R15" s="82">
        <v>0.64</v>
      </c>
      <c r="S15" s="82">
        <v>1.1399999999999999</v>
      </c>
      <c r="T15" s="82">
        <v>2.88</v>
      </c>
      <c r="U15" s="82">
        <v>4.8099999999999996</v>
      </c>
      <c r="V15" s="82">
        <v>11.8</v>
      </c>
      <c r="W15" s="82">
        <v>8.19</v>
      </c>
      <c r="X15" s="82">
        <v>7.05</v>
      </c>
      <c r="Y15" s="82">
        <v>4.24</v>
      </c>
      <c r="Z15" s="82">
        <v>1.02</v>
      </c>
      <c r="AA15" s="82">
        <v>0.44</v>
      </c>
      <c r="AB15" s="82">
        <v>0.71</v>
      </c>
      <c r="AC15" s="82">
        <v>0.41</v>
      </c>
      <c r="AD15" s="82">
        <v>0.35</v>
      </c>
      <c r="AE15" s="82">
        <v>0.47</v>
      </c>
      <c r="AF15" s="82">
        <v>0.98</v>
      </c>
      <c r="AG15" s="82">
        <v>2.27</v>
      </c>
      <c r="AH15" s="82">
        <v>3.54</v>
      </c>
      <c r="AI15" s="82">
        <v>2.27</v>
      </c>
      <c r="AJ15" s="82">
        <v>2.75</v>
      </c>
      <c r="AK15" s="82">
        <v>1.52</v>
      </c>
      <c r="AL15" s="117">
        <v>0.6</v>
      </c>
      <c r="AM15" s="120">
        <v>0.41</v>
      </c>
      <c r="AN15" s="120">
        <v>0.36</v>
      </c>
      <c r="AO15" s="120">
        <v>0.44</v>
      </c>
      <c r="AP15" s="120">
        <v>0.25</v>
      </c>
      <c r="AQ15" s="209">
        <v>0.7</v>
      </c>
      <c r="AR15" s="193">
        <v>1.84</v>
      </c>
      <c r="AS15" s="193"/>
      <c r="AT15" s="193"/>
      <c r="AU15" s="193"/>
      <c r="AV15" s="193"/>
      <c r="AW15" s="193"/>
      <c r="AX15" s="193"/>
      <c r="AY15" s="204"/>
      <c r="AZ15" s="83"/>
      <c r="BA15" s="84">
        <f t="shared" si="44"/>
        <v>0.11111111111111098</v>
      </c>
      <c r="BB15" s="84">
        <f t="shared" si="45"/>
        <v>0.45744680851063824</v>
      </c>
      <c r="BC15" s="84">
        <f t="shared" si="46"/>
        <v>0.30158730158730157</v>
      </c>
      <c r="BD15" s="84">
        <f t="shared" si="47"/>
        <v>0.12345679012345689</v>
      </c>
      <c r="BE15" s="84">
        <f t="shared" si="48"/>
        <v>0.25454545454545463</v>
      </c>
      <c r="BF15" s="84">
        <f t="shared" si="49"/>
        <v>0.45312500000000006</v>
      </c>
      <c r="BG15" s="84">
        <f t="shared" si="85"/>
        <v>0.58771929824561397</v>
      </c>
      <c r="BH15" s="84">
        <f t="shared" si="86"/>
        <v>0.65972222222222221</v>
      </c>
      <c r="BI15" s="84">
        <f t="shared" si="87"/>
        <v>0.52806652806652798</v>
      </c>
      <c r="BJ15" s="84">
        <f t="shared" si="88"/>
        <v>0.70000000000000007</v>
      </c>
      <c r="BK15" s="84">
        <f t="shared" si="89"/>
        <v>0.72283272283272282</v>
      </c>
      <c r="BL15" s="84">
        <f t="shared" si="90"/>
        <v>0.60992907801418439</v>
      </c>
      <c r="BM15" s="84">
        <f t="shared" si="91"/>
        <v>0.64150943396226412</v>
      </c>
      <c r="BN15" s="84">
        <f t="shared" si="57"/>
        <v>0.41176470588235298</v>
      </c>
      <c r="BO15" s="84">
        <f t="shared" si="58"/>
        <v>6.8181818181818246E-2</v>
      </c>
      <c r="BP15" s="84">
        <f t="shared" si="59"/>
        <v>0.49295774647887325</v>
      </c>
      <c r="BQ15" s="84">
        <f t="shared" si="60"/>
        <v>-7.3170731707317138E-2</v>
      </c>
      <c r="BR15" s="84">
        <f t="shared" si="61"/>
        <v>0.28571428571428564</v>
      </c>
      <c r="BS15" s="84">
        <f t="shared" si="62"/>
        <v>-0.48936170212765956</v>
      </c>
      <c r="BT15" s="84">
        <f>(AF15-AR15)/AF15</f>
        <v>-0.87755102040816335</v>
      </c>
      <c r="BU15" s="84"/>
      <c r="BV15" s="84"/>
      <c r="BW15" s="84"/>
      <c r="BX15" s="84"/>
      <c r="BY15" s="84"/>
      <c r="BZ15" s="84"/>
      <c r="CA15" s="84"/>
      <c r="CB15" s="84"/>
      <c r="CC15" s="85">
        <v>20</v>
      </c>
      <c r="CD15" s="86">
        <f t="shared" si="100"/>
        <v>4</v>
      </c>
      <c r="CE15" s="86">
        <f t="shared" si="100"/>
        <v>5</v>
      </c>
      <c r="CF15" s="86">
        <f t="shared" si="100"/>
        <v>5</v>
      </c>
      <c r="CG15" s="86">
        <f t="shared" si="100"/>
        <v>4</v>
      </c>
      <c r="CH15" s="86">
        <f t="shared" si="100"/>
        <v>5</v>
      </c>
      <c r="CI15" s="86">
        <f t="shared" si="100"/>
        <v>5</v>
      </c>
      <c r="CJ15" s="86">
        <f t="shared" si="101"/>
        <v>5</v>
      </c>
      <c r="CK15" s="86">
        <f t="shared" si="102"/>
        <v>5</v>
      </c>
      <c r="CL15" s="86">
        <f t="shared" si="102"/>
        <v>5</v>
      </c>
      <c r="CM15" s="86">
        <f t="shared" si="102"/>
        <v>5</v>
      </c>
      <c r="CN15" s="86">
        <f t="shared" si="102"/>
        <v>5</v>
      </c>
      <c r="CO15" s="86">
        <f t="shared" si="102"/>
        <v>5</v>
      </c>
      <c r="CP15" s="86">
        <f t="shared" si="102"/>
        <v>5</v>
      </c>
      <c r="CQ15" s="86">
        <f t="shared" si="102"/>
        <v>5</v>
      </c>
      <c r="CR15" s="86">
        <f t="shared" si="102"/>
        <v>3</v>
      </c>
      <c r="CS15" s="86">
        <f t="shared" si="102"/>
        <v>5</v>
      </c>
      <c r="CT15" s="86">
        <f t="shared" si="102"/>
        <v>2</v>
      </c>
      <c r="CU15" s="86">
        <f t="shared" si="102"/>
        <v>5</v>
      </c>
      <c r="CV15" s="86">
        <f t="shared" si="102"/>
        <v>1</v>
      </c>
      <c r="CW15" s="86">
        <f t="shared" si="102"/>
        <v>1</v>
      </c>
      <c r="CX15" s="86"/>
      <c r="CY15" s="86"/>
      <c r="CZ15" s="86"/>
      <c r="DA15" s="86"/>
      <c r="DB15" s="86"/>
      <c r="DC15" s="86"/>
      <c r="DD15" s="86"/>
      <c r="DE15" s="86"/>
      <c r="DF15" s="33" t="s">
        <v>214</v>
      </c>
      <c r="DG15" s="80" t="s">
        <v>1</v>
      </c>
      <c r="DH15" s="86">
        <f t="shared" si="24"/>
        <v>16</v>
      </c>
      <c r="DI15" s="86">
        <f t="shared" si="25"/>
        <v>20</v>
      </c>
      <c r="DJ15" s="86">
        <f t="shared" si="26"/>
        <v>20</v>
      </c>
      <c r="DK15" s="86">
        <f t="shared" si="27"/>
        <v>16</v>
      </c>
      <c r="DL15" s="86">
        <f t="shared" si="28"/>
        <v>20</v>
      </c>
      <c r="DM15" s="86">
        <f t="shared" si="29"/>
        <v>20</v>
      </c>
      <c r="DN15" s="86">
        <f t="shared" si="93"/>
        <v>20</v>
      </c>
      <c r="DO15" s="86">
        <f t="shared" si="94"/>
        <v>20</v>
      </c>
      <c r="DP15" s="86">
        <f t="shared" si="95"/>
        <v>20</v>
      </c>
      <c r="DQ15" s="86">
        <f t="shared" si="96"/>
        <v>20</v>
      </c>
      <c r="DR15" s="86">
        <f t="shared" si="97"/>
        <v>20</v>
      </c>
      <c r="DS15" s="86">
        <f t="shared" si="98"/>
        <v>20</v>
      </c>
      <c r="DT15" s="86">
        <f t="shared" si="99"/>
        <v>20</v>
      </c>
      <c r="DU15" s="86">
        <f t="shared" si="70"/>
        <v>20</v>
      </c>
      <c r="DV15" s="86">
        <f t="shared" si="71"/>
        <v>12</v>
      </c>
      <c r="DW15" s="86">
        <f t="shared" si="72"/>
        <v>20</v>
      </c>
      <c r="DX15" s="86">
        <f t="shared" si="73"/>
        <v>8</v>
      </c>
      <c r="DY15" s="86">
        <f t="shared" si="74"/>
        <v>20</v>
      </c>
      <c r="DZ15" s="86">
        <f t="shared" si="75"/>
        <v>4</v>
      </c>
      <c r="EA15" s="86">
        <f t="shared" si="76"/>
        <v>4</v>
      </c>
      <c r="EB15" s="86"/>
      <c r="EC15" s="86"/>
      <c r="ED15" s="86"/>
      <c r="EE15" s="86"/>
      <c r="EF15" s="86"/>
      <c r="EG15" s="86"/>
      <c r="EH15" s="86"/>
    </row>
    <row r="16" spans="1:178" s="33" customFormat="1" ht="14.25" customHeight="1">
      <c r="C16" s="80" t="s">
        <v>2</v>
      </c>
      <c r="K16" s="82"/>
      <c r="L16" s="82">
        <v>1.74</v>
      </c>
      <c r="M16" s="82">
        <v>2.13</v>
      </c>
      <c r="N16" s="82">
        <v>2.08</v>
      </c>
      <c r="O16" s="82">
        <v>0.76</v>
      </c>
      <c r="P16" s="82">
        <v>0.57999999999999996</v>
      </c>
      <c r="Q16" s="82">
        <v>0.61</v>
      </c>
      <c r="R16" s="82">
        <v>0.76</v>
      </c>
      <c r="S16" s="82">
        <v>0.82</v>
      </c>
      <c r="T16" s="82">
        <v>0.87</v>
      </c>
      <c r="U16" s="82">
        <v>1.53</v>
      </c>
      <c r="V16" s="82">
        <v>1.47</v>
      </c>
      <c r="W16" s="82">
        <v>1.66</v>
      </c>
      <c r="X16" s="82">
        <v>3.5</v>
      </c>
      <c r="Y16" s="82">
        <v>4.53</v>
      </c>
      <c r="Z16" s="82">
        <v>2.88</v>
      </c>
      <c r="AA16" s="82">
        <v>0.56999999999999995</v>
      </c>
      <c r="AB16" s="82">
        <v>0.51</v>
      </c>
      <c r="AC16" s="82">
        <v>0.45</v>
      </c>
      <c r="AD16" s="82">
        <v>0.86</v>
      </c>
      <c r="AE16" s="82">
        <v>1.19</v>
      </c>
      <c r="AF16" s="82">
        <v>1.47</v>
      </c>
      <c r="AG16" s="82">
        <v>1.82</v>
      </c>
      <c r="AH16" s="82">
        <v>2.71</v>
      </c>
      <c r="AI16" s="82">
        <v>2.04</v>
      </c>
      <c r="AJ16" s="82">
        <v>1.74</v>
      </c>
      <c r="AK16" s="82">
        <v>1.6</v>
      </c>
      <c r="AL16" s="117">
        <v>2.08</v>
      </c>
      <c r="AM16" s="120">
        <v>0.42</v>
      </c>
      <c r="AN16" s="120">
        <v>0.36</v>
      </c>
      <c r="AO16" s="120">
        <v>0.37</v>
      </c>
      <c r="AP16" s="120">
        <v>0.55000000000000004</v>
      </c>
      <c r="AQ16" s="209">
        <v>0.71</v>
      </c>
      <c r="AR16" s="193">
        <v>0.8</v>
      </c>
      <c r="AS16" s="193"/>
      <c r="AT16" s="193"/>
      <c r="AU16" s="193"/>
      <c r="AV16" s="193"/>
      <c r="AW16" s="193"/>
      <c r="AX16" s="193"/>
      <c r="AY16" s="204"/>
      <c r="AZ16" s="83"/>
      <c r="BA16" s="84">
        <f t="shared" si="44"/>
        <v>-1.126760563380282</v>
      </c>
      <c r="BB16" s="84">
        <f t="shared" si="45"/>
        <v>-0.38461538461538453</v>
      </c>
      <c r="BC16" s="84">
        <f t="shared" si="46"/>
        <v>0.25000000000000006</v>
      </c>
      <c r="BD16" s="84">
        <f t="shared" si="47"/>
        <v>0.12068965517241372</v>
      </c>
      <c r="BE16" s="84">
        <f t="shared" si="48"/>
        <v>0.26229508196721307</v>
      </c>
      <c r="BF16" s="84">
        <f t="shared" si="49"/>
        <v>-0.13157894736842102</v>
      </c>
      <c r="BG16" s="84">
        <f t="shared" si="85"/>
        <v>-0.45121951219512196</v>
      </c>
      <c r="BH16" s="84">
        <f t="shared" si="86"/>
        <v>-0.68965517241379304</v>
      </c>
      <c r="BI16" s="84">
        <f t="shared" si="87"/>
        <v>-0.18954248366013074</v>
      </c>
      <c r="BJ16" s="84">
        <f t="shared" si="88"/>
        <v>-0.84353741496598644</v>
      </c>
      <c r="BK16" s="84">
        <f t="shared" si="89"/>
        <v>-0.22891566265060248</v>
      </c>
      <c r="BL16" s="84">
        <f t="shared" si="90"/>
        <v>0.50285714285714289</v>
      </c>
      <c r="BM16" s="84">
        <f t="shared" si="91"/>
        <v>0.64679911699779247</v>
      </c>
      <c r="BN16" s="84">
        <f t="shared" si="57"/>
        <v>0.27777777777777773</v>
      </c>
      <c r="BO16" s="84">
        <f t="shared" si="58"/>
        <v>0.26315789473684209</v>
      </c>
      <c r="BP16" s="84">
        <f t="shared" si="59"/>
        <v>0.29411764705882359</v>
      </c>
      <c r="BQ16" s="84">
        <f t="shared" si="60"/>
        <v>0.17777777777777781</v>
      </c>
      <c r="BR16" s="84">
        <f t="shared" si="61"/>
        <v>0.36046511627906969</v>
      </c>
      <c r="BS16" s="84">
        <f t="shared" si="62"/>
        <v>0.40336134453781514</v>
      </c>
      <c r="BT16" s="84">
        <f>(AF16-AR16)/AF16</f>
        <v>0.45578231292517002</v>
      </c>
      <c r="BU16" s="84"/>
      <c r="BV16" s="84"/>
      <c r="BW16" s="84"/>
      <c r="BX16" s="84"/>
      <c r="BY16" s="84"/>
      <c r="BZ16" s="84"/>
      <c r="CA16" s="84"/>
      <c r="CB16" s="84"/>
      <c r="CC16" s="85">
        <v>20</v>
      </c>
      <c r="CD16" s="86">
        <f t="shared" si="100"/>
        <v>1</v>
      </c>
      <c r="CE16" s="86">
        <f t="shared" si="100"/>
        <v>1</v>
      </c>
      <c r="CF16" s="86">
        <f t="shared" si="100"/>
        <v>5</v>
      </c>
      <c r="CG16" s="86">
        <f t="shared" si="100"/>
        <v>4</v>
      </c>
      <c r="CH16" s="86">
        <f t="shared" si="100"/>
        <v>5</v>
      </c>
      <c r="CI16" s="86">
        <f t="shared" si="100"/>
        <v>1</v>
      </c>
      <c r="CJ16" s="86">
        <f t="shared" si="101"/>
        <v>1</v>
      </c>
      <c r="CK16" s="86">
        <f t="shared" si="102"/>
        <v>1</v>
      </c>
      <c r="CL16" s="86">
        <f t="shared" si="102"/>
        <v>1</v>
      </c>
      <c r="CM16" s="86">
        <f t="shared" si="102"/>
        <v>1</v>
      </c>
      <c r="CN16" s="86">
        <f t="shared" si="102"/>
        <v>1</v>
      </c>
      <c r="CO16" s="86">
        <f t="shared" si="102"/>
        <v>5</v>
      </c>
      <c r="CP16" s="86">
        <f t="shared" si="102"/>
        <v>5</v>
      </c>
      <c r="CQ16" s="86">
        <f t="shared" si="102"/>
        <v>5</v>
      </c>
      <c r="CR16" s="86">
        <f t="shared" si="102"/>
        <v>5</v>
      </c>
      <c r="CS16" s="86">
        <f t="shared" si="102"/>
        <v>5</v>
      </c>
      <c r="CT16" s="86">
        <f t="shared" si="102"/>
        <v>4</v>
      </c>
      <c r="CU16" s="86">
        <f t="shared" si="102"/>
        <v>5</v>
      </c>
      <c r="CV16" s="86">
        <f t="shared" si="102"/>
        <v>5</v>
      </c>
      <c r="CW16" s="86">
        <f t="shared" si="102"/>
        <v>5</v>
      </c>
      <c r="CX16" s="86"/>
      <c r="CY16" s="86"/>
      <c r="CZ16" s="86"/>
      <c r="DA16" s="86"/>
      <c r="DB16" s="86"/>
      <c r="DC16" s="86"/>
      <c r="DD16" s="86"/>
      <c r="DE16" s="86"/>
      <c r="DF16" s="33" t="s">
        <v>214</v>
      </c>
      <c r="DG16" s="80" t="s">
        <v>2</v>
      </c>
      <c r="DH16" s="86">
        <f t="shared" si="24"/>
        <v>4</v>
      </c>
      <c r="DI16" s="86">
        <f t="shared" si="25"/>
        <v>4</v>
      </c>
      <c r="DJ16" s="86">
        <f t="shared" si="26"/>
        <v>20</v>
      </c>
      <c r="DK16" s="86">
        <f t="shared" si="27"/>
        <v>16</v>
      </c>
      <c r="DL16" s="86">
        <f t="shared" si="28"/>
        <v>20</v>
      </c>
      <c r="DM16" s="86">
        <f t="shared" si="29"/>
        <v>4</v>
      </c>
      <c r="DN16" s="86">
        <f t="shared" si="93"/>
        <v>4</v>
      </c>
      <c r="DO16" s="86">
        <f t="shared" si="94"/>
        <v>4</v>
      </c>
      <c r="DP16" s="86">
        <f t="shared" si="95"/>
        <v>4</v>
      </c>
      <c r="DQ16" s="86">
        <f t="shared" si="96"/>
        <v>4</v>
      </c>
      <c r="DR16" s="86">
        <f t="shared" si="97"/>
        <v>4</v>
      </c>
      <c r="DS16" s="86">
        <f t="shared" si="98"/>
        <v>20</v>
      </c>
      <c r="DT16" s="86">
        <f t="shared" si="99"/>
        <v>20</v>
      </c>
      <c r="DU16" s="86">
        <f t="shared" si="70"/>
        <v>20</v>
      </c>
      <c r="DV16" s="86">
        <f t="shared" si="71"/>
        <v>20</v>
      </c>
      <c r="DW16" s="86">
        <f t="shared" si="72"/>
        <v>20</v>
      </c>
      <c r="DX16" s="86">
        <f t="shared" si="73"/>
        <v>16</v>
      </c>
      <c r="DY16" s="86">
        <f t="shared" si="74"/>
        <v>20</v>
      </c>
      <c r="DZ16" s="86">
        <f t="shared" si="75"/>
        <v>20</v>
      </c>
      <c r="EA16" s="86">
        <f t="shared" si="76"/>
        <v>20</v>
      </c>
      <c r="EB16" s="86"/>
      <c r="EC16" s="86"/>
      <c r="ED16" s="86"/>
      <c r="EE16" s="86"/>
      <c r="EF16" s="86"/>
      <c r="EG16" s="86"/>
      <c r="EH16" s="86"/>
    </row>
    <row r="17" spans="1:178" s="33" customFormat="1" ht="14.25" customHeight="1">
      <c r="C17" s="80" t="s">
        <v>8</v>
      </c>
      <c r="K17" s="82"/>
      <c r="L17" s="82">
        <v>5.05</v>
      </c>
      <c r="M17" s="82">
        <v>5.08</v>
      </c>
      <c r="N17" s="82">
        <v>7.24</v>
      </c>
      <c r="O17" s="82">
        <v>1.48</v>
      </c>
      <c r="P17" s="82">
        <v>1.05</v>
      </c>
      <c r="Q17" s="82">
        <v>0.89</v>
      </c>
      <c r="R17" s="82">
        <v>1.08</v>
      </c>
      <c r="S17" s="82">
        <v>1.57</v>
      </c>
      <c r="T17" s="82">
        <v>2.48</v>
      </c>
      <c r="U17" s="82">
        <v>8.65</v>
      </c>
      <c r="V17" s="82">
        <v>5.7</v>
      </c>
      <c r="W17" s="82">
        <v>5.44</v>
      </c>
      <c r="X17" s="82">
        <v>6.72</v>
      </c>
      <c r="Y17" s="82">
        <v>3.96</v>
      </c>
      <c r="Z17" s="82">
        <v>7.4</v>
      </c>
      <c r="AA17" s="82">
        <v>1.18</v>
      </c>
      <c r="AB17" s="82">
        <v>0.7</v>
      </c>
      <c r="AC17" s="82">
        <v>0.71</v>
      </c>
      <c r="AD17" s="82">
        <v>0.91</v>
      </c>
      <c r="AE17" s="82">
        <v>1.39</v>
      </c>
      <c r="AF17" s="82">
        <v>2.76</v>
      </c>
      <c r="AG17" s="82">
        <v>5.32</v>
      </c>
      <c r="AH17" s="82">
        <v>5.21</v>
      </c>
      <c r="AI17" s="82">
        <v>4.7699999999999996</v>
      </c>
      <c r="AJ17" s="82">
        <v>4.12</v>
      </c>
      <c r="AK17" s="82">
        <v>5.58</v>
      </c>
      <c r="AL17" s="117">
        <v>9.0399999999999991</v>
      </c>
      <c r="AM17" s="120">
        <v>0.77</v>
      </c>
      <c r="AN17" s="120">
        <v>0.73</v>
      </c>
      <c r="AO17" s="120">
        <v>0.54</v>
      </c>
      <c r="AP17" s="120">
        <v>0.71</v>
      </c>
      <c r="AQ17" s="209">
        <v>1.05</v>
      </c>
      <c r="AR17" s="193">
        <v>1.65</v>
      </c>
      <c r="AS17" s="193"/>
      <c r="AT17" s="193"/>
      <c r="AU17" s="193"/>
      <c r="AV17" s="193"/>
      <c r="AW17" s="193"/>
      <c r="AX17" s="193"/>
      <c r="AY17" s="204"/>
      <c r="AZ17" s="83"/>
      <c r="BA17" s="84">
        <f t="shared" si="44"/>
        <v>0.22047244094488191</v>
      </c>
      <c r="BB17" s="84">
        <f t="shared" si="45"/>
        <v>-2.2099447513812175E-2</v>
      </c>
      <c r="BC17" s="84">
        <f t="shared" si="46"/>
        <v>0.20270270270270274</v>
      </c>
      <c r="BD17" s="84">
        <f t="shared" si="47"/>
        <v>0.33333333333333343</v>
      </c>
      <c r="BE17" s="84">
        <f t="shared" si="48"/>
        <v>0.202247191011236</v>
      </c>
      <c r="BF17" s="84">
        <f t="shared" si="49"/>
        <v>0.15740740740740744</v>
      </c>
      <c r="BG17" s="84">
        <f t="shared" si="85"/>
        <v>0.11464968152866252</v>
      </c>
      <c r="BH17" s="84">
        <f t="shared" si="86"/>
        <v>-0.11290322580645154</v>
      </c>
      <c r="BI17" s="84">
        <f t="shared" si="87"/>
        <v>0.38497109826589593</v>
      </c>
      <c r="BJ17" s="84">
        <f t="shared" si="88"/>
        <v>8.5964912280701786E-2</v>
      </c>
      <c r="BK17" s="84">
        <f t="shared" si="89"/>
        <v>0.1231617647058825</v>
      </c>
      <c r="BL17" s="84">
        <f t="shared" si="90"/>
        <v>0.38690476190476186</v>
      </c>
      <c r="BM17" s="84">
        <f t="shared" si="91"/>
        <v>-0.40909090909090912</v>
      </c>
      <c r="BN17" s="84">
        <f t="shared" si="57"/>
        <v>-0.22162162162162144</v>
      </c>
      <c r="BO17" s="84">
        <f t="shared" si="58"/>
        <v>0.34745762711864403</v>
      </c>
      <c r="BP17" s="84">
        <f t="shared" si="59"/>
        <v>-4.2857142857142899E-2</v>
      </c>
      <c r="BQ17" s="84">
        <f t="shared" si="60"/>
        <v>0.23943661971830976</v>
      </c>
      <c r="BR17" s="84">
        <f t="shared" si="61"/>
        <v>0.21978021978021983</v>
      </c>
      <c r="BS17" s="84">
        <f t="shared" si="62"/>
        <v>0.24460431654676251</v>
      </c>
      <c r="BT17" s="84">
        <f>(AF17-AR17)/AF17</f>
        <v>0.40217391304347827</v>
      </c>
      <c r="BU17" s="84"/>
      <c r="BV17" s="84"/>
      <c r="BW17" s="84"/>
      <c r="BX17" s="84"/>
      <c r="BY17" s="84"/>
      <c r="BZ17" s="84"/>
      <c r="CA17" s="84"/>
      <c r="CB17" s="84"/>
      <c r="CC17" s="85">
        <v>20</v>
      </c>
      <c r="CD17" s="86">
        <f t="shared" si="100"/>
        <v>5</v>
      </c>
      <c r="CE17" s="86">
        <f t="shared" si="100"/>
        <v>2</v>
      </c>
      <c r="CF17" s="86">
        <f t="shared" si="100"/>
        <v>5</v>
      </c>
      <c r="CG17" s="86">
        <f t="shared" si="100"/>
        <v>5</v>
      </c>
      <c r="CH17" s="86">
        <f t="shared" si="100"/>
        <v>5</v>
      </c>
      <c r="CI17" s="86">
        <f t="shared" si="100"/>
        <v>4</v>
      </c>
      <c r="CJ17" s="86">
        <f t="shared" si="101"/>
        <v>4</v>
      </c>
      <c r="CK17" s="86">
        <f t="shared" si="102"/>
        <v>1</v>
      </c>
      <c r="CL17" s="86">
        <f t="shared" si="102"/>
        <v>5</v>
      </c>
      <c r="CM17" s="86">
        <f t="shared" si="102"/>
        <v>3</v>
      </c>
      <c r="CN17" s="86">
        <f t="shared" si="102"/>
        <v>4</v>
      </c>
      <c r="CO17" s="86">
        <f t="shared" si="102"/>
        <v>5</v>
      </c>
      <c r="CP17" s="86">
        <f t="shared" si="102"/>
        <v>1</v>
      </c>
      <c r="CQ17" s="86">
        <f t="shared" si="102"/>
        <v>1</v>
      </c>
      <c r="CR17" s="86">
        <f t="shared" si="102"/>
        <v>5</v>
      </c>
      <c r="CS17" s="86">
        <f t="shared" si="102"/>
        <v>2</v>
      </c>
      <c r="CT17" s="86">
        <f t="shared" si="102"/>
        <v>5</v>
      </c>
      <c r="CU17" s="86">
        <f t="shared" si="102"/>
        <v>5</v>
      </c>
      <c r="CV17" s="86">
        <f t="shared" si="102"/>
        <v>5</v>
      </c>
      <c r="CW17" s="86">
        <f t="shared" si="102"/>
        <v>5</v>
      </c>
      <c r="CX17" s="86"/>
      <c r="CY17" s="86"/>
      <c r="CZ17" s="86"/>
      <c r="DA17" s="86"/>
      <c r="DB17" s="86"/>
      <c r="DC17" s="86"/>
      <c r="DD17" s="86"/>
      <c r="DE17" s="86"/>
      <c r="DF17" s="33" t="s">
        <v>214</v>
      </c>
      <c r="DG17" s="80" t="s">
        <v>8</v>
      </c>
      <c r="DH17" s="86">
        <f t="shared" si="24"/>
        <v>20</v>
      </c>
      <c r="DI17" s="86">
        <f t="shared" si="25"/>
        <v>8</v>
      </c>
      <c r="DJ17" s="86">
        <f t="shared" si="26"/>
        <v>20</v>
      </c>
      <c r="DK17" s="86">
        <f t="shared" si="27"/>
        <v>20</v>
      </c>
      <c r="DL17" s="86">
        <f t="shared" si="28"/>
        <v>20</v>
      </c>
      <c r="DM17" s="86">
        <f t="shared" si="29"/>
        <v>16</v>
      </c>
      <c r="DN17" s="86">
        <f t="shared" si="93"/>
        <v>16</v>
      </c>
      <c r="DO17" s="86">
        <f t="shared" si="94"/>
        <v>4</v>
      </c>
      <c r="DP17" s="86">
        <f t="shared" si="95"/>
        <v>20</v>
      </c>
      <c r="DQ17" s="86">
        <f t="shared" si="96"/>
        <v>12</v>
      </c>
      <c r="DR17" s="86">
        <f t="shared" si="97"/>
        <v>16</v>
      </c>
      <c r="DS17" s="86">
        <f t="shared" si="98"/>
        <v>20</v>
      </c>
      <c r="DT17" s="86">
        <f t="shared" si="99"/>
        <v>4</v>
      </c>
      <c r="DU17" s="86">
        <f t="shared" si="70"/>
        <v>4</v>
      </c>
      <c r="DV17" s="86">
        <f t="shared" si="71"/>
        <v>20</v>
      </c>
      <c r="DW17" s="86">
        <f t="shared" si="72"/>
        <v>8</v>
      </c>
      <c r="DX17" s="86">
        <f t="shared" si="73"/>
        <v>20</v>
      </c>
      <c r="DY17" s="86">
        <f t="shared" si="74"/>
        <v>20</v>
      </c>
      <c r="DZ17" s="86">
        <f t="shared" si="75"/>
        <v>20</v>
      </c>
      <c r="EA17" s="86">
        <f t="shared" si="76"/>
        <v>20</v>
      </c>
      <c r="EB17" s="86"/>
      <c r="EC17" s="86"/>
      <c r="ED17" s="86"/>
      <c r="EE17" s="86"/>
      <c r="EF17" s="86"/>
      <c r="EG17" s="86"/>
      <c r="EH17" s="86"/>
    </row>
    <row r="18" spans="1:178" s="87" customFormat="1" ht="14.25" customHeight="1">
      <c r="C18" s="80" t="s">
        <v>5</v>
      </c>
      <c r="K18" s="88"/>
      <c r="L18" s="88">
        <v>3.64</v>
      </c>
      <c r="M18" s="88">
        <v>5.13</v>
      </c>
      <c r="N18" s="88">
        <v>8.86</v>
      </c>
      <c r="O18" s="88">
        <v>1.36</v>
      </c>
      <c r="P18" s="88">
        <v>1.08</v>
      </c>
      <c r="Q18" s="88">
        <v>0.83</v>
      </c>
      <c r="R18" s="88">
        <v>1</v>
      </c>
      <c r="S18" s="88">
        <v>1.56</v>
      </c>
      <c r="T18" s="88">
        <v>3.48</v>
      </c>
      <c r="U18" s="88">
        <v>6.48</v>
      </c>
      <c r="V18" s="88">
        <v>4.51</v>
      </c>
      <c r="W18" s="88">
        <v>4.49</v>
      </c>
      <c r="X18" s="88">
        <v>5.63</v>
      </c>
      <c r="Y18" s="88">
        <v>3.94</v>
      </c>
      <c r="Z18" s="88">
        <v>11.2</v>
      </c>
      <c r="AA18" s="88">
        <v>1.32</v>
      </c>
      <c r="AB18" s="88">
        <v>0.79</v>
      </c>
      <c r="AC18" s="88">
        <v>0.73</v>
      </c>
      <c r="AD18" s="88">
        <v>0.76</v>
      </c>
      <c r="AE18" s="88">
        <v>1.81</v>
      </c>
      <c r="AF18" s="88">
        <v>3.79</v>
      </c>
      <c r="AG18" s="88">
        <v>3.38</v>
      </c>
      <c r="AH18" s="88">
        <v>4.45</v>
      </c>
      <c r="AI18" s="88">
        <v>3.39</v>
      </c>
      <c r="AJ18" s="88">
        <v>4.5599999999999996</v>
      </c>
      <c r="AK18" s="88">
        <v>9.1999999999999993</v>
      </c>
      <c r="AL18" s="125">
        <v>11.78</v>
      </c>
      <c r="AM18" s="126">
        <v>0.9</v>
      </c>
      <c r="AN18" s="126">
        <v>0.97</v>
      </c>
      <c r="AO18" s="126">
        <v>0.73</v>
      </c>
      <c r="AP18" s="120">
        <v>0.84</v>
      </c>
      <c r="AQ18" s="209">
        <v>1.53</v>
      </c>
      <c r="AR18" s="193">
        <v>3.34</v>
      </c>
      <c r="AS18" s="193"/>
      <c r="AT18" s="193"/>
      <c r="AU18" s="193"/>
      <c r="AV18" s="193"/>
      <c r="AW18" s="193"/>
      <c r="AX18" s="193"/>
      <c r="AY18" s="205"/>
      <c r="AZ18" s="89"/>
      <c r="BA18" s="90">
        <f t="shared" si="44"/>
        <v>0.23196881091617932</v>
      </c>
      <c r="BB18" s="90">
        <f t="shared" si="45"/>
        <v>-0.26410835214446954</v>
      </c>
      <c r="BC18" s="90">
        <f t="shared" si="46"/>
        <v>2.9411764705882377E-2</v>
      </c>
      <c r="BD18" s="90">
        <f t="shared" si="47"/>
        <v>0.26851851851851855</v>
      </c>
      <c r="BE18" s="90">
        <f t="shared" si="48"/>
        <v>0.12048192771084336</v>
      </c>
      <c r="BF18" s="90">
        <f t="shared" si="49"/>
        <v>0.24</v>
      </c>
      <c r="BG18" s="90">
        <f t="shared" si="85"/>
        <v>-0.16025641025641024</v>
      </c>
      <c r="BH18" s="90">
        <f t="shared" si="86"/>
        <v>-8.9080459770114959E-2</v>
      </c>
      <c r="BI18" s="90">
        <f t="shared" si="87"/>
        <v>0.47839506172839513</v>
      </c>
      <c r="BJ18" s="90">
        <f t="shared" si="88"/>
        <v>1.330376940133029E-2</v>
      </c>
      <c r="BK18" s="90">
        <f t="shared" si="89"/>
        <v>0.24498886414253898</v>
      </c>
      <c r="BL18" s="90">
        <f t="shared" si="90"/>
        <v>0.19005328596802848</v>
      </c>
      <c r="BM18" s="90">
        <f t="shared" si="91"/>
        <v>-1.3350253807106598</v>
      </c>
      <c r="BN18" s="90">
        <f t="shared" si="57"/>
        <v>-5.1785714285714296E-2</v>
      </c>
      <c r="BO18" s="90">
        <f t="shared" si="58"/>
        <v>0.31818181818181818</v>
      </c>
      <c r="BP18" s="90">
        <f t="shared" si="59"/>
        <v>-0.22784810126582269</v>
      </c>
      <c r="BQ18" s="90">
        <f t="shared" si="60"/>
        <v>0</v>
      </c>
      <c r="BR18" s="90">
        <f t="shared" si="61"/>
        <v>-0.10526315789473679</v>
      </c>
      <c r="BS18" s="90">
        <f t="shared" si="62"/>
        <v>0.1546961325966851</v>
      </c>
      <c r="BT18" s="90">
        <f>(AF18-AR18)/AF18</f>
        <v>0.11873350923482855</v>
      </c>
      <c r="BU18" s="90"/>
      <c r="BV18" s="90"/>
      <c r="BW18" s="90"/>
      <c r="BX18" s="90"/>
      <c r="BY18" s="90"/>
      <c r="BZ18" s="90"/>
      <c r="CA18" s="90"/>
      <c r="CB18" s="90"/>
      <c r="CC18" s="91">
        <v>20</v>
      </c>
      <c r="CD18" s="92">
        <f t="shared" si="100"/>
        <v>5</v>
      </c>
      <c r="CE18" s="92">
        <f t="shared" si="100"/>
        <v>1</v>
      </c>
      <c r="CF18" s="92">
        <f t="shared" si="100"/>
        <v>3</v>
      </c>
      <c r="CG18" s="92">
        <f t="shared" si="100"/>
        <v>5</v>
      </c>
      <c r="CH18" s="92">
        <f t="shared" si="100"/>
        <v>4</v>
      </c>
      <c r="CI18" s="92">
        <f t="shared" si="100"/>
        <v>5</v>
      </c>
      <c r="CJ18" s="92">
        <f t="shared" si="101"/>
        <v>1</v>
      </c>
      <c r="CK18" s="92">
        <f t="shared" si="102"/>
        <v>2</v>
      </c>
      <c r="CL18" s="92">
        <f t="shared" si="102"/>
        <v>5</v>
      </c>
      <c r="CM18" s="92">
        <f t="shared" si="102"/>
        <v>3</v>
      </c>
      <c r="CN18" s="92">
        <f t="shared" si="102"/>
        <v>5</v>
      </c>
      <c r="CO18" s="92">
        <f t="shared" si="102"/>
        <v>4</v>
      </c>
      <c r="CP18" s="92">
        <f t="shared" si="102"/>
        <v>1</v>
      </c>
      <c r="CQ18" s="92">
        <f t="shared" si="102"/>
        <v>2</v>
      </c>
      <c r="CR18" s="92">
        <f t="shared" si="102"/>
        <v>5</v>
      </c>
      <c r="CS18" s="92">
        <f t="shared" si="102"/>
        <v>1</v>
      </c>
      <c r="CT18" s="92">
        <f t="shared" si="102"/>
        <v>3</v>
      </c>
      <c r="CU18" s="92">
        <f t="shared" si="102"/>
        <v>1</v>
      </c>
      <c r="CV18" s="92">
        <f t="shared" si="102"/>
        <v>4</v>
      </c>
      <c r="CW18" s="92">
        <f t="shared" si="102"/>
        <v>4</v>
      </c>
      <c r="CX18" s="92"/>
      <c r="CY18" s="92"/>
      <c r="CZ18" s="92"/>
      <c r="DA18" s="92"/>
      <c r="DB18" s="92"/>
      <c r="DC18" s="92"/>
      <c r="DD18" s="92"/>
      <c r="DE18" s="86"/>
      <c r="DF18" s="33" t="s">
        <v>214</v>
      </c>
      <c r="DG18" s="80" t="s">
        <v>5</v>
      </c>
      <c r="DH18" s="92">
        <f t="shared" si="24"/>
        <v>20</v>
      </c>
      <c r="DI18" s="92">
        <f t="shared" si="25"/>
        <v>4</v>
      </c>
      <c r="DJ18" s="92">
        <f t="shared" si="26"/>
        <v>12</v>
      </c>
      <c r="DK18" s="92">
        <f t="shared" si="27"/>
        <v>20</v>
      </c>
      <c r="DL18" s="92">
        <f t="shared" si="28"/>
        <v>16</v>
      </c>
      <c r="DM18" s="92">
        <f t="shared" si="29"/>
        <v>20</v>
      </c>
      <c r="DN18" s="92">
        <f t="shared" si="93"/>
        <v>4</v>
      </c>
      <c r="DO18" s="92">
        <f t="shared" si="94"/>
        <v>8</v>
      </c>
      <c r="DP18" s="92">
        <f t="shared" si="95"/>
        <v>20</v>
      </c>
      <c r="DQ18" s="92">
        <f t="shared" si="96"/>
        <v>12</v>
      </c>
      <c r="DR18" s="92">
        <f t="shared" si="97"/>
        <v>20</v>
      </c>
      <c r="DS18" s="92">
        <f t="shared" si="98"/>
        <v>16</v>
      </c>
      <c r="DT18" s="92">
        <f t="shared" si="99"/>
        <v>4</v>
      </c>
      <c r="DU18" s="92">
        <f t="shared" si="70"/>
        <v>8</v>
      </c>
      <c r="DV18" s="92">
        <f t="shared" si="71"/>
        <v>20</v>
      </c>
      <c r="DW18" s="92">
        <f t="shared" si="72"/>
        <v>4</v>
      </c>
      <c r="DX18" s="92">
        <f t="shared" si="73"/>
        <v>12</v>
      </c>
      <c r="DY18" s="92">
        <f t="shared" si="74"/>
        <v>4</v>
      </c>
      <c r="DZ18" s="92">
        <f t="shared" si="75"/>
        <v>16</v>
      </c>
      <c r="EA18" s="92">
        <f t="shared" si="76"/>
        <v>16</v>
      </c>
      <c r="EB18" s="92"/>
      <c r="EC18" s="92"/>
      <c r="ED18" s="92"/>
      <c r="EE18" s="92"/>
      <c r="EF18" s="92"/>
      <c r="EG18" s="92"/>
      <c r="EH18" s="92"/>
    </row>
    <row r="19" spans="1:178" s="48" customFormat="1" ht="14.25" customHeight="1">
      <c r="B19" s="50"/>
      <c r="C19" s="78" t="s">
        <v>9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124"/>
      <c r="AL19" s="73"/>
      <c r="AM19" s="73"/>
      <c r="AN19" s="73"/>
      <c r="AO19" s="73"/>
      <c r="AP19" s="73"/>
      <c r="AQ19" s="187"/>
      <c r="AR19" s="73"/>
      <c r="AS19" s="73"/>
      <c r="AT19" s="73"/>
      <c r="AU19" s="73"/>
      <c r="AV19" s="73"/>
      <c r="AW19" s="73"/>
      <c r="AX19" s="73"/>
      <c r="AY19" s="109"/>
      <c r="AZ19" s="49"/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>
        <v>0</v>
      </c>
      <c r="BU19" s="62"/>
      <c r="BV19" s="62"/>
      <c r="BW19" s="62"/>
      <c r="BX19" s="62"/>
      <c r="BY19" s="62"/>
      <c r="BZ19" s="54"/>
      <c r="CA19" s="54"/>
      <c r="CB19" s="54"/>
      <c r="CC19" s="61">
        <v>15</v>
      </c>
      <c r="CD19" s="59">
        <f>IF(M19&gt;=5000,IF(BA19&gt;=0.24,5,IF(BA19&gt;=0.16,4,IF(BA19&gt;=0.08,3,IF(BA19&gt;=0,2,1)))),IF(M19&gt;=3000,IF(BA19&gt;=0.18,5,IF(BA19&gt;=0.12,4,IF(BA19&gt;0.06,3,IF(BA19&gt;=0,2,1)))),IF(M19&gt;=1000,IF(BA19&gt;=0.09,5,IF(BA19&gt;=0.05,4,IF(BA19&gt;=0.03,3,IF(BA19&gt;=0,2,1)))),IF(BA19&gt;=0.05,5,IF(BA19&gt;=0,4,1)))))</f>
        <v>4</v>
      </c>
      <c r="CE19" s="59">
        <f>IF(N19&gt;=5000,IF(BB19&gt;=0.24,5,IF(BB19&gt;=0.16,4,IF(BB19&gt;=0.08,3,IF(BB19&gt;=0,2,1)))),IF(N19&gt;=3000,IF(BB19&gt;=0.18,5,IF(BB19&gt;=0.12,4,IF(BB19&gt;0.06,3,IF(BB19&gt;=0,2,1)))),IF(N19&gt;=1000,IF(BB19&gt;=0.09,5,IF(BB19&gt;=0.05,4,IF(BB19&gt;=0.03,3,IF(BB19&gt;=0,2,1)))),IF(BB19&gt;=0.05,5,IF(BB19&gt;=0,4,1)))))</f>
        <v>4</v>
      </c>
      <c r="CF19" s="59">
        <f>IF(O19&gt;=5000,IF(BC19&gt;=0.24,5,IF(BC19&gt;=0.16,4,IF(BC19&gt;=0.08,3,IF(BC19&gt;=0,2,1)))),IF(O19&gt;=3000,IF(BC19&gt;=0.18,5,IF(BC19&gt;=0.12,4,IF(BC19&gt;0.06,3,IF(BC19&gt;=0,2,1)))),IF(O19&gt;=1000,IF(BC19&gt;=0.09,5,IF(BC19&gt;=0.05,4,IF(BC19&gt;=0.03,3,IF(BC19&gt;=0,2,1)))),IF(BC19&gt;=0.05,5,IF(BC19&gt;=0,4,1)))))</f>
        <v>4</v>
      </c>
      <c r="CG19" s="59">
        <f>IF(P19&gt;=5000,IF(BD19&gt;=0.24,5,IF(BD19&gt;=0.16,4,IF(BD19&gt;=0.08,3,IF(BD19&gt;=0,2,1)))),IF(P19&gt;=3000,IF(BD19&gt;=0.18,5,IF(BD19&gt;=0.12,4,IF(BD19&gt;0.06,3,IF(BD19&gt;=0,2,1)))),IF(P19&gt;=1000,IF(BD19&gt;=0.09,5,IF(BD19&gt;=0.05,4,IF(BD19&gt;=0.03,3,IF(BD19&gt;=0,2,1)))),IF(BD19&gt;=0.05,5,IF(BD19&gt;=0,4,1)))))</f>
        <v>4</v>
      </c>
      <c r="CH19" s="59">
        <f>IF(Q19&gt;=5000,IF(BE19&gt;=0.24,5,IF(BE19&gt;=0.16,4,IF(BE19&gt;=0.08,3,IF(BE19&gt;=0,2,1)))),IF(Q19&gt;=3000,IF(BE19&gt;=0.18,5,IF(BE19&gt;=0.12,4,IF(BE19&gt;0.06,3,IF(BE19&gt;=0,2,1)))),IF(Q19&gt;=1000,IF(BE19&gt;=0.09,5,IF(BE19&gt;=0.05,4,IF(BE19&gt;=0.03,3,IF(BE19&gt;=0,2,1)))),IF(BE19&gt;=0.05,5,IF(BE19&gt;=0,4,1)))))</f>
        <v>4</v>
      </c>
      <c r="CI19" s="59">
        <f>IF(R19&gt;=5000,IF(BF19&gt;=0.24,5,IF(BF19&gt;=0.16,4,IF(BF19&gt;=0.08,3,IF(BF19&gt;=0,2,1)))),IF(R19&gt;=3000,IF(BF19&gt;=0.18,5,IF(BF19&gt;=0.12,4,IF(BF19&gt;0.06,3,IF(BF19&gt;=0,2,1)))),IF(R19&gt;=1000,IF(BF19&gt;=0.09,5,IF(BF19&gt;=0.05,4,IF(BF19&gt;=0.03,3,IF(BF19&gt;=0,2,1)))),IF(BF19&gt;=0.05,5,IF(BF19&gt;=0,4,1)))))</f>
        <v>4</v>
      </c>
      <c r="CJ19" s="59">
        <f>IF(S19&gt;=5000,IF(BG19&gt;=0.24,5,IF(BG19&gt;=0.16,4,IF(BG19&gt;=0.08,3,IF(BG19&gt;=0,2,1)))),IF(S19&gt;=3000,IF(BG19&gt;=0.18,5,IF(BG19&gt;=0.12,4,IF(BG19&gt;0.06,3,IF(BG19&gt;=0,2,1)))),IF(S19&gt;=1000,IF(BG19&gt;=0.09,5,IF(BG19&gt;=0.05,4,IF(BG19&gt;=0.03,3,IF(BG19&gt;=0,2,1)))),IF(BG19&gt;=0.05,5,IF(BG19&gt;=0,4,1)))))</f>
        <v>4</v>
      </c>
      <c r="CK19" s="59">
        <f>IF(T19&gt;=5000,IF(BH19&gt;=0.24,5,IF(BH19&gt;=0.16,4,IF(BH19&gt;=0.08,3,IF(BH19&gt;=0,2,1)))),IF(T19&gt;=3000,IF(BH19&gt;=0.18,5,IF(BH19&gt;=0.12,4,IF(BH19&gt;0.06,3,IF(BH19&gt;=0,2,1)))),IF(T19&gt;=1000,IF(BH19&gt;=0.09,5,IF(BH19&gt;=0.05,4,IF(BH19&gt;=0.03,3,IF(BH19&gt;=0,2,1)))),IF(BH19&gt;=0.05,5,IF(BH19&gt;=0,4,1)))))</f>
        <v>4</v>
      </c>
      <c r="CL19" s="59">
        <f>IF(U19&gt;=5000,IF(BI19&gt;=0.24,5,IF(BI19&gt;=0.16,4,IF(BI19&gt;=0.08,3,IF(BI19&gt;=0,2,1)))),IF(U19&gt;=3000,IF(BI19&gt;=0.18,5,IF(BI19&gt;=0.12,4,IF(BI19&gt;0.06,3,IF(BI19&gt;=0,2,1)))),IF(U19&gt;=1000,IF(BI19&gt;=0.09,5,IF(BI19&gt;=0.05,4,IF(BI19&gt;=0.03,3,IF(BI19&gt;=0,2,1)))),IF(BI19&gt;=0.05,5,IF(BI19&gt;=0,4,1)))))</f>
        <v>4</v>
      </c>
      <c r="CM19" s="59">
        <f>IF(V19&gt;=5000,IF(BJ19&gt;=0.24,5,IF(BJ19&gt;=0.16,4,IF(BJ19&gt;=0.08,3,IF(BJ19&gt;=0,2,1)))),IF(V19&gt;=3000,IF(BJ19&gt;=0.18,5,IF(BJ19&gt;=0.12,4,IF(BJ19&gt;0.06,3,IF(BJ19&gt;=0,2,1)))),IF(V19&gt;=1000,IF(BJ19&gt;=0.09,5,IF(BJ19&gt;=0.05,4,IF(BJ19&gt;=0.03,3,IF(BJ19&gt;=0,2,1)))),IF(BJ19&gt;=0.05,5,IF(BJ19&gt;=0,4,1)))))</f>
        <v>4</v>
      </c>
      <c r="CN19" s="59">
        <f>IF(W19&gt;=5000,IF(BK19&gt;=0.24,5,IF(BK19&gt;=0.16,4,IF(BK19&gt;=0.08,3,IF(BK19&gt;=0,2,1)))),IF(W19&gt;=3000,IF(BK19&gt;=0.18,5,IF(BK19&gt;=0.12,4,IF(BK19&gt;0.06,3,IF(BK19&gt;=0,2,1)))),IF(W19&gt;=1000,IF(BK19&gt;=0.09,5,IF(BK19&gt;=0.05,4,IF(BK19&gt;=0.03,3,IF(BK19&gt;=0,2,1)))),IF(BK19&gt;=0.05,5,IF(BK19&gt;=0,4,1)))))</f>
        <v>4</v>
      </c>
      <c r="CO19" s="59">
        <f>IF(X19&gt;=5000,IF(BL19&gt;=0.24,5,IF(BL19&gt;=0.16,4,IF(BL19&gt;=0.08,3,IF(BL19&gt;=0,2,1)))),IF(X19&gt;=3000,IF(BL19&gt;=0.18,5,IF(BL19&gt;=0.12,4,IF(BL19&gt;0.06,3,IF(BL19&gt;=0,2,1)))),IF(X19&gt;=1000,IF(BL19&gt;=0.09,5,IF(BL19&gt;=0.05,4,IF(BL19&gt;=0.03,3,IF(BL19&gt;=0,2,1)))),IF(BL19&gt;=0.05,5,IF(BL19&gt;=0,4,1)))))</f>
        <v>4</v>
      </c>
      <c r="CP19" s="59">
        <f>IF(Y19&gt;=5000,IF(BM19&gt;=0.24,5,IF(BM19&gt;=0.16,4,IF(BM19&gt;=0.08,3,IF(BM19&gt;=0,2,1)))),IF(Y19&gt;=3000,IF(BM19&gt;=0.18,5,IF(BM19&gt;=0.12,4,IF(BM19&gt;0.06,3,IF(BM19&gt;=0,2,1)))),IF(Y19&gt;=1000,IF(BM19&gt;=0.09,5,IF(BM19&gt;=0.05,4,IF(BM19&gt;=0.03,3,IF(BM19&gt;=0,2,1)))),IF(BM19&gt;=0.05,5,IF(BM19&gt;=0,4,1)))))</f>
        <v>4</v>
      </c>
      <c r="CQ19" s="59">
        <f>IF(Z19&gt;=5000,IF(BN19&gt;=0.24,5,IF(BN19&gt;=0.16,4,IF(BN19&gt;=0.08,3,IF(BN19&gt;=0,2,1)))),IF(Z19&gt;=3000,IF(BN19&gt;=0.18,5,IF(BN19&gt;=0.12,4,IF(BN19&gt;0.06,3,IF(BN19&gt;=0,2,1)))),IF(Z19&gt;=1000,IF(BN19&gt;=0.09,5,IF(BN19&gt;=0.05,4,IF(BN19&gt;=0.03,3,IF(BN19&gt;=0,2,1)))),IF(BN19&gt;=0.05,5,IF(BN19&gt;=0,4,1)))))</f>
        <v>4</v>
      </c>
      <c r="CR19" s="59">
        <f>IF(AA19&gt;=5000,IF(BO19&gt;=0.24,5,IF(BO19&gt;=0.16,4,IF(BO19&gt;=0.08,3,IF(BO19&gt;=0,2,1)))),IF(AA19&gt;=3000,IF(BO19&gt;=0.18,5,IF(BO19&gt;=0.12,4,IF(BO19&gt;0.06,3,IF(BO19&gt;=0,2,1)))),IF(AA19&gt;=1000,IF(BO19&gt;=0.09,5,IF(BO19&gt;=0.05,4,IF(BO19&gt;=0.03,3,IF(BO19&gt;=0,2,1)))),IF(BO19&gt;=0.05,5,IF(BO19&gt;=0,4,1)))))</f>
        <v>4</v>
      </c>
      <c r="CS19" s="59">
        <f>IF(AB19&gt;=5000,IF(BP19&gt;=0.24,5,IF(BP19&gt;=0.16,4,IF(BP19&gt;=0.08,3,IF(BP19&gt;=0,2,1)))),IF(AB19&gt;=3000,IF(BP19&gt;=0.18,5,IF(BP19&gt;=0.12,4,IF(BP19&gt;0.06,3,IF(BP19&gt;=0,2,1)))),IF(AB19&gt;=1000,IF(BP19&gt;=0.09,5,IF(BP19&gt;=0.05,4,IF(BP19&gt;=0.03,3,IF(BP19&gt;=0,2,1)))),IF(BP19&gt;=0.05,5,IF(BP19&gt;=0,4,1)))))</f>
        <v>4</v>
      </c>
      <c r="CT19" s="59">
        <f>IF(AC19&gt;=5000,IF(BQ19&gt;=0.24,5,IF(BQ19&gt;=0.16,4,IF(BQ19&gt;=0.08,3,IF(BQ19&gt;=0,2,1)))),IF(AC19&gt;=3000,IF(BQ19&gt;=0.18,5,IF(BQ19&gt;=0.12,4,IF(BQ19&gt;0.06,3,IF(BQ19&gt;=0,2,1)))),IF(AC19&gt;=1000,IF(BQ19&gt;=0.09,5,IF(BQ19&gt;=0.05,4,IF(BQ19&gt;=0.03,3,IF(BQ19&gt;=0,2,1)))),IF(BQ19&gt;=0.05,5,IF(BQ19&gt;=0,4,1)))))</f>
        <v>4</v>
      </c>
      <c r="CU19" s="59">
        <f>IF(AD19&gt;=5000,IF(BR19&gt;=0.24,5,IF(BR19&gt;=0.16,4,IF(BR19&gt;=0.08,3,IF(BR19&gt;=0,2,1)))),IF(AD19&gt;=3000,IF(BR19&gt;=0.18,5,IF(BR19&gt;=0.12,4,IF(BR19&gt;0.06,3,IF(BR19&gt;=0,2,1)))),IF(AD19&gt;=1000,IF(BR19&gt;=0.09,5,IF(BR19&gt;=0.05,4,IF(BR19&gt;=0.03,3,IF(BR19&gt;=0,2,1)))),IF(BR19&gt;=0.05,5,IF(BR19&gt;=0,4,1)))))</f>
        <v>4</v>
      </c>
      <c r="CV19" s="59">
        <f>IF(AE19&gt;=5000,IF(BS19&gt;=0.24,5,IF(BS19&gt;=0.16,4,IF(BS19&gt;=0.08,3,IF(BS19&gt;=0,2,1)))),IF(AE19&gt;=3000,IF(BS19&gt;=0.18,5,IF(BS19&gt;=0.12,4,IF(BS19&gt;0.06,3,IF(BS19&gt;=0,2,1)))),IF(AE19&gt;=1000,IF(BS19&gt;=0.09,5,IF(BS19&gt;=0.05,4,IF(BS19&gt;=0.03,3,IF(BS19&gt;=0,2,1)))),IF(BS19&gt;=0.05,5,IF(BS19&gt;=0,4,1)))))</f>
        <v>4</v>
      </c>
      <c r="CW19" s="59">
        <f>IF(AF19&gt;=5000,IF(BT19&gt;=0.24,5,IF(BT19&gt;=0.16,4,IF(BT19&gt;=0.08,3,IF(BT19&gt;=0,2,1)))),IF(AF19&gt;=3000,IF(BT19&gt;=0.18,5,IF(BT19&gt;=0.12,4,IF(BT19&gt;0.06,3,IF(BT19&gt;=0,2,1)))),IF(AF19&gt;=1000,IF(BT19&gt;=0.09,5,IF(BT19&gt;=0.05,4,IF(BT19&gt;=0.03,3,IF(BT19&gt;=0,2,1)))),IF(BT19&gt;=0.05,5,IF(BT19&gt;=0,4,1)))))</f>
        <v>4</v>
      </c>
      <c r="CX19" s="59"/>
      <c r="CY19" s="59"/>
      <c r="CZ19" s="59"/>
      <c r="DA19" s="59"/>
      <c r="DB19" s="59"/>
      <c r="DC19" s="59"/>
      <c r="DD19" s="59"/>
      <c r="DE19" s="59"/>
      <c r="DF19" s="50" t="s">
        <v>201</v>
      </c>
      <c r="DG19" s="78" t="s">
        <v>9</v>
      </c>
      <c r="DH19" s="59">
        <f t="shared" si="24"/>
        <v>12</v>
      </c>
      <c r="DI19" s="59">
        <f t="shared" si="25"/>
        <v>12</v>
      </c>
      <c r="DJ19" s="59">
        <f t="shared" si="26"/>
        <v>12</v>
      </c>
      <c r="DK19" s="59">
        <f t="shared" si="27"/>
        <v>12</v>
      </c>
      <c r="DL19" s="59">
        <f t="shared" si="28"/>
        <v>12</v>
      </c>
      <c r="DM19" s="59">
        <f t="shared" si="29"/>
        <v>12</v>
      </c>
      <c r="DN19" s="59">
        <f t="shared" si="93"/>
        <v>12</v>
      </c>
      <c r="DO19" s="59">
        <f t="shared" si="94"/>
        <v>12</v>
      </c>
      <c r="DP19" s="59">
        <f t="shared" si="95"/>
        <v>12</v>
      </c>
      <c r="DQ19" s="59">
        <f t="shared" si="96"/>
        <v>12</v>
      </c>
      <c r="DR19" s="59">
        <f t="shared" si="97"/>
        <v>12</v>
      </c>
      <c r="DS19" s="59">
        <f t="shared" si="98"/>
        <v>12</v>
      </c>
      <c r="DT19" s="59">
        <f t="shared" si="99"/>
        <v>12</v>
      </c>
      <c r="DU19" s="59">
        <f t="shared" si="70"/>
        <v>12</v>
      </c>
      <c r="DV19" s="59">
        <f t="shared" si="71"/>
        <v>12</v>
      </c>
      <c r="DW19" s="59">
        <f t="shared" si="72"/>
        <v>12</v>
      </c>
      <c r="DX19" s="59">
        <f t="shared" si="73"/>
        <v>12</v>
      </c>
      <c r="DY19" s="59">
        <f t="shared" si="74"/>
        <v>12</v>
      </c>
      <c r="DZ19" s="59">
        <f t="shared" si="75"/>
        <v>12</v>
      </c>
      <c r="EA19" s="59">
        <f t="shared" si="76"/>
        <v>12</v>
      </c>
      <c r="EB19" s="59"/>
      <c r="EC19" s="59"/>
      <c r="ED19" s="59"/>
      <c r="EE19" s="59"/>
      <c r="EF19" s="59"/>
      <c r="EG19" s="59"/>
      <c r="EH19" s="59"/>
      <c r="FK19" s="48">
        <f t="shared" ref="FK19:FP19" si="103">DV19+DV27+DV35</f>
        <v>36</v>
      </c>
      <c r="FL19" s="48">
        <f t="shared" si="103"/>
        <v>30</v>
      </c>
      <c r="FM19" s="48">
        <f t="shared" si="103"/>
        <v>30</v>
      </c>
      <c r="FN19" s="48">
        <f t="shared" si="103"/>
        <v>30</v>
      </c>
      <c r="FO19" s="48">
        <f t="shared" si="103"/>
        <v>30</v>
      </c>
      <c r="FP19" s="48">
        <f t="shared" si="103"/>
        <v>30</v>
      </c>
    </row>
    <row r="20" spans="1:178" s="48" customFormat="1" ht="14.25" customHeight="1">
      <c r="C20" s="75" t="s">
        <v>0</v>
      </c>
      <c r="K20" s="51"/>
      <c r="L20" s="51"/>
      <c r="M20" s="51">
        <v>1134</v>
      </c>
      <c r="N20" s="51">
        <v>1782</v>
      </c>
      <c r="O20" s="51">
        <v>1513</v>
      </c>
      <c r="P20" s="51">
        <v>2062</v>
      </c>
      <c r="Q20" s="51">
        <v>2692</v>
      </c>
      <c r="R20" s="51">
        <v>1883</v>
      </c>
      <c r="S20" s="51">
        <v>1717</v>
      </c>
      <c r="T20" s="51">
        <v>1773</v>
      </c>
      <c r="U20" s="51">
        <v>1760</v>
      </c>
      <c r="V20" s="51">
        <v>2587</v>
      </c>
      <c r="W20" s="51">
        <v>2426</v>
      </c>
      <c r="X20" s="51">
        <v>3205</v>
      </c>
      <c r="Y20" s="51">
        <v>2847</v>
      </c>
      <c r="Z20" s="51">
        <v>6031</v>
      </c>
      <c r="AA20" s="51">
        <v>3543</v>
      </c>
      <c r="AB20" s="51">
        <v>4142</v>
      </c>
      <c r="AC20" s="51">
        <v>3369</v>
      </c>
      <c r="AD20" s="51">
        <v>4652</v>
      </c>
      <c r="AE20" s="51">
        <v>3173</v>
      </c>
      <c r="AF20" s="51">
        <v>2723</v>
      </c>
      <c r="AG20" s="51">
        <v>2776</v>
      </c>
      <c r="AH20" s="51">
        <v>2320</v>
      </c>
      <c r="AI20" s="51">
        <v>5522</v>
      </c>
      <c r="AJ20" s="51">
        <v>14129</v>
      </c>
      <c r="AK20" s="116">
        <v>8542</v>
      </c>
      <c r="AL20" s="73">
        <v>2151</v>
      </c>
      <c r="AM20" s="73">
        <v>1610</v>
      </c>
      <c r="AN20" s="73">
        <v>1598</v>
      </c>
      <c r="AO20" s="73">
        <v>2194</v>
      </c>
      <c r="AP20" s="73">
        <v>3228</v>
      </c>
      <c r="AQ20" s="210">
        <v>2679</v>
      </c>
      <c r="AR20" s="195">
        <v>2329</v>
      </c>
      <c r="AS20" s="195"/>
      <c r="AT20" s="195"/>
      <c r="AU20" s="195"/>
      <c r="AV20" s="195"/>
      <c r="AW20" s="195"/>
      <c r="AX20" s="195"/>
      <c r="AY20" s="206"/>
      <c r="AZ20" s="49"/>
      <c r="BA20" s="54">
        <f t="shared" ref="BA20:BA21" si="104">(M20-Y20)/M20</f>
        <v>-1.5105820105820107</v>
      </c>
      <c r="BB20" s="54">
        <f t="shared" ref="BB20:BB21" si="105">(N20-Z20)/N20</f>
        <v>-2.3843995510662177</v>
      </c>
      <c r="BC20" s="54">
        <f t="shared" ref="BC20:BC21" si="106">(O20-AA20)/O20</f>
        <v>-1.3417052214144085</v>
      </c>
      <c r="BD20" s="54">
        <f t="shared" ref="BD20:BD21" si="107">(P20-AB20)/P20</f>
        <v>-1.008729388942774</v>
      </c>
      <c r="BE20" s="54">
        <f t="shared" ref="BE20:BE21" si="108">(Q20-AC20)/Q20</f>
        <v>-0.25148588410104011</v>
      </c>
      <c r="BF20" s="54">
        <f t="shared" ref="BF20:BF21" si="109">(R20-AD20)/R20</f>
        <v>-1.4705257567711099</v>
      </c>
      <c r="BG20" s="54">
        <f>(S20-AE20)/S20</f>
        <v>-0.84799068142108325</v>
      </c>
      <c r="BH20" s="54">
        <f>(T20-AF20)/T20</f>
        <v>-0.53581500282007899</v>
      </c>
      <c r="BI20" s="54">
        <f>(U20-AG20)/U20</f>
        <v>-0.57727272727272727</v>
      </c>
      <c r="BJ20" s="54">
        <f>(V20-AH20)/V20</f>
        <v>0.10320834943950521</v>
      </c>
      <c r="BK20" s="54">
        <f>(W20-AI20)/W20</f>
        <v>-1.2761747732893651</v>
      </c>
      <c r="BL20" s="54">
        <f>(X20-AJ20)/X20</f>
        <v>-3.408424336973479</v>
      </c>
      <c r="BM20" s="54">
        <f>(Y20-AK20)/Y20</f>
        <v>-2.0003512469265896</v>
      </c>
      <c r="BN20" s="54">
        <f>(Z20-AL20)/Z20</f>
        <v>0.64334272923229974</v>
      </c>
      <c r="BO20" s="54">
        <f>(AA20-AM20)/AA20</f>
        <v>0.54558283940163699</v>
      </c>
      <c r="BP20" s="54">
        <f>(AB20-AN20)/AB20</f>
        <v>0.6141960405601159</v>
      </c>
      <c r="BQ20" s="54">
        <f>(AC20-AO20)/AC20</f>
        <v>0.34876818046898189</v>
      </c>
      <c r="BR20" s="54">
        <f>(AD20-AP20)/AD20</f>
        <v>0.30610490111779881</v>
      </c>
      <c r="BS20" s="54">
        <f>(AE20-AQ20)/AE20</f>
        <v>0.15568862275449102</v>
      </c>
      <c r="BT20" s="54">
        <f>(AF20-AR20)/AF20</f>
        <v>0.144693352919574</v>
      </c>
      <c r="BU20" s="54"/>
      <c r="BV20" s="54"/>
      <c r="BW20" s="54"/>
      <c r="BX20" s="54"/>
      <c r="BY20" s="54"/>
      <c r="BZ20" s="54"/>
      <c r="CA20" s="54"/>
      <c r="CB20" s="54"/>
      <c r="CC20" s="61">
        <v>15</v>
      </c>
      <c r="CD20" s="59">
        <f>IF(M20&gt;=5000,IF(BA20&gt;=0.24,5,IF(BA20&gt;=0.16,4,IF(BA20&gt;=0.08,3,IF(BA20&gt;=0,2,1)))),IF(M20&gt;=3000,IF(BA20&gt;=0.18,5,IF(BA20&gt;=0.12,4,IF(BA20&gt;0.06,3,IF(BA20&gt;=0,2,1)))),IF(M20&gt;=1000,IF(BA20&gt;=0.09,5,IF(BA20&gt;=0.05,4,IF(BA20&gt;=0.03,3,IF(BA20&gt;=0,2,1)))),IF(BA20&gt;=0.05,5,IF(BA20&gt;=0,4,1)))))</f>
        <v>1</v>
      </c>
      <c r="CE20" s="59">
        <f>IF(N20&gt;=5000,IF(BB20&gt;=0.24,5,IF(BB20&gt;=0.16,4,IF(BB20&gt;=0.08,3,IF(BB20&gt;=0,2,1)))),IF(N20&gt;=3000,IF(BB20&gt;=0.18,5,IF(BB20&gt;=0.12,4,IF(BB20&gt;0.06,3,IF(BB20&gt;=0,2,1)))),IF(N20&gt;=1000,IF(BB20&gt;=0.09,5,IF(BB20&gt;=0.05,4,IF(BB20&gt;=0.03,3,IF(BB20&gt;=0,2,1)))),IF(BB20&gt;=0.05,5,IF(BB20&gt;=0,4,1)))))</f>
        <v>1</v>
      </c>
      <c r="CF20" s="59">
        <f>IF(O20&gt;=5000,IF(BC20&gt;=0.24,5,IF(BC20&gt;=0.16,4,IF(BC20&gt;=0.08,3,IF(BC20&gt;=0,2,1)))),IF(O20&gt;=3000,IF(BC20&gt;=0.18,5,IF(BC20&gt;=0.12,4,IF(BC20&gt;0.06,3,IF(BC20&gt;=0,2,1)))),IF(O20&gt;=1000,IF(BC20&gt;=0.09,5,IF(BC20&gt;=0.05,4,IF(BC20&gt;=0.03,3,IF(BC20&gt;=0,2,1)))),IF(BC20&gt;=0.05,5,IF(BC20&gt;=0,4,1)))))</f>
        <v>1</v>
      </c>
      <c r="CG20" s="59">
        <f>IF(P20&gt;=5000,IF(BD20&gt;=0.24,5,IF(BD20&gt;=0.16,4,IF(BD20&gt;=0.08,3,IF(BD20&gt;=0,2,1)))),IF(P20&gt;=3000,IF(BD20&gt;=0.18,5,IF(BD20&gt;=0.12,4,IF(BD20&gt;0.06,3,IF(BD20&gt;=0,2,1)))),IF(P20&gt;=1000,IF(BD20&gt;=0.09,5,IF(BD20&gt;=0.05,4,IF(BD20&gt;=0.03,3,IF(BD20&gt;=0,2,1)))),IF(BD20&gt;=0.05,5,IF(BD20&gt;=0,4,1)))))</f>
        <v>1</v>
      </c>
      <c r="CH20" s="59">
        <f>IF(Q20&gt;=5000,IF(BE20&gt;=0.24,5,IF(BE20&gt;=0.16,4,IF(BE20&gt;=0.08,3,IF(BE20&gt;=0,2,1)))),IF(Q20&gt;=3000,IF(BE20&gt;=0.18,5,IF(BE20&gt;=0.12,4,IF(BE20&gt;0.06,3,IF(BE20&gt;=0,2,1)))),IF(Q20&gt;=1000,IF(BE20&gt;=0.09,5,IF(BE20&gt;=0.05,4,IF(BE20&gt;=0.03,3,IF(BE20&gt;=0,2,1)))),IF(BE20&gt;=0.05,5,IF(BE20&gt;=0,4,1)))))</f>
        <v>1</v>
      </c>
      <c r="CI20" s="59">
        <f>IF(R20&gt;=5000,IF(BF20&gt;=0.24,5,IF(BF20&gt;=0.16,4,IF(BF20&gt;=0.08,3,IF(BF20&gt;=0,2,1)))),IF(R20&gt;=3000,IF(BF20&gt;=0.18,5,IF(BF20&gt;=0.12,4,IF(BF20&gt;0.06,3,IF(BF20&gt;=0,2,1)))),IF(R20&gt;=1000,IF(BF20&gt;=0.09,5,IF(BF20&gt;=0.05,4,IF(BF20&gt;=0.03,3,IF(BF20&gt;=0,2,1)))),IF(BF20&gt;=0.05,5,IF(BF20&gt;=0,4,1)))))</f>
        <v>1</v>
      </c>
      <c r="CJ20" s="59">
        <f>IF(S20&gt;=5000,IF(BG20&gt;=0.24,5,IF(BG20&gt;=0.16,4,IF(BG20&gt;=0.08,3,IF(BG20&gt;=0,2,1)))),IF(S20&gt;=3000,IF(BG20&gt;=0.18,5,IF(BG20&gt;=0.12,4,IF(BG20&gt;0.06,3,IF(BG20&gt;=0,2,1)))),IF(S20&gt;=1000,IF(BG20&gt;=0.09,5,IF(BG20&gt;=0.05,4,IF(BG20&gt;=0.03,3,IF(BG20&gt;=0,2,1)))),IF(BG20&gt;=0.05,5,IF(BG20&gt;=0,4,1)))))</f>
        <v>1</v>
      </c>
      <c r="CK20" s="59">
        <f>IF(T20&gt;=5000,IF(BH20&gt;=0.24,5,IF(BH20&gt;=0.16,4,IF(BH20&gt;=0.08,3,IF(BH20&gt;=0,2,1)))),IF(T20&gt;=3000,IF(BH20&gt;=0.18,5,IF(BH20&gt;=0.12,4,IF(BH20&gt;0.06,3,IF(BH20&gt;=0,2,1)))),IF(T20&gt;=1000,IF(BH20&gt;=0.09,5,IF(BH20&gt;=0.05,4,IF(BH20&gt;=0.03,3,IF(BH20&gt;=0,2,1)))),IF(BH20&gt;=0.05,5,IF(BH20&gt;=0,4,1)))))</f>
        <v>1</v>
      </c>
      <c r="CL20" s="59">
        <f>IF(U20&gt;=5000,IF(BI20&gt;=0.24,5,IF(BI20&gt;=0.16,4,IF(BI20&gt;=0.08,3,IF(BI20&gt;=0,2,1)))),IF(U20&gt;=3000,IF(BI20&gt;=0.18,5,IF(BI20&gt;=0.12,4,IF(BI20&gt;0.06,3,IF(BI20&gt;=0,2,1)))),IF(U20&gt;=1000,IF(BI20&gt;=0.09,5,IF(BI20&gt;=0.05,4,IF(BI20&gt;=0.03,3,IF(BI20&gt;=0,2,1)))),IF(BI20&gt;=0.05,5,IF(BI20&gt;=0,4,1)))))</f>
        <v>1</v>
      </c>
      <c r="CM20" s="59">
        <f>IF(V20&gt;=5000,IF(BJ20&gt;=0.24,5,IF(BJ20&gt;=0.16,4,IF(BJ20&gt;=0.08,3,IF(BJ20&gt;=0,2,1)))),IF(V20&gt;=3000,IF(BJ20&gt;=0.18,5,IF(BJ20&gt;=0.12,4,IF(BJ20&gt;0.06,3,IF(BJ20&gt;=0,2,1)))),IF(V20&gt;=1000,IF(BJ20&gt;=0.09,5,IF(BJ20&gt;=0.05,4,IF(BJ20&gt;=0.03,3,IF(BJ20&gt;=0,2,1)))),IF(BJ20&gt;=0.05,5,IF(BJ20&gt;=0,4,1)))))</f>
        <v>5</v>
      </c>
      <c r="CN20" s="59">
        <f>IF(W20&gt;=5000,IF(BK20&gt;=0.24,5,IF(BK20&gt;=0.16,4,IF(BK20&gt;=0.08,3,IF(BK20&gt;=0,2,1)))),IF(W20&gt;=3000,IF(BK20&gt;=0.18,5,IF(BK20&gt;=0.12,4,IF(BK20&gt;0.06,3,IF(BK20&gt;=0,2,1)))),IF(W20&gt;=1000,IF(BK20&gt;=0.09,5,IF(BK20&gt;=0.05,4,IF(BK20&gt;=0.03,3,IF(BK20&gt;=0,2,1)))),IF(BK20&gt;=0.05,5,IF(BK20&gt;=0,4,1)))))</f>
        <v>1</v>
      </c>
      <c r="CO20" s="59">
        <f>IF(X20&gt;=5000,IF(BL20&gt;=0.24,5,IF(BL20&gt;=0.16,4,IF(BL20&gt;=0.08,3,IF(BL20&gt;=0,2,1)))),IF(X20&gt;=3000,IF(BL20&gt;=0.18,5,IF(BL20&gt;=0.12,4,IF(BL20&gt;0.06,3,IF(BL20&gt;=0,2,1)))),IF(X20&gt;=1000,IF(BL20&gt;=0.09,5,IF(BL20&gt;=0.05,4,IF(BL20&gt;=0.03,3,IF(BL20&gt;=0,2,1)))),IF(BL20&gt;=0.05,5,IF(BL20&gt;=0,4,1)))))</f>
        <v>1</v>
      </c>
      <c r="CP20" s="59">
        <f>IF(Y20&gt;=5000,IF(BM20&gt;=0.24,5,IF(BM20&gt;=0.16,4,IF(BM20&gt;=0.08,3,IF(BM20&gt;=0,2,1)))),IF(Y20&gt;=3000,IF(BM20&gt;=0.18,5,IF(BM20&gt;=0.12,4,IF(BM20&gt;0.06,3,IF(BM20&gt;=0,2,1)))),IF(Y20&gt;=1000,IF(BM20&gt;=0.09,5,IF(BM20&gt;=0.05,4,IF(BM20&gt;=0.03,3,IF(BM20&gt;=0,2,1)))),IF(BM20&gt;=0.05,5,IF(BM20&gt;=0,4,1)))))</f>
        <v>1</v>
      </c>
      <c r="CQ20" s="59">
        <f>IF(Z20&gt;=5000,IF(BN20&gt;=0.24,5,IF(BN20&gt;=0.16,4,IF(BN20&gt;=0.08,3,IF(BN20&gt;=0,2,1)))),IF(Z20&gt;=3000,IF(BN20&gt;=0.18,5,IF(BN20&gt;=0.12,4,IF(BN20&gt;0.06,3,IF(BN20&gt;=0,2,1)))),IF(Z20&gt;=1000,IF(BN20&gt;=0.09,5,IF(BN20&gt;=0.05,4,IF(BN20&gt;=0.03,3,IF(BN20&gt;=0,2,1)))),IF(BN20&gt;=0.05,5,IF(BN20&gt;=0,4,1)))))</f>
        <v>5</v>
      </c>
      <c r="CR20" s="59">
        <f>IF(AA20&gt;=5000,IF(BO20&gt;=0.24,5,IF(BO20&gt;=0.16,4,IF(BO20&gt;=0.08,3,IF(BO20&gt;=0,2,1)))),IF(AA20&gt;=3000,IF(BO20&gt;=0.18,5,IF(BO20&gt;=0.12,4,IF(BO20&gt;0.06,3,IF(BO20&gt;=0,2,1)))),IF(AA20&gt;=1000,IF(BO20&gt;=0.09,5,IF(BO20&gt;=0.05,4,IF(BO20&gt;=0.03,3,IF(BO20&gt;=0,2,1)))),IF(BO20&gt;=0.05,5,IF(BO20&gt;=0,4,1)))))</f>
        <v>5</v>
      </c>
      <c r="CS20" s="59">
        <f>IF(AB20&gt;=5000,IF(BP20&gt;=0.24,5,IF(BP20&gt;=0.16,4,IF(BP20&gt;=0.08,3,IF(BP20&gt;=0,2,1)))),IF(AB20&gt;=3000,IF(BP20&gt;=0.18,5,IF(BP20&gt;=0.12,4,IF(BP20&gt;0.06,3,IF(BP20&gt;=0,2,1)))),IF(AB20&gt;=1000,IF(BP20&gt;=0.09,5,IF(BP20&gt;=0.05,4,IF(BP20&gt;=0.03,3,IF(BP20&gt;=0,2,1)))),IF(BP20&gt;=0.05,5,IF(BP20&gt;=0,4,1)))))</f>
        <v>5</v>
      </c>
      <c r="CT20" s="59">
        <f>IF(AC20&gt;=5000,IF(BQ20&gt;=0.24,5,IF(BQ20&gt;=0.16,4,IF(BQ20&gt;=0.08,3,IF(BQ20&gt;=0,2,1)))),IF(AC20&gt;=3000,IF(BQ20&gt;=0.18,5,IF(BQ20&gt;=0.12,4,IF(BQ20&gt;0.06,3,IF(BQ20&gt;=0,2,1)))),IF(AC20&gt;=1000,IF(BQ20&gt;=0.09,5,IF(BQ20&gt;=0.05,4,IF(BQ20&gt;=0.03,3,IF(BQ20&gt;=0,2,1)))),IF(BQ20&gt;=0.05,5,IF(BQ20&gt;=0,4,1)))))</f>
        <v>5</v>
      </c>
      <c r="CU20" s="59">
        <f>IF(AD20&gt;=5000,IF(BR20&gt;=0.24,5,IF(BR20&gt;=0.16,4,IF(BR20&gt;=0.08,3,IF(BR20&gt;=0,2,1)))),IF(AD20&gt;=3000,IF(BR20&gt;=0.18,5,IF(BR20&gt;=0.12,4,IF(BR20&gt;0.06,3,IF(BR20&gt;=0,2,1)))),IF(AD20&gt;=1000,IF(BR20&gt;=0.09,5,IF(BR20&gt;=0.05,4,IF(BR20&gt;=0.03,3,IF(BR20&gt;=0,2,1)))),IF(BR20&gt;=0.05,5,IF(BR20&gt;=0,4,1)))))</f>
        <v>5</v>
      </c>
      <c r="CV20" s="59">
        <f>IF(AE20&gt;=5000,IF(BS20&gt;=0.24,5,IF(BS20&gt;=0.16,4,IF(BS20&gt;=0.08,3,IF(BS20&gt;=0,2,1)))),IF(AE20&gt;=3000,IF(BS20&gt;=0.18,5,IF(BS20&gt;=0.12,4,IF(BS20&gt;0.06,3,IF(BS20&gt;=0,2,1)))),IF(AE20&gt;=1000,IF(BS20&gt;=0.09,5,IF(BS20&gt;=0.05,4,IF(BS20&gt;=0.03,3,IF(BS20&gt;=0,2,1)))),IF(BS20&gt;=0.05,5,IF(BS20&gt;=0,4,1)))))</f>
        <v>4</v>
      </c>
      <c r="CW20" s="59">
        <f>IF(AF20&gt;=5000,IF(BT20&gt;=0.24,5,IF(BT20&gt;=0.16,4,IF(BT20&gt;=0.08,3,IF(BT20&gt;=0,2,1)))),IF(AF20&gt;=3000,IF(BT20&gt;=0.18,5,IF(BT20&gt;=0.12,4,IF(BT20&gt;0.06,3,IF(BT20&gt;=0,2,1)))),IF(AF20&gt;=1000,IF(BT20&gt;=0.09,5,IF(BT20&gt;=0.05,4,IF(BT20&gt;=0.03,3,IF(BT20&gt;=0,2,1)))),IF(BT20&gt;=0.05,5,IF(BT20&gt;=0,4,1)))))</f>
        <v>5</v>
      </c>
      <c r="CX20" s="59"/>
      <c r="CY20" s="59"/>
      <c r="CZ20" s="59"/>
      <c r="DA20" s="59"/>
      <c r="DB20" s="59"/>
      <c r="DC20" s="59"/>
      <c r="DD20" s="59"/>
      <c r="DE20" s="59"/>
      <c r="DF20" s="48" t="s">
        <v>200</v>
      </c>
      <c r="DG20" s="75" t="s">
        <v>0</v>
      </c>
      <c r="DH20" s="59">
        <f t="shared" si="24"/>
        <v>3</v>
      </c>
      <c r="DI20" s="59">
        <f t="shared" si="25"/>
        <v>3</v>
      </c>
      <c r="DJ20" s="59">
        <f t="shared" si="26"/>
        <v>3</v>
      </c>
      <c r="DK20" s="59">
        <f t="shared" si="27"/>
        <v>3</v>
      </c>
      <c r="DL20" s="59">
        <f t="shared" si="28"/>
        <v>3</v>
      </c>
      <c r="DM20" s="59">
        <f t="shared" si="29"/>
        <v>3</v>
      </c>
      <c r="DN20" s="59">
        <f t="shared" ref="DN20:DN26" si="110">CJ20/5*$CC20</f>
        <v>3</v>
      </c>
      <c r="DO20" s="59">
        <f t="shared" ref="DO20:DO33" si="111">CK20/5*$CC20</f>
        <v>3</v>
      </c>
      <c r="DP20" s="59">
        <f t="shared" ref="DP20:DP33" si="112">CL20/5*$CC20</f>
        <v>3</v>
      </c>
      <c r="DQ20" s="59">
        <f t="shared" ref="DQ20:DQ33" si="113">CM20/5*$CC20</f>
        <v>15</v>
      </c>
      <c r="DR20" s="59">
        <f t="shared" ref="DR20:DR33" si="114">CN20/5*$CC20</f>
        <v>3</v>
      </c>
      <c r="DS20" s="59">
        <f t="shared" ref="DS20:DS33" si="115">CO20/5*$CC20</f>
        <v>3</v>
      </c>
      <c r="DT20" s="59">
        <f t="shared" ref="DT20:DT33" si="116">CP20/5*$CC20</f>
        <v>3</v>
      </c>
      <c r="DU20" s="59">
        <f t="shared" si="70"/>
        <v>15</v>
      </c>
      <c r="DV20" s="59">
        <f t="shared" si="71"/>
        <v>15</v>
      </c>
      <c r="DW20" s="59">
        <f t="shared" si="72"/>
        <v>15</v>
      </c>
      <c r="DX20" s="59">
        <f t="shared" si="73"/>
        <v>15</v>
      </c>
      <c r="DY20" s="59">
        <f t="shared" si="74"/>
        <v>15</v>
      </c>
      <c r="DZ20" s="59">
        <f t="shared" si="75"/>
        <v>12</v>
      </c>
      <c r="EA20" s="59">
        <f t="shared" si="76"/>
        <v>15</v>
      </c>
      <c r="EB20" s="59"/>
      <c r="EC20" s="59"/>
      <c r="ED20" s="59"/>
      <c r="EE20" s="59"/>
      <c r="EF20" s="59"/>
      <c r="EG20" s="59"/>
      <c r="EH20" s="59"/>
      <c r="FK20" s="48">
        <f t="shared" ref="FK20:FP26" si="117">DV20+DV28+DV36</f>
        <v>45</v>
      </c>
      <c r="FL20" s="48">
        <f t="shared" si="117"/>
        <v>33</v>
      </c>
      <c r="FM20" s="48">
        <f t="shared" si="117"/>
        <v>45</v>
      </c>
      <c r="FN20" s="48">
        <f t="shared" si="117"/>
        <v>33</v>
      </c>
      <c r="FO20" s="48">
        <f t="shared" si="117"/>
        <v>30</v>
      </c>
      <c r="FP20" s="48">
        <f t="shared" si="117"/>
        <v>21</v>
      </c>
    </row>
    <row r="21" spans="1:178" s="224" customFormat="1" ht="14.25" customHeight="1">
      <c r="B21" s="224" t="s">
        <v>321</v>
      </c>
      <c r="C21" s="237" t="s">
        <v>7</v>
      </c>
      <c r="K21" s="226"/>
      <c r="L21" s="226"/>
      <c r="M21" s="380">
        <v>571.89718799231719</v>
      </c>
      <c r="N21" s="380">
        <v>522.44998309720643</v>
      </c>
      <c r="O21" s="380">
        <v>792.47675401521553</v>
      </c>
      <c r="P21" s="380">
        <v>369.03773410831258</v>
      </c>
      <c r="Q21" s="380">
        <v>548.78718033146743</v>
      </c>
      <c r="R21" s="380">
        <v>143.63688595231255</v>
      </c>
      <c r="S21" s="380">
        <v>0</v>
      </c>
      <c r="T21" s="380">
        <v>0</v>
      </c>
      <c r="U21" s="380">
        <v>171.179138968931</v>
      </c>
      <c r="V21" s="380">
        <v>0</v>
      </c>
      <c r="W21" s="380">
        <v>0</v>
      </c>
      <c r="X21" s="380">
        <v>230.82796214421421</v>
      </c>
      <c r="Y21" s="380">
        <v>219.10204677828699</v>
      </c>
      <c r="Z21" s="380">
        <v>411.25541125541127</v>
      </c>
      <c r="AA21" s="226">
        <v>0</v>
      </c>
      <c r="AB21" s="380">
        <v>22.638263192447877</v>
      </c>
      <c r="AC21" s="380">
        <v>333.0406612370947</v>
      </c>
      <c r="AD21" s="380">
        <v>400.51265619993592</v>
      </c>
      <c r="AE21" s="380">
        <v>773.48066298342542</v>
      </c>
      <c r="AF21" s="380">
        <v>544.03017554040332</v>
      </c>
      <c r="AG21" s="380">
        <v>324.29245283018867</v>
      </c>
      <c r="AH21" s="380">
        <v>755.25918284640613</v>
      </c>
      <c r="AI21" s="380">
        <v>464.67051955972471</v>
      </c>
      <c r="AJ21" s="380">
        <v>765.83795436173079</v>
      </c>
      <c r="AK21" s="381">
        <v>769.1738776717699</v>
      </c>
      <c r="AL21" s="382">
        <v>829.50484941296577</v>
      </c>
      <c r="AM21" s="382">
        <v>727.65198830905797</v>
      </c>
      <c r="AN21" s="382">
        <v>679.41376298165585</v>
      </c>
      <c r="AO21" s="382">
        <v>472.54843621471201</v>
      </c>
      <c r="AP21" s="382">
        <v>321.36853554830418</v>
      </c>
      <c r="AQ21" s="383">
        <v>500.18757033887704</v>
      </c>
      <c r="AR21" s="230">
        <v>0</v>
      </c>
      <c r="AS21" s="384">
        <v>29.265437518290899</v>
      </c>
      <c r="AT21" s="384">
        <v>420</v>
      </c>
      <c r="AU21" s="384">
        <v>429.12048957050638</v>
      </c>
      <c r="AV21" s="384">
        <f>Plan1!AA22</f>
        <v>485.82995951417007</v>
      </c>
      <c r="AW21" s="384">
        <f>Plan1!AB22</f>
        <v>288.86933914573456</v>
      </c>
      <c r="AX21" s="384">
        <f>Plan1!AC22</f>
        <v>176.62851490744666</v>
      </c>
      <c r="AY21" s="655"/>
      <c r="AZ21" s="233"/>
      <c r="BA21" s="62">
        <f t="shared" si="104"/>
        <v>0.61688560220507604</v>
      </c>
      <c r="BB21" s="62">
        <f t="shared" si="105"/>
        <v>0.21283295136236308</v>
      </c>
      <c r="BC21" s="62">
        <f t="shared" si="106"/>
        <v>1</v>
      </c>
      <c r="BD21" s="62">
        <f t="shared" si="107"/>
        <v>0.9386559663142644</v>
      </c>
      <c r="BE21" s="62">
        <f t="shared" si="108"/>
        <v>0.39313330709376598</v>
      </c>
      <c r="BF21" s="62">
        <f t="shared" si="109"/>
        <v>-1.7883691124639536</v>
      </c>
      <c r="BG21" s="62" t="e">
        <f>(S21-AE21)/S21</f>
        <v>#DIV/0!</v>
      </c>
      <c r="BH21" s="62">
        <v>0</v>
      </c>
      <c r="BI21" s="62">
        <v>0</v>
      </c>
      <c r="BJ21" s="62" t="e">
        <f>(V21-AH21)/V21</f>
        <v>#DIV/0!</v>
      </c>
      <c r="BK21" s="62">
        <v>0</v>
      </c>
      <c r="BL21" s="62">
        <v>0</v>
      </c>
      <c r="BM21" s="62">
        <f>(Y21-AK21)/Y21</f>
        <v>-2.5105736755170973</v>
      </c>
      <c r="BN21" s="62">
        <f>(Z21-AL21)/Z21</f>
        <v>-1.0170065285725798</v>
      </c>
      <c r="BO21" s="62">
        <v>0</v>
      </c>
      <c r="BP21" s="62">
        <f>(AB21-AN21)/AB21</f>
        <v>-29.011744152188683</v>
      </c>
      <c r="BQ21" s="62">
        <f>(AC21-AO21)/AC21</f>
        <v>-0.4188911181577929</v>
      </c>
      <c r="BR21" s="62">
        <f>(AD21-AP21)/AD21</f>
        <v>0.19760704044299413</v>
      </c>
      <c r="BS21" s="62">
        <f>(AE21-AQ21)/AE21</f>
        <v>0.35332892691902323</v>
      </c>
      <c r="BT21" s="62">
        <f>(AF21-AR21)/AF21</f>
        <v>1</v>
      </c>
      <c r="BU21" s="62">
        <f>(AG21-AS21)/AG21</f>
        <v>0.90975603267087013</v>
      </c>
      <c r="BV21" s="62">
        <f>(AH21-AT21)/AH21</f>
        <v>0.44389951219512197</v>
      </c>
      <c r="BW21" s="62">
        <f>(AI21-AU21)/AI21</f>
        <v>7.6505886413672175E-2</v>
      </c>
      <c r="BX21" s="62">
        <f>(AJ21-AV21)/AJ21</f>
        <v>0.3656230319388214</v>
      </c>
      <c r="BY21" s="62">
        <f>(AK21-AW21)/AK21</f>
        <v>0.62444208321255035</v>
      </c>
      <c r="BZ21" s="62">
        <f>(AL21-AX21)/AL21</f>
        <v>0.78706753187465361</v>
      </c>
      <c r="CA21" s="62"/>
      <c r="CB21" s="62"/>
      <c r="CC21" s="234">
        <v>15</v>
      </c>
      <c r="CD21" s="235">
        <f>IF(M21&gt;=5000,IF(BA21&gt;=0.24,5,IF(BA21&gt;=0.16,4,IF(BA21&gt;=0.08,3,IF(BA21&gt;=0,2,1)))),IF(M21&gt;=3000,IF(BA21&gt;=0.18,5,IF(BA21&gt;=0.12,4,IF(BA21&gt;0.06,3,IF(BA21&gt;=0,2,1)))),IF(M21&gt;=1000,IF(BA21&gt;=0.09,5,IF(BA21&gt;=0.05,4,IF(BA21&gt;=0.03,3,IF(BA21&gt;=0,2,1)))),IF(BA21&gt;=0.05,5,IF(BA21&gt;=0,4,1)))))</f>
        <v>5</v>
      </c>
      <c r="CE21" s="235">
        <f>IF(N21&gt;=5000,IF(BB21&gt;=0.24,5,IF(BB21&gt;=0.16,4,IF(BB21&gt;=0.08,3,IF(BB21&gt;=0,2,1)))),IF(N21&gt;=3000,IF(BB21&gt;=0.18,5,IF(BB21&gt;=0.12,4,IF(BB21&gt;0.06,3,IF(BB21&gt;=0,2,1)))),IF(N21&gt;=1000,IF(BB21&gt;=0.09,5,IF(BB21&gt;=0.05,4,IF(BB21&gt;=0.03,3,IF(BB21&gt;=0,2,1)))),IF(BB21&gt;=0.05,5,IF(BB21&gt;=0,4,1)))))</f>
        <v>5</v>
      </c>
      <c r="CF21" s="235">
        <f>IF(O21&gt;=5000,IF(BC21&gt;=0.24,5,IF(BC21&gt;=0.16,4,IF(BC21&gt;=0.08,3,IF(BC21&gt;=0,2,1)))),IF(O21&gt;=3000,IF(BC21&gt;=0.18,5,IF(BC21&gt;=0.12,4,IF(BC21&gt;0.06,3,IF(BC21&gt;=0,2,1)))),IF(O21&gt;=1000,IF(BC21&gt;=0.09,5,IF(BC21&gt;=0.05,4,IF(BC21&gt;=0.03,3,IF(BC21&gt;=0,2,1)))),IF(BC21&gt;=0.05,5,IF(BC21&gt;=0,4,1)))))</f>
        <v>5</v>
      </c>
      <c r="CG21" s="235">
        <f>IF(P21&gt;=5000,IF(BD21&gt;=0.24,5,IF(BD21&gt;=0.16,4,IF(BD21&gt;=0.08,3,IF(BD21&gt;=0,2,1)))),IF(P21&gt;=3000,IF(BD21&gt;=0.18,5,IF(BD21&gt;=0.12,4,IF(BD21&gt;0.06,3,IF(BD21&gt;=0,2,1)))),IF(P21&gt;=1000,IF(BD21&gt;=0.09,5,IF(BD21&gt;=0.05,4,IF(BD21&gt;=0.03,3,IF(BD21&gt;=0,2,1)))),IF(BD21&gt;=0.05,5,IF(BD21&gt;=0,4,1)))))</f>
        <v>5</v>
      </c>
      <c r="CH21" s="235">
        <f>IF(Q21&gt;=5000,IF(BE21&gt;=0.24,5,IF(BE21&gt;=0.16,4,IF(BE21&gt;=0.08,3,IF(BE21&gt;=0,2,1)))),IF(Q21&gt;=3000,IF(BE21&gt;=0.18,5,IF(BE21&gt;=0.12,4,IF(BE21&gt;0.06,3,IF(BE21&gt;=0,2,1)))),IF(Q21&gt;=1000,IF(BE21&gt;=0.09,5,IF(BE21&gt;=0.05,4,IF(BE21&gt;=0.03,3,IF(BE21&gt;=0,2,1)))),IF(BE21&gt;=0.05,5,IF(BE21&gt;=0,4,1)))))</f>
        <v>5</v>
      </c>
      <c r="CI21" s="235">
        <f>IF(R21&gt;=5000,IF(BF21&gt;=0.24,5,IF(BF21&gt;=0.16,4,IF(BF21&gt;=0.08,3,IF(BF21&gt;=0,2,1)))),IF(R21&gt;=3000,IF(BF21&gt;=0.18,5,IF(BF21&gt;=0.12,4,IF(BF21&gt;0.06,3,IF(BF21&gt;=0,2,1)))),IF(R21&gt;=1000,IF(BF21&gt;=0.09,5,IF(BF21&gt;=0.05,4,IF(BF21&gt;=0.03,3,IF(BF21&gt;=0,2,1)))),IF(BF21&gt;=0.05,5,IF(BF21&gt;=0,4,1)))))</f>
        <v>1</v>
      </c>
      <c r="CJ21" s="235" t="e">
        <f>IF(S21&gt;=5000,IF(BG21&gt;=0.24,5,IF(BG21&gt;=0.16,4,IF(BG21&gt;=0.08,3,IF(BG21&gt;=0,2,1)))),IF(S21&gt;=3000,IF(BG21&gt;=0.18,5,IF(BG21&gt;=0.12,4,IF(BG21&gt;0.06,3,IF(BG21&gt;=0,2,1)))),IF(S21&gt;=1000,IF(BG21&gt;=0.09,5,IF(BG21&gt;=0.05,4,IF(BG21&gt;=0.03,3,IF(BG21&gt;=0,2,1)))),IF(BG21&gt;=0.05,5,IF(BG21&gt;=0,4,1)))))</f>
        <v>#DIV/0!</v>
      </c>
      <c r="CK21" s="235">
        <f>IF(T21&gt;=5000,IF(BH21&gt;=0.24,5,IF(BH21&gt;=0.16,4,IF(BH21&gt;=0.08,3,IF(BH21&gt;=0,2,1)))),IF(T21&gt;=3000,IF(BH21&gt;=0.18,5,IF(BH21&gt;=0.12,4,IF(BH21&gt;0.06,3,IF(BH21&gt;=0,2,1)))),IF(T21&gt;=1000,IF(BH21&gt;=0.09,5,IF(BH21&gt;=0.05,4,IF(BH21&gt;=0.03,3,IF(BH21&gt;=0,2,1)))),IF(BH21&gt;=0.05,5,IF(BH21&gt;=0,4,1)))))</f>
        <v>4</v>
      </c>
      <c r="CL21" s="235">
        <f>IF(U21&gt;=5000,IF(BI21&gt;=0.24,5,IF(BI21&gt;=0.16,4,IF(BI21&gt;=0.08,3,IF(BI21&gt;=0,2,1)))),IF(U21&gt;=3000,IF(BI21&gt;=0.18,5,IF(BI21&gt;=0.12,4,IF(BI21&gt;0.06,3,IF(BI21&gt;=0,2,1)))),IF(U21&gt;=1000,IF(BI21&gt;=0.09,5,IF(BI21&gt;=0.05,4,IF(BI21&gt;=0.03,3,IF(BI21&gt;=0,2,1)))),IF(BI21&gt;=0.05,5,IF(BI21&gt;=0,4,1)))))</f>
        <v>4</v>
      </c>
      <c r="CM21" s="235" t="e">
        <f>IF(V21&gt;=5000,IF(BJ21&gt;=0.24,5,IF(BJ21&gt;=0.16,4,IF(BJ21&gt;=0.08,3,IF(BJ21&gt;=0,2,1)))),IF(V21&gt;=3000,IF(BJ21&gt;=0.18,5,IF(BJ21&gt;=0.12,4,IF(BJ21&gt;0.06,3,IF(BJ21&gt;=0,2,1)))),IF(V21&gt;=1000,IF(BJ21&gt;=0.09,5,IF(BJ21&gt;=0.05,4,IF(BJ21&gt;=0.03,3,IF(BJ21&gt;=0,2,1)))),IF(BJ21&gt;=0.05,5,IF(BJ21&gt;=0,4,1)))))</f>
        <v>#DIV/0!</v>
      </c>
      <c r="CN21" s="235">
        <f>IF(W21&gt;=5000,IF(BK21&gt;=0.24,5,IF(BK21&gt;=0.16,4,IF(BK21&gt;=0.08,3,IF(BK21&gt;=0,2,1)))),IF(W21&gt;=3000,IF(BK21&gt;=0.18,5,IF(BK21&gt;=0.12,4,IF(BK21&gt;0.06,3,IF(BK21&gt;=0,2,1)))),IF(W21&gt;=1000,IF(BK21&gt;=0.09,5,IF(BK21&gt;=0.05,4,IF(BK21&gt;=0.03,3,IF(BK21&gt;=0,2,1)))),IF(BK21&gt;=0.05,5,IF(BK21&gt;=0,4,1)))))</f>
        <v>4</v>
      </c>
      <c r="CO21" s="235">
        <f>IF(X21&gt;=5000,IF(BL21&gt;=0.24,5,IF(BL21&gt;=0.16,4,IF(BL21&gt;=0.08,3,IF(BL21&gt;=0,2,1)))),IF(X21&gt;=3000,IF(BL21&gt;=0.18,5,IF(BL21&gt;=0.12,4,IF(BL21&gt;0.06,3,IF(BL21&gt;=0,2,1)))),IF(X21&gt;=1000,IF(BL21&gt;=0.09,5,IF(BL21&gt;=0.05,4,IF(BL21&gt;=0.03,3,IF(BL21&gt;=0,2,1)))),IF(BL21&gt;=0.05,5,IF(BL21&gt;=0,4,1)))))</f>
        <v>4</v>
      </c>
      <c r="CP21" s="235">
        <f>IF(Y21&gt;=5000,IF(BM21&gt;=0.24,5,IF(BM21&gt;=0.16,4,IF(BM21&gt;=0.08,3,IF(BM21&gt;=0,2,1)))),IF(Y21&gt;=3000,IF(BM21&gt;=0.18,5,IF(BM21&gt;=0.12,4,IF(BM21&gt;0.06,3,IF(BM21&gt;=0,2,1)))),IF(Y21&gt;=1000,IF(BM21&gt;=0.09,5,IF(BM21&gt;=0.05,4,IF(BM21&gt;=0.03,3,IF(BM21&gt;=0,2,1)))),IF(BM21&gt;=0.05,5,IF(BM21&gt;=0,4,1)))))</f>
        <v>1</v>
      </c>
      <c r="CQ21" s="235">
        <f>IF(Z21&gt;=5000,IF(BN21&gt;=0.24,5,IF(BN21&gt;=0.16,4,IF(BN21&gt;=0.08,3,IF(BN21&gt;=0,2,1)))),IF(Z21&gt;=3000,IF(BN21&gt;=0.18,5,IF(BN21&gt;=0.12,4,IF(BN21&gt;0.06,3,IF(BN21&gt;=0,2,1)))),IF(Z21&gt;=1000,IF(BN21&gt;=0.09,5,IF(BN21&gt;=0.05,4,IF(BN21&gt;=0.03,3,IF(BN21&gt;=0,2,1)))),IF(BN21&gt;=0.05,5,IF(BN21&gt;=0,4,1)))))</f>
        <v>1</v>
      </c>
      <c r="CR21" s="235">
        <f>IF(AA21&gt;=5000,IF(BO21&gt;=0.24,5,IF(BO21&gt;=0.16,4,IF(BO21&gt;=0.08,3,IF(BO21&gt;=0,2,1)))),IF(AA21&gt;=3000,IF(BO21&gt;=0.18,5,IF(BO21&gt;=0.12,4,IF(BO21&gt;0.06,3,IF(BO21&gt;=0,2,1)))),IF(AA21&gt;=1000,IF(BO21&gt;=0.09,5,IF(BO21&gt;=0.05,4,IF(BO21&gt;=0.03,3,IF(BO21&gt;=0,2,1)))),IF(BO21&gt;=0.05,5,IF(BO21&gt;=0,4,1)))))</f>
        <v>4</v>
      </c>
      <c r="CS21" s="235">
        <f>IF(AB21&gt;=5000,IF(BP21&gt;=0.24,5,IF(BP21&gt;=0.16,4,IF(BP21&gt;=0.08,3,IF(BP21&gt;=0,2,1)))),IF(AB21&gt;=3000,IF(BP21&gt;=0.18,5,IF(BP21&gt;=0.12,4,IF(BP21&gt;0.06,3,IF(BP21&gt;=0,2,1)))),IF(AB21&gt;=1000,IF(BP21&gt;=0.09,5,IF(BP21&gt;=0.05,4,IF(BP21&gt;=0.03,3,IF(BP21&gt;=0,2,1)))),IF(BP21&gt;=0.05,5,IF(BP21&gt;=0,4,1)))))</f>
        <v>1</v>
      </c>
      <c r="CT21" s="235">
        <f>IF(AC21&gt;=5000,IF(BQ21&gt;=0.24,5,IF(BQ21&gt;=0.16,4,IF(BQ21&gt;=0.08,3,IF(BQ21&gt;=0,2,1)))),IF(AC21&gt;=3000,IF(BQ21&gt;=0.18,5,IF(BQ21&gt;=0.12,4,IF(BQ21&gt;0.06,3,IF(BQ21&gt;=0,2,1)))),IF(AC21&gt;=1000,IF(BQ21&gt;=0.09,5,IF(BQ21&gt;=0.05,4,IF(BQ21&gt;=0.03,3,IF(BQ21&gt;=0,2,1)))),IF(BQ21&gt;=0.05,5,IF(BQ21&gt;=0,4,1)))))</f>
        <v>1</v>
      </c>
      <c r="CU21" s="235">
        <f>IF(AD21&gt;=5000,IF(BR21&gt;=0.24,5,IF(BR21&gt;=0.16,4,IF(BR21&gt;=0.08,3,IF(BR21&gt;=0,2,1)))),IF(AD21&gt;=3000,IF(BR21&gt;=0.18,5,IF(BR21&gt;=0.12,4,IF(BR21&gt;0.06,3,IF(BR21&gt;=0,2,1)))),IF(AD21&gt;=1000,IF(BR21&gt;=0.09,5,IF(BR21&gt;=0.05,4,IF(BR21&gt;=0.03,3,IF(BR21&gt;=0,2,1)))),IF(BR21&gt;=0.05,5,IF(BR21&gt;=0,4,1)))))</f>
        <v>5</v>
      </c>
      <c r="CV21" s="235">
        <f>IF(AE21&gt;=5000,IF(BS21&gt;=0.24,5,IF(BS21&gt;=0.16,4,IF(BS21&gt;=0.08,3,IF(BS21&gt;=0,2,1)))),IF(AE21&gt;=3000,IF(BS21&gt;=0.18,5,IF(BS21&gt;=0.12,4,IF(BS21&gt;0.06,3,IF(BS21&gt;=0,2,1)))),IF(AE21&gt;=1000,IF(BS21&gt;=0.09,5,IF(BS21&gt;=0.05,4,IF(BS21&gt;=0.03,3,IF(BS21&gt;=0,2,1)))),IF(BS21&gt;=0.05,5,IF(BS21&gt;=0,4,1)))))</f>
        <v>5</v>
      </c>
      <c r="CW21" s="235">
        <f>IF(AF21&gt;=5000,IF(BT21&gt;=0.24,5,IF(BT21&gt;=0.16,4,IF(BT21&gt;=0.08,3,IF(BT21&gt;=0,2,1)))),IF(AF21&gt;=3000,IF(BT21&gt;=0.18,5,IF(BT21&gt;=0.12,4,IF(BT21&gt;0.06,3,IF(BT21&gt;=0,2,1)))),IF(AF21&gt;=1000,IF(BT21&gt;=0.09,5,IF(BT21&gt;=0.05,4,IF(BT21&gt;=0.03,3,IF(BT21&gt;=0,2,1)))),IF(BT21&gt;=0.05,5,IF(BT21&gt;=0,4,1)))))</f>
        <v>5</v>
      </c>
      <c r="CX21" s="235">
        <f>IF(AG21&gt;=5000,IF(BU21&gt;=0.24,5,IF(BU21&gt;=0.16,4,IF(BU21&gt;=0.08,3,IF(BU21&gt;=0,2,1)))),IF(AG21&gt;=3000,IF(BU21&gt;=0.18,5,IF(BU21&gt;=0.12,4,IF(BU21&gt;0.06,3,IF(BU21&gt;=0,2,1)))),IF(AG21&gt;=1000,IF(BU21&gt;=0.09,5,IF(BU21&gt;=0.05,4,IF(BU21&gt;=0.03,3,IF(BU21&gt;=0,2,1)))),IF(BU21&gt;=0.05,5,IF(BU21&gt;=0,4,1)))))</f>
        <v>5</v>
      </c>
      <c r="CY21" s="235">
        <f>IF(AH21&gt;=5000,IF(BV21&gt;=0.24,5,IF(BV21&gt;=0.16,4,IF(BV21&gt;=0.08,3,IF(BV21&gt;=0,2,1)))),IF(AH21&gt;=3000,IF(BV21&gt;=0.18,5,IF(BV21&gt;=0.12,4,IF(BV21&gt;0.06,3,IF(BV21&gt;=0,2,1)))),IF(AH21&gt;=1000,IF(BV21&gt;=0.09,5,IF(BV21&gt;=0.05,4,IF(BV21&gt;=0.03,3,IF(BV21&gt;=0,2,1)))),IF(BV21&gt;=0.05,5,IF(BV21&gt;=0,4,1)))))</f>
        <v>5</v>
      </c>
      <c r="CZ21" s="235">
        <f>IF(AI21&gt;=5000,IF(BW21&gt;=0.24,5,IF(BW21&gt;=0.16,4,IF(BW21&gt;=0.08,3,IF(BW21&gt;=0,2,1)))),IF(AI21&gt;=3000,IF(BW21&gt;=0.18,5,IF(BW21&gt;=0.12,4,IF(BW21&gt;0.06,3,IF(BW21&gt;=0,2,1)))),IF(AI21&gt;=1000,IF(BW21&gt;=0.09,5,IF(BW21&gt;=0.05,4,IF(BW21&gt;=0.03,3,IF(BW21&gt;=0,2,1)))),IF(BW21&gt;=0.05,5,IF(BW21&gt;=0,4,1)))))</f>
        <v>5</v>
      </c>
      <c r="DA21" s="235">
        <f>IF(AJ21&gt;=5000,IF(BX21&gt;=0.24,5,IF(BX21&gt;=0.16,4,IF(BX21&gt;=0.08,3,IF(BX21&gt;=0,2,1)))),IF(AJ21&gt;=3000,IF(BX21&gt;=0.18,5,IF(BX21&gt;=0.12,4,IF(BX21&gt;0.06,3,IF(BX21&gt;=0,2,1)))),IF(AJ21&gt;=1000,IF(BX21&gt;=0.09,5,IF(BX21&gt;=0.05,4,IF(BX21&gt;=0.03,3,IF(BX21&gt;=0,2,1)))),IF(BX21&gt;=0.05,5,IF(BX21&gt;=0,4,1)))))</f>
        <v>5</v>
      </c>
      <c r="DB21" s="235">
        <f>IF(AK21&gt;=5000,IF(BY21&gt;=0.24,5,IF(BY21&gt;=0.16,4,IF(BY21&gt;=0.08,3,IF(BY21&gt;=0,2,1)))),IF(AK21&gt;=3000,IF(BY21&gt;=0.18,5,IF(BY21&gt;=0.12,4,IF(BY21&gt;0.06,3,IF(BY21&gt;=0,2,1)))),IF(AK21&gt;=1000,IF(BY21&gt;=0.09,5,IF(BY21&gt;=0.05,4,IF(BY21&gt;=0.03,3,IF(BY21&gt;=0,2,1)))),IF(BY21&gt;=0.05,5,IF(BY21&gt;=0,4,1)))))</f>
        <v>5</v>
      </c>
      <c r="DC21" s="235">
        <f>IF(AL21&gt;=5000,IF(BZ21&gt;=0.24,5,IF(BZ21&gt;=0.16,4,IF(BZ21&gt;=0.08,3,IF(BZ21&gt;=0,2,1)))),IF(AL21&gt;=3000,IF(BZ21&gt;=0.18,5,IF(BZ21&gt;=0.12,4,IF(BZ21&gt;0.06,3,IF(BZ21&gt;=0,2,1)))),IF(AL21&gt;=1000,IF(BZ21&gt;=0.09,5,IF(BZ21&gt;=0.05,4,IF(BZ21&gt;=0.03,3,IF(BZ21&gt;=0,2,1)))),IF(BZ21&gt;=0.05,5,IF(BZ21&gt;=0,4,1)))))</f>
        <v>5</v>
      </c>
      <c r="DD21" s="235"/>
      <c r="DE21" s="235"/>
      <c r="DF21" s="224" t="s">
        <v>200</v>
      </c>
      <c r="DG21" s="237" t="s">
        <v>7</v>
      </c>
      <c r="DH21" s="235">
        <f t="shared" si="24"/>
        <v>15</v>
      </c>
      <c r="DI21" s="235">
        <f t="shared" si="25"/>
        <v>15</v>
      </c>
      <c r="DJ21" s="235">
        <f t="shared" si="26"/>
        <v>15</v>
      </c>
      <c r="DK21" s="235">
        <f t="shared" si="27"/>
        <v>15</v>
      </c>
      <c r="DL21" s="235">
        <f t="shared" si="28"/>
        <v>15</v>
      </c>
      <c r="DM21" s="235">
        <f t="shared" si="29"/>
        <v>3</v>
      </c>
      <c r="DN21" s="235" t="e">
        <f t="shared" si="110"/>
        <v>#DIV/0!</v>
      </c>
      <c r="DO21" s="235">
        <f t="shared" si="111"/>
        <v>12</v>
      </c>
      <c r="DP21" s="235">
        <f t="shared" si="112"/>
        <v>12</v>
      </c>
      <c r="DQ21" s="235" t="e">
        <f t="shared" si="113"/>
        <v>#DIV/0!</v>
      </c>
      <c r="DR21" s="235">
        <f t="shared" si="114"/>
        <v>12</v>
      </c>
      <c r="DS21" s="235">
        <f t="shared" si="115"/>
        <v>12</v>
      </c>
      <c r="DT21" s="235">
        <f t="shared" si="116"/>
        <v>3</v>
      </c>
      <c r="DU21" s="235">
        <f t="shared" si="70"/>
        <v>3</v>
      </c>
      <c r="DV21" s="235">
        <f t="shared" si="71"/>
        <v>12</v>
      </c>
      <c r="DW21" s="235">
        <f t="shared" si="72"/>
        <v>3</v>
      </c>
      <c r="DX21" s="235">
        <f t="shared" si="73"/>
        <v>3</v>
      </c>
      <c r="DY21" s="235">
        <f t="shared" si="74"/>
        <v>15</v>
      </c>
      <c r="DZ21" s="235">
        <f t="shared" si="75"/>
        <v>15</v>
      </c>
      <c r="EA21" s="235">
        <f t="shared" si="76"/>
        <v>15</v>
      </c>
      <c r="EB21" s="235">
        <f>CX21/5*$CC21</f>
        <v>15</v>
      </c>
      <c r="EC21" s="235">
        <f>CY21/5*$CC21</f>
        <v>15</v>
      </c>
      <c r="ED21" s="235">
        <f>CZ21/5*$CC21</f>
        <v>15</v>
      </c>
      <c r="EE21" s="235">
        <f>DA21/5*$CC21</f>
        <v>15</v>
      </c>
      <c r="EF21" s="235">
        <f>DB21/5*$CC21</f>
        <v>15</v>
      </c>
      <c r="EG21" s="235">
        <f>DC21/5*$CC21</f>
        <v>15</v>
      </c>
      <c r="EH21" s="235"/>
      <c r="FK21" s="224">
        <f t="shared" si="117"/>
        <v>42</v>
      </c>
      <c r="FL21" s="224" t="e">
        <f t="shared" si="117"/>
        <v>#DIV/0!</v>
      </c>
      <c r="FM21" s="224">
        <f t="shared" si="117"/>
        <v>21</v>
      </c>
      <c r="FN21" s="224">
        <f t="shared" si="117"/>
        <v>33</v>
      </c>
      <c r="FO21" s="224">
        <f t="shared" si="117"/>
        <v>45</v>
      </c>
      <c r="FP21" s="224">
        <f>EA21+EA29+EA37</f>
        <v>45</v>
      </c>
      <c r="FQ21" s="224">
        <f>EB21+EB29+EB37</f>
        <v>45</v>
      </c>
      <c r="FR21" s="501">
        <f t="shared" ref="FR21:FV21" si="118">EC21+EC29+EC37</f>
        <v>42</v>
      </c>
      <c r="FS21" s="501">
        <f t="shared" si="118"/>
        <v>45</v>
      </c>
      <c r="FT21" s="501">
        <f t="shared" si="118"/>
        <v>45</v>
      </c>
      <c r="FU21" s="524">
        <f t="shared" si="118"/>
        <v>45</v>
      </c>
      <c r="FV21" s="541">
        <f t="shared" si="118"/>
        <v>33</v>
      </c>
    </row>
    <row r="22" spans="1:178" s="48" customFormat="1" ht="14.25" customHeight="1">
      <c r="B22" s="48" t="s">
        <v>323</v>
      </c>
      <c r="C22" s="75" t="s">
        <v>4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116"/>
      <c r="AL22" s="73"/>
      <c r="AM22" s="73"/>
      <c r="AN22" s="73"/>
      <c r="AO22" s="73"/>
      <c r="AP22" s="73"/>
      <c r="AQ22" s="211"/>
      <c r="AR22" s="52"/>
      <c r="AS22" s="52"/>
      <c r="AT22" s="52"/>
      <c r="AU22" s="52"/>
      <c r="AV22" s="52"/>
      <c r="AW22" s="52"/>
      <c r="AX22" s="52"/>
      <c r="AY22" s="207"/>
      <c r="AZ22" s="49"/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/>
      <c r="BV22" s="62"/>
      <c r="BW22" s="62"/>
      <c r="BX22" s="62"/>
      <c r="BY22" s="62"/>
      <c r="BZ22" s="54"/>
      <c r="CA22" s="54"/>
      <c r="CB22" s="54"/>
      <c r="CC22" s="61">
        <v>15</v>
      </c>
      <c r="CD22" s="59">
        <f>IF(M22&gt;=5000,IF(BA22&gt;=0.24,5,IF(BA22&gt;=0.16,4,IF(BA22&gt;=0.08,3,IF(BA22&gt;=0,2,1)))),IF(M22&gt;=3000,IF(BA22&gt;=0.18,5,IF(BA22&gt;=0.12,4,IF(BA22&gt;0.06,3,IF(BA22&gt;=0,2,1)))),IF(M22&gt;=1000,IF(BA22&gt;=0.09,5,IF(BA22&gt;=0.05,4,IF(BA22&gt;=0.03,3,IF(BA22&gt;=0,2,1)))),IF(BA22&gt;=0.05,5,IF(BA22&gt;=0,4,1)))))</f>
        <v>4</v>
      </c>
      <c r="CE22" s="59">
        <f>IF(N22&gt;=5000,IF(BB22&gt;=0.24,5,IF(BB22&gt;=0.16,4,IF(BB22&gt;=0.08,3,IF(BB22&gt;=0,2,1)))),IF(N22&gt;=3000,IF(BB22&gt;=0.18,5,IF(BB22&gt;=0.12,4,IF(BB22&gt;0.06,3,IF(BB22&gt;=0,2,1)))),IF(N22&gt;=1000,IF(BB22&gt;=0.09,5,IF(BB22&gt;=0.05,4,IF(BB22&gt;=0.03,3,IF(BB22&gt;=0,2,1)))),IF(BB22&gt;=0.05,5,IF(BB22&gt;=0,4,1)))))</f>
        <v>4</v>
      </c>
      <c r="CF22" s="59">
        <f>IF(O22&gt;=5000,IF(BC22&gt;=0.24,5,IF(BC22&gt;=0.16,4,IF(BC22&gt;=0.08,3,IF(BC22&gt;=0,2,1)))),IF(O22&gt;=3000,IF(BC22&gt;=0.18,5,IF(BC22&gt;=0.12,4,IF(BC22&gt;0.06,3,IF(BC22&gt;=0,2,1)))),IF(O22&gt;=1000,IF(BC22&gt;=0.09,5,IF(BC22&gt;=0.05,4,IF(BC22&gt;=0.03,3,IF(BC22&gt;=0,2,1)))),IF(BC22&gt;=0.05,5,IF(BC22&gt;=0,4,1)))))</f>
        <v>4</v>
      </c>
      <c r="CG22" s="59">
        <f>IF(P22&gt;=5000,IF(BD22&gt;=0.24,5,IF(BD22&gt;=0.16,4,IF(BD22&gt;=0.08,3,IF(BD22&gt;=0,2,1)))),IF(P22&gt;=3000,IF(BD22&gt;=0.18,5,IF(BD22&gt;=0.12,4,IF(BD22&gt;0.06,3,IF(BD22&gt;=0,2,1)))),IF(P22&gt;=1000,IF(BD22&gt;=0.09,5,IF(BD22&gt;=0.05,4,IF(BD22&gt;=0.03,3,IF(BD22&gt;=0,2,1)))),IF(BD22&gt;=0.05,5,IF(BD22&gt;=0,4,1)))))</f>
        <v>4</v>
      </c>
      <c r="CH22" s="59">
        <f>IF(Q22&gt;=5000,IF(BE22&gt;=0.24,5,IF(BE22&gt;=0.16,4,IF(BE22&gt;=0.08,3,IF(BE22&gt;=0,2,1)))),IF(Q22&gt;=3000,IF(BE22&gt;=0.18,5,IF(BE22&gt;=0.12,4,IF(BE22&gt;0.06,3,IF(BE22&gt;=0,2,1)))),IF(Q22&gt;=1000,IF(BE22&gt;=0.09,5,IF(BE22&gt;=0.05,4,IF(BE22&gt;=0.03,3,IF(BE22&gt;=0,2,1)))),IF(BE22&gt;=0.05,5,IF(BE22&gt;=0,4,1)))))</f>
        <v>4</v>
      </c>
      <c r="CI22" s="59">
        <f>IF(R22&gt;=5000,IF(BF22&gt;=0.24,5,IF(BF22&gt;=0.16,4,IF(BF22&gt;=0.08,3,IF(BF22&gt;=0,2,1)))),IF(R22&gt;=3000,IF(BF22&gt;=0.18,5,IF(BF22&gt;=0.12,4,IF(BF22&gt;0.06,3,IF(BF22&gt;=0,2,1)))),IF(R22&gt;=1000,IF(BF22&gt;=0.09,5,IF(BF22&gt;=0.05,4,IF(BF22&gt;=0.03,3,IF(BF22&gt;=0,2,1)))),IF(BF22&gt;=0.05,5,IF(BF22&gt;=0,4,1)))))</f>
        <v>4</v>
      </c>
      <c r="CJ22" s="59">
        <f>IF(S22&gt;=5000,IF(BG22&gt;=0.24,5,IF(BG22&gt;=0.16,4,IF(BG22&gt;=0.08,3,IF(BG22&gt;=0,2,1)))),IF(S22&gt;=3000,IF(BG22&gt;=0.18,5,IF(BG22&gt;=0.12,4,IF(BG22&gt;0.06,3,IF(BG22&gt;=0,2,1)))),IF(S22&gt;=1000,IF(BG22&gt;=0.09,5,IF(BG22&gt;=0.05,4,IF(BG22&gt;=0.03,3,IF(BG22&gt;=0,2,1)))),IF(BG22&gt;=0.05,5,IF(BG22&gt;=0,4,1)))))</f>
        <v>4</v>
      </c>
      <c r="CK22" s="59">
        <f>IF(T22&gt;=5000,IF(BH22&gt;=0.24,5,IF(BH22&gt;=0.16,4,IF(BH22&gt;=0.08,3,IF(BH22&gt;=0,2,1)))),IF(T22&gt;=3000,IF(BH22&gt;=0.18,5,IF(BH22&gt;=0.12,4,IF(BH22&gt;0.06,3,IF(BH22&gt;=0,2,1)))),IF(T22&gt;=1000,IF(BH22&gt;=0.09,5,IF(BH22&gt;=0.05,4,IF(BH22&gt;=0.03,3,IF(BH22&gt;=0,2,1)))),IF(BH22&gt;=0.05,5,IF(BH22&gt;=0,4,1)))))</f>
        <v>4</v>
      </c>
      <c r="CL22" s="59">
        <f>IF(U22&gt;=5000,IF(BI22&gt;=0.24,5,IF(BI22&gt;=0.16,4,IF(BI22&gt;=0.08,3,IF(BI22&gt;=0,2,1)))),IF(U22&gt;=3000,IF(BI22&gt;=0.18,5,IF(BI22&gt;=0.12,4,IF(BI22&gt;0.06,3,IF(BI22&gt;=0,2,1)))),IF(U22&gt;=1000,IF(BI22&gt;=0.09,5,IF(BI22&gt;=0.05,4,IF(BI22&gt;=0.03,3,IF(BI22&gt;=0,2,1)))),IF(BI22&gt;=0.05,5,IF(BI22&gt;=0,4,1)))))</f>
        <v>4</v>
      </c>
      <c r="CM22" s="59">
        <f>IF(V22&gt;=5000,IF(BJ22&gt;=0.24,5,IF(BJ22&gt;=0.16,4,IF(BJ22&gt;=0.08,3,IF(BJ22&gt;=0,2,1)))),IF(V22&gt;=3000,IF(BJ22&gt;=0.18,5,IF(BJ22&gt;=0.12,4,IF(BJ22&gt;0.06,3,IF(BJ22&gt;=0,2,1)))),IF(V22&gt;=1000,IF(BJ22&gt;=0.09,5,IF(BJ22&gt;=0.05,4,IF(BJ22&gt;=0.03,3,IF(BJ22&gt;=0,2,1)))),IF(BJ22&gt;=0.05,5,IF(BJ22&gt;=0,4,1)))))</f>
        <v>4</v>
      </c>
      <c r="CN22" s="59">
        <f>IF(W22&gt;=5000,IF(BK22&gt;=0.24,5,IF(BK22&gt;=0.16,4,IF(BK22&gt;=0.08,3,IF(BK22&gt;=0,2,1)))),IF(W22&gt;=3000,IF(BK22&gt;=0.18,5,IF(BK22&gt;=0.12,4,IF(BK22&gt;0.06,3,IF(BK22&gt;=0,2,1)))),IF(W22&gt;=1000,IF(BK22&gt;=0.09,5,IF(BK22&gt;=0.05,4,IF(BK22&gt;=0.03,3,IF(BK22&gt;=0,2,1)))),IF(BK22&gt;=0.05,5,IF(BK22&gt;=0,4,1)))))</f>
        <v>4</v>
      </c>
      <c r="CO22" s="59">
        <f>IF(X22&gt;=5000,IF(BL22&gt;=0.24,5,IF(BL22&gt;=0.16,4,IF(BL22&gt;=0.08,3,IF(BL22&gt;=0,2,1)))),IF(X22&gt;=3000,IF(BL22&gt;=0.18,5,IF(BL22&gt;=0.12,4,IF(BL22&gt;0.06,3,IF(BL22&gt;=0,2,1)))),IF(X22&gt;=1000,IF(BL22&gt;=0.09,5,IF(BL22&gt;=0.05,4,IF(BL22&gt;=0.03,3,IF(BL22&gt;=0,2,1)))),IF(BL22&gt;=0.05,5,IF(BL22&gt;=0,4,1)))))</f>
        <v>4</v>
      </c>
      <c r="CP22" s="59">
        <f>IF(Y22&gt;=5000,IF(BM22&gt;=0.24,5,IF(BM22&gt;=0.16,4,IF(BM22&gt;=0.08,3,IF(BM22&gt;=0,2,1)))),IF(Y22&gt;=3000,IF(BM22&gt;=0.18,5,IF(BM22&gt;=0.12,4,IF(BM22&gt;0.06,3,IF(BM22&gt;=0,2,1)))),IF(Y22&gt;=1000,IF(BM22&gt;=0.09,5,IF(BM22&gt;=0.05,4,IF(BM22&gt;=0.03,3,IF(BM22&gt;=0,2,1)))),IF(BM22&gt;=0.05,5,IF(BM22&gt;=0,4,1)))))</f>
        <v>4</v>
      </c>
      <c r="CQ22" s="59">
        <f>IF(Z22&gt;=5000,IF(BN22&gt;=0.24,5,IF(BN22&gt;=0.16,4,IF(BN22&gt;=0.08,3,IF(BN22&gt;=0,2,1)))),IF(Z22&gt;=3000,IF(BN22&gt;=0.18,5,IF(BN22&gt;=0.12,4,IF(BN22&gt;0.06,3,IF(BN22&gt;=0,2,1)))),IF(Z22&gt;=1000,IF(BN22&gt;=0.09,5,IF(BN22&gt;=0.05,4,IF(BN22&gt;=0.03,3,IF(BN22&gt;=0,2,1)))),IF(BN22&gt;=0.05,5,IF(BN22&gt;=0,4,1)))))</f>
        <v>4</v>
      </c>
      <c r="CR22" s="59">
        <f>IF(AA22&gt;=5000,IF(BO22&gt;=0.24,5,IF(BO22&gt;=0.16,4,IF(BO22&gt;=0.08,3,IF(BO22&gt;=0,2,1)))),IF(AA22&gt;=3000,IF(BO22&gt;=0.18,5,IF(BO22&gt;=0.12,4,IF(BO22&gt;0.06,3,IF(BO22&gt;=0,2,1)))),IF(AA22&gt;=1000,IF(BO22&gt;=0.09,5,IF(BO22&gt;=0.05,4,IF(BO22&gt;=0.03,3,IF(BO22&gt;=0,2,1)))),IF(BO22&gt;=0.05,5,IF(BO22&gt;=0,4,1)))))</f>
        <v>4</v>
      </c>
      <c r="CS22" s="59">
        <f>IF(AB22&gt;=5000,IF(BP22&gt;=0.24,5,IF(BP22&gt;=0.16,4,IF(BP22&gt;=0.08,3,IF(BP22&gt;=0,2,1)))),IF(AB22&gt;=3000,IF(BP22&gt;=0.18,5,IF(BP22&gt;=0.12,4,IF(BP22&gt;0.06,3,IF(BP22&gt;=0,2,1)))),IF(AB22&gt;=1000,IF(BP22&gt;=0.09,5,IF(BP22&gt;=0.05,4,IF(BP22&gt;=0.03,3,IF(BP22&gt;=0,2,1)))),IF(BP22&gt;=0.05,5,IF(BP22&gt;=0,4,1)))))</f>
        <v>4</v>
      </c>
      <c r="CT22" s="59">
        <f>IF(AC22&gt;=5000,IF(BQ22&gt;=0.24,5,IF(BQ22&gt;=0.16,4,IF(BQ22&gt;=0.08,3,IF(BQ22&gt;=0,2,1)))),IF(AC22&gt;=3000,IF(BQ22&gt;=0.18,5,IF(BQ22&gt;=0.12,4,IF(BQ22&gt;0.06,3,IF(BQ22&gt;=0,2,1)))),IF(AC22&gt;=1000,IF(BQ22&gt;=0.09,5,IF(BQ22&gt;=0.05,4,IF(BQ22&gt;=0.03,3,IF(BQ22&gt;=0,2,1)))),IF(BQ22&gt;=0.05,5,IF(BQ22&gt;=0,4,1)))))</f>
        <v>4</v>
      </c>
      <c r="CU22" s="59">
        <f>IF(AD22&gt;=5000,IF(BR22&gt;=0.24,5,IF(BR22&gt;=0.16,4,IF(BR22&gt;=0.08,3,IF(BR22&gt;=0,2,1)))),IF(AD22&gt;=3000,IF(BR22&gt;=0.18,5,IF(BR22&gt;=0.12,4,IF(BR22&gt;0.06,3,IF(BR22&gt;=0,2,1)))),IF(AD22&gt;=1000,IF(BR22&gt;=0.09,5,IF(BR22&gt;=0.05,4,IF(BR22&gt;=0.03,3,IF(BR22&gt;=0,2,1)))),IF(BR22&gt;=0.05,5,IF(BR22&gt;=0,4,1)))))</f>
        <v>4</v>
      </c>
      <c r="CV22" s="59">
        <f>IF(AE22&gt;=5000,IF(BS22&gt;=0.24,5,IF(BS22&gt;=0.16,4,IF(BS22&gt;=0.08,3,IF(BS22&gt;=0,2,1)))),IF(AE22&gt;=3000,IF(BS22&gt;=0.18,5,IF(BS22&gt;=0.12,4,IF(BS22&gt;0.06,3,IF(BS22&gt;=0,2,1)))),IF(AE22&gt;=1000,IF(BS22&gt;=0.09,5,IF(BS22&gt;=0.05,4,IF(BS22&gt;=0.03,3,IF(BS22&gt;=0,2,1)))),IF(BS22&gt;=0.05,5,IF(BS22&gt;=0,4,1)))))</f>
        <v>4</v>
      </c>
      <c r="CW22" s="59">
        <f>IF(AF22&gt;=5000,IF(BT22&gt;=0.24,5,IF(BT22&gt;=0.16,4,IF(BT22&gt;=0.08,3,IF(BT22&gt;=0,2,1)))),IF(AF22&gt;=3000,IF(BT22&gt;=0.18,5,IF(BT22&gt;=0.12,4,IF(BT22&gt;0.06,3,IF(BT22&gt;=0,2,1)))),IF(AF22&gt;=1000,IF(BT22&gt;=0.09,5,IF(BT22&gt;=0.05,4,IF(BT22&gt;=0.03,3,IF(BT22&gt;=0,2,1)))),IF(BT22&gt;=0.05,5,IF(BT22&gt;=0,4,1)))))</f>
        <v>4</v>
      </c>
      <c r="CX22" s="59"/>
      <c r="CY22" s="59"/>
      <c r="CZ22" s="59"/>
      <c r="DA22" s="59"/>
      <c r="DB22" s="59"/>
      <c r="DC22" s="59"/>
      <c r="DD22" s="59"/>
      <c r="DE22" s="59"/>
      <c r="DF22" s="48" t="s">
        <v>200</v>
      </c>
      <c r="DG22" s="75" t="s">
        <v>4</v>
      </c>
      <c r="DH22" s="59">
        <f t="shared" si="24"/>
        <v>12</v>
      </c>
      <c r="DI22" s="59">
        <f t="shared" si="25"/>
        <v>12</v>
      </c>
      <c r="DJ22" s="59">
        <f t="shared" si="26"/>
        <v>12</v>
      </c>
      <c r="DK22" s="59">
        <f t="shared" si="27"/>
        <v>12</v>
      </c>
      <c r="DL22" s="59">
        <f t="shared" si="28"/>
        <v>12</v>
      </c>
      <c r="DM22" s="59">
        <f t="shared" si="29"/>
        <v>12</v>
      </c>
      <c r="DN22" s="59">
        <f t="shared" si="110"/>
        <v>12</v>
      </c>
      <c r="DO22" s="59">
        <f t="shared" si="111"/>
        <v>12</v>
      </c>
      <c r="DP22" s="59">
        <f t="shared" si="112"/>
        <v>12</v>
      </c>
      <c r="DQ22" s="59">
        <f t="shared" si="113"/>
        <v>12</v>
      </c>
      <c r="DR22" s="59">
        <f t="shared" si="114"/>
        <v>12</v>
      </c>
      <c r="DS22" s="59">
        <f t="shared" si="115"/>
        <v>12</v>
      </c>
      <c r="DT22" s="59">
        <f t="shared" si="116"/>
        <v>12</v>
      </c>
      <c r="DU22" s="59">
        <f t="shared" si="70"/>
        <v>12</v>
      </c>
      <c r="DV22" s="59">
        <f t="shared" si="71"/>
        <v>12</v>
      </c>
      <c r="DW22" s="59">
        <f t="shared" si="72"/>
        <v>12</v>
      </c>
      <c r="DX22" s="59">
        <f t="shared" si="73"/>
        <v>12</v>
      </c>
      <c r="DY22" s="59">
        <f t="shared" si="74"/>
        <v>12</v>
      </c>
      <c r="DZ22" s="59">
        <f t="shared" si="75"/>
        <v>12</v>
      </c>
      <c r="EA22" s="59">
        <f t="shared" si="76"/>
        <v>12</v>
      </c>
      <c r="EB22" s="59"/>
      <c r="EC22" s="59"/>
      <c r="ED22" s="59"/>
      <c r="EE22" s="59"/>
      <c r="EF22" s="59"/>
      <c r="EG22" s="59"/>
      <c r="EH22" s="59"/>
      <c r="FK22" s="48">
        <f t="shared" si="117"/>
        <v>39</v>
      </c>
      <c r="FL22" s="48">
        <f t="shared" si="117"/>
        <v>39</v>
      </c>
      <c r="FM22" s="48">
        <f t="shared" si="117"/>
        <v>39</v>
      </c>
      <c r="FN22" s="48">
        <f t="shared" si="117"/>
        <v>39</v>
      </c>
      <c r="FO22" s="48">
        <f t="shared" si="117"/>
        <v>39</v>
      </c>
      <c r="FP22" s="48">
        <f t="shared" si="117"/>
        <v>36</v>
      </c>
    </row>
    <row r="23" spans="1:178" s="48" customFormat="1" ht="14.25" customHeight="1">
      <c r="A23" s="567" t="s">
        <v>338</v>
      </c>
      <c r="B23" s="568"/>
      <c r="C23" s="75" t="s">
        <v>1</v>
      </c>
      <c r="K23" s="51"/>
      <c r="L23" s="51"/>
      <c r="M23" s="51">
        <v>89448</v>
      </c>
      <c r="N23" s="51">
        <v>37011</v>
      </c>
      <c r="O23" s="51">
        <v>92821</v>
      </c>
      <c r="P23" s="51">
        <v>28020</v>
      </c>
      <c r="Q23" s="51">
        <v>51330</v>
      </c>
      <c r="R23" s="51">
        <v>105486</v>
      </c>
      <c r="S23" s="51">
        <v>47659</v>
      </c>
      <c r="T23" s="51">
        <v>118224</v>
      </c>
      <c r="U23" s="51">
        <v>176331</v>
      </c>
      <c r="V23" s="51">
        <v>98246</v>
      </c>
      <c r="W23" s="51">
        <v>149847</v>
      </c>
      <c r="X23" s="51">
        <v>75465</v>
      </c>
      <c r="Y23" s="51">
        <v>54034</v>
      </c>
      <c r="Z23" s="51">
        <v>239177</v>
      </c>
      <c r="AA23" s="51">
        <v>32928</v>
      </c>
      <c r="AB23" s="51">
        <v>168261</v>
      </c>
      <c r="AC23" s="51">
        <v>107356</v>
      </c>
      <c r="AD23" s="51">
        <v>208977</v>
      </c>
      <c r="AE23" s="51">
        <v>89675</v>
      </c>
      <c r="AF23" s="51">
        <v>132464</v>
      </c>
      <c r="AG23" s="51">
        <v>69356</v>
      </c>
      <c r="AH23" s="51">
        <v>192648</v>
      </c>
      <c r="AI23" s="51">
        <v>200585</v>
      </c>
      <c r="AJ23" s="51">
        <v>194565</v>
      </c>
      <c r="AK23" s="116">
        <v>187823</v>
      </c>
      <c r="AL23" s="73">
        <v>112330</v>
      </c>
      <c r="AM23" s="73">
        <v>52549</v>
      </c>
      <c r="AN23" s="73">
        <v>96453</v>
      </c>
      <c r="AO23" s="73">
        <v>113873</v>
      </c>
      <c r="AP23" s="73">
        <v>47035</v>
      </c>
      <c r="AQ23" s="210">
        <v>86803</v>
      </c>
      <c r="AR23" s="195">
        <v>94407</v>
      </c>
      <c r="AS23" s="195"/>
      <c r="AT23" s="195"/>
      <c r="AU23" s="195"/>
      <c r="AV23" s="195"/>
      <c r="AW23" s="195"/>
      <c r="AX23" s="195"/>
      <c r="AY23" s="206"/>
      <c r="AZ23" s="49"/>
      <c r="BA23" s="54">
        <f t="shared" ref="BA23" si="119">(M23-Y23)/M23</f>
        <v>0.39591718093193812</v>
      </c>
      <c r="BB23" s="54">
        <f t="shared" ref="BB23" si="120">(N23-Z23)/N23</f>
        <v>-5.4623220123746998</v>
      </c>
      <c r="BC23" s="54">
        <f t="shared" ref="BC23" si="121">(O23-AA23)/O23</f>
        <v>0.64525269066267332</v>
      </c>
      <c r="BD23" s="54">
        <f t="shared" ref="BD23" si="122">(P23-AB23)/P23</f>
        <v>-5.0050321199143468</v>
      </c>
      <c r="BE23" s="54">
        <f t="shared" ref="BE23" si="123">(Q23-AC23)/Q23</f>
        <v>-1.0914864601597507</v>
      </c>
      <c r="BF23" s="54">
        <f t="shared" ref="BF23" si="124">(R23-AD23)/R23</f>
        <v>-0.98108753768272572</v>
      </c>
      <c r="BG23" s="54">
        <f>(S23-AE23)/S23</f>
        <v>-0.88159634067017767</v>
      </c>
      <c r="BH23" s="54">
        <f>(T23-AF23)/T23</f>
        <v>-0.1204493165516308</v>
      </c>
      <c r="BI23" s="54">
        <f>(U23-AG23)/U23</f>
        <v>0.60667154385785826</v>
      </c>
      <c r="BJ23" s="54">
        <f>(V23-AH23)/V23</f>
        <v>-0.96087372513893698</v>
      </c>
      <c r="BK23" s="54">
        <f>(W23-AI23)/W23</f>
        <v>-0.338598704011425</v>
      </c>
      <c r="BL23" s="54">
        <f>(X23-AJ23)/X23</f>
        <v>-1.5782150665871597</v>
      </c>
      <c r="BM23" s="54">
        <f>(Y23-AK23)/Y23</f>
        <v>-2.4760151016026946</v>
      </c>
      <c r="BN23" s="54">
        <f>(Z23-AL23)/Z23</f>
        <v>0.53034781772494843</v>
      </c>
      <c r="BO23" s="54">
        <f>(AA23-AM23)/AA23</f>
        <v>-0.59587585034013602</v>
      </c>
      <c r="BP23" s="54">
        <f>(AB23-AN23)/AB23</f>
        <v>0.42676556064685223</v>
      </c>
      <c r="BQ23" s="54">
        <f>(AC23-AO23)/AC23</f>
        <v>-6.0704571705354149E-2</v>
      </c>
      <c r="BR23" s="54">
        <f>(AD23-AP23)/AD23</f>
        <v>0.774927384353302</v>
      </c>
      <c r="BS23" s="54">
        <f>(AE23-AQ23)/AE23</f>
        <v>3.2026763311959854E-2</v>
      </c>
      <c r="BT23" s="54">
        <f>(AF23-AR23)/AF23</f>
        <v>0.28730070056770141</v>
      </c>
      <c r="BU23" s="54"/>
      <c r="BV23" s="54"/>
      <c r="BW23" s="54"/>
      <c r="BX23" s="54"/>
      <c r="BY23" s="54"/>
      <c r="BZ23" s="54"/>
      <c r="CA23" s="54"/>
      <c r="CB23" s="54"/>
      <c r="CC23" s="61">
        <v>15</v>
      </c>
      <c r="CD23" s="59">
        <f>IF(M23&gt;=5000,IF(BA23&gt;=0.24,5,IF(BA23&gt;=0.16,4,IF(BA23&gt;=0.08,3,IF(BA23&gt;=0,2,1)))),IF(M23&gt;=3000,IF(BA23&gt;=0.18,5,IF(BA23&gt;=0.12,4,IF(BA23&gt;0.06,3,IF(BA23&gt;=0,2,1)))),IF(M23&gt;=1000,IF(BA23&gt;=0.09,5,IF(BA23&gt;=0.05,4,IF(BA23&gt;=0.03,3,IF(BA23&gt;=0,2,1)))),IF(BA23&gt;=0.05,5,IF(BA23&gt;=0,4,1)))))</f>
        <v>5</v>
      </c>
      <c r="CE23" s="59">
        <f>IF(N23&gt;=5000,IF(BB23&gt;=0.24,5,IF(BB23&gt;=0.16,4,IF(BB23&gt;=0.08,3,IF(BB23&gt;=0,2,1)))),IF(N23&gt;=3000,IF(BB23&gt;=0.18,5,IF(BB23&gt;=0.12,4,IF(BB23&gt;0.06,3,IF(BB23&gt;=0,2,1)))),IF(N23&gt;=1000,IF(BB23&gt;=0.09,5,IF(BB23&gt;=0.05,4,IF(BB23&gt;=0.03,3,IF(BB23&gt;=0,2,1)))),IF(BB23&gt;=0.05,5,IF(BB23&gt;=0,4,1)))))</f>
        <v>1</v>
      </c>
      <c r="CF23" s="59">
        <f>IF(O23&gt;=5000,IF(BC23&gt;=0.24,5,IF(BC23&gt;=0.16,4,IF(BC23&gt;=0.08,3,IF(BC23&gt;=0,2,1)))),IF(O23&gt;=3000,IF(BC23&gt;=0.18,5,IF(BC23&gt;=0.12,4,IF(BC23&gt;0.06,3,IF(BC23&gt;=0,2,1)))),IF(O23&gt;=1000,IF(BC23&gt;=0.09,5,IF(BC23&gt;=0.05,4,IF(BC23&gt;=0.03,3,IF(BC23&gt;=0,2,1)))),IF(BC23&gt;=0.05,5,IF(BC23&gt;=0,4,1)))))</f>
        <v>5</v>
      </c>
      <c r="CG23" s="59">
        <f>IF(P23&gt;=5000,IF(BD23&gt;=0.24,5,IF(BD23&gt;=0.16,4,IF(BD23&gt;=0.08,3,IF(BD23&gt;=0,2,1)))),IF(P23&gt;=3000,IF(BD23&gt;=0.18,5,IF(BD23&gt;=0.12,4,IF(BD23&gt;0.06,3,IF(BD23&gt;=0,2,1)))),IF(P23&gt;=1000,IF(BD23&gt;=0.09,5,IF(BD23&gt;=0.05,4,IF(BD23&gt;=0.03,3,IF(BD23&gt;=0,2,1)))),IF(BD23&gt;=0.05,5,IF(BD23&gt;=0,4,1)))))</f>
        <v>1</v>
      </c>
      <c r="CH23" s="59">
        <f>IF(Q23&gt;=5000,IF(BE23&gt;=0.24,5,IF(BE23&gt;=0.16,4,IF(BE23&gt;=0.08,3,IF(BE23&gt;=0,2,1)))),IF(Q23&gt;=3000,IF(BE23&gt;=0.18,5,IF(BE23&gt;=0.12,4,IF(BE23&gt;0.06,3,IF(BE23&gt;=0,2,1)))),IF(Q23&gt;=1000,IF(BE23&gt;=0.09,5,IF(BE23&gt;=0.05,4,IF(BE23&gt;=0.03,3,IF(BE23&gt;=0,2,1)))),IF(BE23&gt;=0.05,5,IF(BE23&gt;=0,4,1)))))</f>
        <v>1</v>
      </c>
      <c r="CI23" s="59">
        <f>IF(R23&gt;=5000,IF(BF23&gt;=0.24,5,IF(BF23&gt;=0.16,4,IF(BF23&gt;=0.08,3,IF(BF23&gt;=0,2,1)))),IF(R23&gt;=3000,IF(BF23&gt;=0.18,5,IF(BF23&gt;=0.12,4,IF(BF23&gt;0.06,3,IF(BF23&gt;=0,2,1)))),IF(R23&gt;=1000,IF(BF23&gt;=0.09,5,IF(BF23&gt;=0.05,4,IF(BF23&gt;=0.03,3,IF(BF23&gt;=0,2,1)))),IF(BF23&gt;=0.05,5,IF(BF23&gt;=0,4,1)))))</f>
        <v>1</v>
      </c>
      <c r="CJ23" s="59">
        <f>IF(S23&gt;=5000,IF(BG23&gt;=0.24,5,IF(BG23&gt;=0.16,4,IF(BG23&gt;=0.08,3,IF(BG23&gt;=0,2,1)))),IF(S23&gt;=3000,IF(BG23&gt;=0.18,5,IF(BG23&gt;=0.12,4,IF(BG23&gt;0.06,3,IF(BG23&gt;=0,2,1)))),IF(S23&gt;=1000,IF(BG23&gt;=0.09,5,IF(BG23&gt;=0.05,4,IF(BG23&gt;=0.03,3,IF(BG23&gt;=0,2,1)))),IF(BG23&gt;=0.05,5,IF(BG23&gt;=0,4,1)))))</f>
        <v>1</v>
      </c>
      <c r="CK23" s="59">
        <f>IF(T23&gt;=5000,IF(BH23&gt;=0.24,5,IF(BH23&gt;=0.16,4,IF(BH23&gt;=0.08,3,IF(BH23&gt;=0,2,1)))),IF(T23&gt;=3000,IF(BH23&gt;=0.18,5,IF(BH23&gt;=0.12,4,IF(BH23&gt;0.06,3,IF(BH23&gt;=0,2,1)))),IF(T23&gt;=1000,IF(BH23&gt;=0.09,5,IF(BH23&gt;=0.05,4,IF(BH23&gt;=0.03,3,IF(BH23&gt;=0,2,1)))),IF(BH23&gt;=0.05,5,IF(BH23&gt;=0,4,1)))))</f>
        <v>1</v>
      </c>
      <c r="CL23" s="59">
        <f>IF(U23&gt;=5000,IF(BI23&gt;=0.24,5,IF(BI23&gt;=0.16,4,IF(BI23&gt;=0.08,3,IF(BI23&gt;=0,2,1)))),IF(U23&gt;=3000,IF(BI23&gt;=0.18,5,IF(BI23&gt;=0.12,4,IF(BI23&gt;0.06,3,IF(BI23&gt;=0,2,1)))),IF(U23&gt;=1000,IF(BI23&gt;=0.09,5,IF(BI23&gt;=0.05,4,IF(BI23&gt;=0.03,3,IF(BI23&gt;=0,2,1)))),IF(BI23&gt;=0.05,5,IF(BI23&gt;=0,4,1)))))</f>
        <v>5</v>
      </c>
      <c r="CM23" s="59">
        <f>IF(V23&gt;=5000,IF(BJ23&gt;=0.24,5,IF(BJ23&gt;=0.16,4,IF(BJ23&gt;=0.08,3,IF(BJ23&gt;=0,2,1)))),IF(V23&gt;=3000,IF(BJ23&gt;=0.18,5,IF(BJ23&gt;=0.12,4,IF(BJ23&gt;0.06,3,IF(BJ23&gt;=0,2,1)))),IF(V23&gt;=1000,IF(BJ23&gt;=0.09,5,IF(BJ23&gt;=0.05,4,IF(BJ23&gt;=0.03,3,IF(BJ23&gt;=0,2,1)))),IF(BJ23&gt;=0.05,5,IF(BJ23&gt;=0,4,1)))))</f>
        <v>1</v>
      </c>
      <c r="CN23" s="59">
        <f>IF(W23&gt;=5000,IF(BK23&gt;=0.24,5,IF(BK23&gt;=0.16,4,IF(BK23&gt;=0.08,3,IF(BK23&gt;=0,2,1)))),IF(W23&gt;=3000,IF(BK23&gt;=0.18,5,IF(BK23&gt;=0.12,4,IF(BK23&gt;0.06,3,IF(BK23&gt;=0,2,1)))),IF(W23&gt;=1000,IF(BK23&gt;=0.09,5,IF(BK23&gt;=0.05,4,IF(BK23&gt;=0.03,3,IF(BK23&gt;=0,2,1)))),IF(BK23&gt;=0.05,5,IF(BK23&gt;=0,4,1)))))</f>
        <v>1</v>
      </c>
      <c r="CO23" s="59">
        <f>IF(X23&gt;=5000,IF(BL23&gt;=0.24,5,IF(BL23&gt;=0.16,4,IF(BL23&gt;=0.08,3,IF(BL23&gt;=0,2,1)))),IF(X23&gt;=3000,IF(BL23&gt;=0.18,5,IF(BL23&gt;=0.12,4,IF(BL23&gt;0.06,3,IF(BL23&gt;=0,2,1)))),IF(X23&gt;=1000,IF(BL23&gt;=0.09,5,IF(BL23&gt;=0.05,4,IF(BL23&gt;=0.03,3,IF(BL23&gt;=0,2,1)))),IF(BL23&gt;=0.05,5,IF(BL23&gt;=0,4,1)))))</f>
        <v>1</v>
      </c>
      <c r="CP23" s="59">
        <f>IF(Y23&gt;=5000,IF(BM23&gt;=0.24,5,IF(BM23&gt;=0.16,4,IF(BM23&gt;=0.08,3,IF(BM23&gt;=0,2,1)))),IF(Y23&gt;=3000,IF(BM23&gt;=0.18,5,IF(BM23&gt;=0.12,4,IF(BM23&gt;0.06,3,IF(BM23&gt;=0,2,1)))),IF(Y23&gt;=1000,IF(BM23&gt;=0.09,5,IF(BM23&gt;=0.05,4,IF(BM23&gt;=0.03,3,IF(BM23&gt;=0,2,1)))),IF(BM23&gt;=0.05,5,IF(BM23&gt;=0,4,1)))))</f>
        <v>1</v>
      </c>
      <c r="CQ23" s="59">
        <f>IF(Z23&gt;=5000,IF(BN23&gt;=0.24,5,IF(BN23&gt;=0.16,4,IF(BN23&gt;=0.08,3,IF(BN23&gt;=0,2,1)))),IF(Z23&gt;=3000,IF(BN23&gt;=0.18,5,IF(BN23&gt;=0.12,4,IF(BN23&gt;0.06,3,IF(BN23&gt;=0,2,1)))),IF(Z23&gt;=1000,IF(BN23&gt;=0.09,5,IF(BN23&gt;=0.05,4,IF(BN23&gt;=0.03,3,IF(BN23&gt;=0,2,1)))),IF(BN23&gt;=0.05,5,IF(BN23&gt;=0,4,1)))))</f>
        <v>5</v>
      </c>
      <c r="CR23" s="59">
        <f>IF(AA23&gt;=5000,IF(BO23&gt;=0.24,5,IF(BO23&gt;=0.16,4,IF(BO23&gt;=0.08,3,IF(BO23&gt;=0,2,1)))),IF(AA23&gt;=3000,IF(BO23&gt;=0.18,5,IF(BO23&gt;=0.12,4,IF(BO23&gt;0.06,3,IF(BO23&gt;=0,2,1)))),IF(AA23&gt;=1000,IF(BO23&gt;=0.09,5,IF(BO23&gt;=0.05,4,IF(BO23&gt;=0.03,3,IF(BO23&gt;=0,2,1)))),IF(BO23&gt;=0.05,5,IF(BO23&gt;=0,4,1)))))</f>
        <v>1</v>
      </c>
      <c r="CS23" s="59">
        <f>IF(AB23&gt;=5000,IF(BP23&gt;=0.24,5,IF(BP23&gt;=0.16,4,IF(BP23&gt;=0.08,3,IF(BP23&gt;=0,2,1)))),IF(AB23&gt;=3000,IF(BP23&gt;=0.18,5,IF(BP23&gt;=0.12,4,IF(BP23&gt;0.06,3,IF(BP23&gt;=0,2,1)))),IF(AB23&gt;=1000,IF(BP23&gt;=0.09,5,IF(BP23&gt;=0.05,4,IF(BP23&gt;=0.03,3,IF(BP23&gt;=0,2,1)))),IF(BP23&gt;=0.05,5,IF(BP23&gt;=0,4,1)))))</f>
        <v>5</v>
      </c>
      <c r="CT23" s="59">
        <f>IF(AC23&gt;=5000,IF(BQ23&gt;=0.24,5,IF(BQ23&gt;=0.16,4,IF(BQ23&gt;=0.08,3,IF(BQ23&gt;=0,2,1)))),IF(AC23&gt;=3000,IF(BQ23&gt;=0.18,5,IF(BQ23&gt;=0.12,4,IF(BQ23&gt;0.06,3,IF(BQ23&gt;=0,2,1)))),IF(AC23&gt;=1000,IF(BQ23&gt;=0.09,5,IF(BQ23&gt;=0.05,4,IF(BQ23&gt;=0.03,3,IF(BQ23&gt;=0,2,1)))),IF(BQ23&gt;=0.05,5,IF(BQ23&gt;=0,4,1)))))</f>
        <v>1</v>
      </c>
      <c r="CU23" s="59">
        <f>IF(AD23&gt;=5000,IF(BR23&gt;=0.24,5,IF(BR23&gt;=0.16,4,IF(BR23&gt;=0.08,3,IF(BR23&gt;=0,2,1)))),IF(AD23&gt;=3000,IF(BR23&gt;=0.18,5,IF(BR23&gt;=0.12,4,IF(BR23&gt;0.06,3,IF(BR23&gt;=0,2,1)))),IF(AD23&gt;=1000,IF(BR23&gt;=0.09,5,IF(BR23&gt;=0.05,4,IF(BR23&gt;=0.03,3,IF(BR23&gt;=0,2,1)))),IF(BR23&gt;=0.05,5,IF(BR23&gt;=0,4,1)))))</f>
        <v>5</v>
      </c>
      <c r="CV23" s="59">
        <f>IF(AE23&gt;=5000,IF(BS23&gt;=0.24,5,IF(BS23&gt;=0.16,4,IF(BS23&gt;=0.08,3,IF(BS23&gt;=0,2,1)))),IF(AE23&gt;=3000,IF(BS23&gt;=0.18,5,IF(BS23&gt;=0.12,4,IF(BS23&gt;0.06,3,IF(BS23&gt;=0,2,1)))),IF(AE23&gt;=1000,IF(BS23&gt;=0.09,5,IF(BS23&gt;=0.05,4,IF(BS23&gt;=0.03,3,IF(BS23&gt;=0,2,1)))),IF(BS23&gt;=0.05,5,IF(BS23&gt;=0,4,1)))))</f>
        <v>2</v>
      </c>
      <c r="CW23" s="59">
        <f>IF(AF23&gt;=5000,IF(BT23&gt;=0.24,5,IF(BT23&gt;=0.16,4,IF(BT23&gt;=0.08,3,IF(BT23&gt;=0,2,1)))),IF(AF23&gt;=3000,IF(BT23&gt;=0.18,5,IF(BT23&gt;=0.12,4,IF(BT23&gt;0.06,3,IF(BT23&gt;=0,2,1)))),IF(AF23&gt;=1000,IF(BT23&gt;=0.09,5,IF(BT23&gt;=0.05,4,IF(BT23&gt;=0.03,3,IF(BT23&gt;=0,2,1)))),IF(BT23&gt;=0.05,5,IF(BT23&gt;=0,4,1)))))</f>
        <v>5</v>
      </c>
      <c r="CX23" s="59"/>
      <c r="CY23" s="59"/>
      <c r="CZ23" s="59"/>
      <c r="DA23" s="59"/>
      <c r="DB23" s="59"/>
      <c r="DC23" s="59"/>
      <c r="DD23" s="59"/>
      <c r="DE23" s="59"/>
      <c r="DF23" s="48" t="s">
        <v>200</v>
      </c>
      <c r="DG23" s="75" t="s">
        <v>1</v>
      </c>
      <c r="DH23" s="59">
        <f t="shared" si="24"/>
        <v>15</v>
      </c>
      <c r="DI23" s="59">
        <f t="shared" si="25"/>
        <v>3</v>
      </c>
      <c r="DJ23" s="59">
        <f t="shared" si="26"/>
        <v>15</v>
      </c>
      <c r="DK23" s="59">
        <f t="shared" si="27"/>
        <v>3</v>
      </c>
      <c r="DL23" s="59">
        <f t="shared" si="28"/>
        <v>3</v>
      </c>
      <c r="DM23" s="59">
        <f t="shared" si="29"/>
        <v>3</v>
      </c>
      <c r="DN23" s="59">
        <f t="shared" si="110"/>
        <v>3</v>
      </c>
      <c r="DO23" s="59">
        <f t="shared" si="111"/>
        <v>3</v>
      </c>
      <c r="DP23" s="59">
        <f t="shared" si="112"/>
        <v>15</v>
      </c>
      <c r="DQ23" s="59">
        <f t="shared" si="113"/>
        <v>3</v>
      </c>
      <c r="DR23" s="59">
        <f t="shared" si="114"/>
        <v>3</v>
      </c>
      <c r="DS23" s="59">
        <f t="shared" si="115"/>
        <v>3</v>
      </c>
      <c r="DT23" s="59">
        <f t="shared" si="116"/>
        <v>3</v>
      </c>
      <c r="DU23" s="59">
        <f t="shared" si="70"/>
        <v>15</v>
      </c>
      <c r="DV23" s="59">
        <f t="shared" si="71"/>
        <v>3</v>
      </c>
      <c r="DW23" s="59">
        <f t="shared" si="72"/>
        <v>15</v>
      </c>
      <c r="DX23" s="59">
        <f t="shared" si="73"/>
        <v>3</v>
      </c>
      <c r="DY23" s="59">
        <f t="shared" si="74"/>
        <v>15</v>
      </c>
      <c r="DZ23" s="59">
        <f t="shared" si="75"/>
        <v>6</v>
      </c>
      <c r="EA23" s="59">
        <f t="shared" si="76"/>
        <v>15</v>
      </c>
      <c r="EB23" s="59"/>
      <c r="EC23" s="59"/>
      <c r="ED23" s="59"/>
      <c r="EE23" s="59"/>
      <c r="EF23" s="59"/>
      <c r="EG23" s="59"/>
      <c r="EH23" s="59"/>
      <c r="FK23" s="48">
        <f t="shared" si="117"/>
        <v>33</v>
      </c>
      <c r="FL23" s="48">
        <f t="shared" si="117"/>
        <v>33</v>
      </c>
      <c r="FM23" s="48">
        <f t="shared" si="117"/>
        <v>21</v>
      </c>
      <c r="FN23" s="48">
        <f t="shared" si="117"/>
        <v>33</v>
      </c>
      <c r="FO23" s="48">
        <f t="shared" si="117"/>
        <v>21</v>
      </c>
      <c r="FP23" s="48">
        <f t="shared" si="117"/>
        <v>27</v>
      </c>
    </row>
    <row r="24" spans="1:178" s="48" customFormat="1" ht="14.25" customHeight="1">
      <c r="C24" s="75" t="s">
        <v>2</v>
      </c>
      <c r="K24" s="51"/>
      <c r="L24" s="51"/>
      <c r="M24" s="51">
        <v>4054</v>
      </c>
      <c r="N24" s="51">
        <v>4403</v>
      </c>
      <c r="O24" s="51">
        <v>3589</v>
      </c>
      <c r="P24" s="51">
        <v>1264</v>
      </c>
      <c r="Q24" s="51">
        <v>1796</v>
      </c>
      <c r="R24" s="51">
        <v>1387</v>
      </c>
      <c r="S24" s="51">
        <v>1729</v>
      </c>
      <c r="T24" s="51">
        <v>1556</v>
      </c>
      <c r="U24" s="51">
        <v>1302</v>
      </c>
      <c r="V24" s="51">
        <v>1217</v>
      </c>
      <c r="W24" s="51">
        <v>766</v>
      </c>
      <c r="X24" s="51">
        <v>453</v>
      </c>
      <c r="Y24" s="51">
        <v>322</v>
      </c>
      <c r="Z24" s="51">
        <v>859</v>
      </c>
      <c r="AA24" s="51">
        <v>515</v>
      </c>
      <c r="AB24" s="51">
        <v>1515</v>
      </c>
      <c r="AC24" s="51">
        <v>1077</v>
      </c>
      <c r="AD24" s="51">
        <v>766</v>
      </c>
      <c r="AE24" s="51">
        <v>497</v>
      </c>
      <c r="AF24" s="51">
        <v>937</v>
      </c>
      <c r="AG24" s="51">
        <v>673</v>
      </c>
      <c r="AH24" s="51">
        <v>759</v>
      </c>
      <c r="AI24" s="51">
        <v>201</v>
      </c>
      <c r="AJ24" s="51">
        <v>872</v>
      </c>
      <c r="AK24" s="116">
        <v>385</v>
      </c>
      <c r="AL24" s="73">
        <v>401</v>
      </c>
      <c r="AM24" s="73">
        <v>354</v>
      </c>
      <c r="AN24" s="73">
        <v>360</v>
      </c>
      <c r="AO24" s="73">
        <v>200</v>
      </c>
      <c r="AP24" s="73">
        <v>154</v>
      </c>
      <c r="AQ24" s="210">
        <v>75</v>
      </c>
      <c r="AR24" s="195">
        <v>135</v>
      </c>
      <c r="AS24" s="195"/>
      <c r="AT24" s="195"/>
      <c r="AU24" s="195"/>
      <c r="AV24" s="195"/>
      <c r="AW24" s="195"/>
      <c r="AX24" s="195"/>
      <c r="AY24" s="206"/>
      <c r="AZ24" s="49"/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54">
        <f>(Z24-AL24)/Z24</f>
        <v>0.53317811408614668</v>
      </c>
      <c r="BO24" s="54">
        <f>(AA24-AM24)/AA24</f>
        <v>0.31262135922330098</v>
      </c>
      <c r="BP24" s="54">
        <f>(AB24-AN24)/AB24</f>
        <v>0.76237623762376239</v>
      </c>
      <c r="BQ24" s="54">
        <f>(AC24-AO24)/AC24</f>
        <v>0.8142989786443825</v>
      </c>
      <c r="BR24" s="54">
        <f>(AD24-AP24)/AD24</f>
        <v>0.79895561357702349</v>
      </c>
      <c r="BS24" s="54">
        <f>(AE24-AQ24)/AE24</f>
        <v>0.84909456740442657</v>
      </c>
      <c r="BT24" s="54">
        <f>(AF24-AR24)/AF24</f>
        <v>0.85592315901814298</v>
      </c>
      <c r="BU24" s="54"/>
      <c r="BV24" s="54"/>
      <c r="BW24" s="54"/>
      <c r="BX24" s="54"/>
      <c r="BY24" s="54"/>
      <c r="BZ24" s="54"/>
      <c r="CA24" s="54"/>
      <c r="CB24" s="54"/>
      <c r="CC24" s="61">
        <v>15</v>
      </c>
      <c r="CD24" s="59">
        <f>IF(M24&gt;=5000,IF(BA24&gt;=0.24,5,IF(BA24&gt;=0.16,4,IF(BA24&gt;=0.08,3,IF(BA24&gt;=0,2,1)))),IF(M24&gt;=3000,IF(BA24&gt;=0.18,5,IF(BA24&gt;=0.12,4,IF(BA24&gt;0.06,3,IF(BA24&gt;=0,2,1)))),IF(M24&gt;=1000,IF(BA24&gt;=0.09,5,IF(BA24&gt;=0.05,4,IF(BA24&gt;=0.03,3,IF(BA24&gt;=0,2,1)))),IF(BA24&gt;=0.05,5,IF(BA24&gt;=0,4,1)))))</f>
        <v>2</v>
      </c>
      <c r="CE24" s="59">
        <f>IF(N24&gt;=5000,IF(BB24&gt;=0.24,5,IF(BB24&gt;=0.16,4,IF(BB24&gt;=0.08,3,IF(BB24&gt;=0,2,1)))),IF(N24&gt;=3000,IF(BB24&gt;=0.18,5,IF(BB24&gt;=0.12,4,IF(BB24&gt;0.06,3,IF(BB24&gt;=0,2,1)))),IF(N24&gt;=1000,IF(BB24&gt;=0.09,5,IF(BB24&gt;=0.05,4,IF(BB24&gt;=0.03,3,IF(BB24&gt;=0,2,1)))),IF(BB24&gt;=0.05,5,IF(BB24&gt;=0,4,1)))))</f>
        <v>2</v>
      </c>
      <c r="CF24" s="59">
        <f>IF(O24&gt;=5000,IF(BC24&gt;=0.24,5,IF(BC24&gt;=0.16,4,IF(BC24&gt;=0.08,3,IF(BC24&gt;=0,2,1)))),IF(O24&gt;=3000,IF(BC24&gt;=0.18,5,IF(BC24&gt;=0.12,4,IF(BC24&gt;0.06,3,IF(BC24&gt;=0,2,1)))),IF(O24&gt;=1000,IF(BC24&gt;=0.09,5,IF(BC24&gt;=0.05,4,IF(BC24&gt;=0.03,3,IF(BC24&gt;=0,2,1)))),IF(BC24&gt;=0.05,5,IF(BC24&gt;=0,4,1)))))</f>
        <v>2</v>
      </c>
      <c r="CG24" s="59">
        <f>IF(P24&gt;=5000,IF(BD24&gt;=0.24,5,IF(BD24&gt;=0.16,4,IF(BD24&gt;=0.08,3,IF(BD24&gt;=0,2,1)))),IF(P24&gt;=3000,IF(BD24&gt;=0.18,5,IF(BD24&gt;=0.12,4,IF(BD24&gt;0.06,3,IF(BD24&gt;=0,2,1)))),IF(P24&gt;=1000,IF(BD24&gt;=0.09,5,IF(BD24&gt;=0.05,4,IF(BD24&gt;=0.03,3,IF(BD24&gt;=0,2,1)))),IF(BD24&gt;=0.05,5,IF(BD24&gt;=0,4,1)))))</f>
        <v>2</v>
      </c>
      <c r="CH24" s="59">
        <f>IF(Q24&gt;=5000,IF(BE24&gt;=0.24,5,IF(BE24&gt;=0.16,4,IF(BE24&gt;=0.08,3,IF(BE24&gt;=0,2,1)))),IF(Q24&gt;=3000,IF(BE24&gt;=0.18,5,IF(BE24&gt;=0.12,4,IF(BE24&gt;0.06,3,IF(BE24&gt;=0,2,1)))),IF(Q24&gt;=1000,IF(BE24&gt;=0.09,5,IF(BE24&gt;=0.05,4,IF(BE24&gt;=0.03,3,IF(BE24&gt;=0,2,1)))),IF(BE24&gt;=0.05,5,IF(BE24&gt;=0,4,1)))))</f>
        <v>2</v>
      </c>
      <c r="CI24" s="59">
        <f>IF(R24&gt;=5000,IF(BF24&gt;=0.24,5,IF(BF24&gt;=0.16,4,IF(BF24&gt;=0.08,3,IF(BF24&gt;=0,2,1)))),IF(R24&gt;=3000,IF(BF24&gt;=0.18,5,IF(BF24&gt;=0.12,4,IF(BF24&gt;0.06,3,IF(BF24&gt;=0,2,1)))),IF(R24&gt;=1000,IF(BF24&gt;=0.09,5,IF(BF24&gt;=0.05,4,IF(BF24&gt;=0.03,3,IF(BF24&gt;=0,2,1)))),IF(BF24&gt;=0.05,5,IF(BF24&gt;=0,4,1)))))</f>
        <v>2</v>
      </c>
      <c r="CJ24" s="59">
        <f>IF(S24&gt;=5000,IF(BG24&gt;=0.24,5,IF(BG24&gt;=0.16,4,IF(BG24&gt;=0.08,3,IF(BG24&gt;=0,2,1)))),IF(S24&gt;=3000,IF(BG24&gt;=0.18,5,IF(BG24&gt;=0.12,4,IF(BG24&gt;0.06,3,IF(BG24&gt;=0,2,1)))),IF(S24&gt;=1000,IF(BG24&gt;=0.09,5,IF(BG24&gt;=0.05,4,IF(BG24&gt;=0.03,3,IF(BG24&gt;=0,2,1)))),IF(BG24&gt;=0.05,5,IF(BG24&gt;=0,4,1)))))</f>
        <v>2</v>
      </c>
      <c r="CK24" s="59">
        <f>IF(T24&gt;=5000,IF(BH24&gt;=0.24,5,IF(BH24&gt;=0.16,4,IF(BH24&gt;=0.08,3,IF(BH24&gt;=0,2,1)))),IF(T24&gt;=3000,IF(BH24&gt;=0.18,5,IF(BH24&gt;=0.12,4,IF(BH24&gt;0.06,3,IF(BH24&gt;=0,2,1)))),IF(T24&gt;=1000,IF(BH24&gt;=0.09,5,IF(BH24&gt;=0.05,4,IF(BH24&gt;=0.03,3,IF(BH24&gt;=0,2,1)))),IF(BH24&gt;=0.05,5,IF(BH24&gt;=0,4,1)))))</f>
        <v>2</v>
      </c>
      <c r="CL24" s="59">
        <f>IF(U24&gt;=5000,IF(BI24&gt;=0.24,5,IF(BI24&gt;=0.16,4,IF(BI24&gt;=0.08,3,IF(BI24&gt;=0,2,1)))),IF(U24&gt;=3000,IF(BI24&gt;=0.18,5,IF(BI24&gt;=0.12,4,IF(BI24&gt;0.06,3,IF(BI24&gt;=0,2,1)))),IF(U24&gt;=1000,IF(BI24&gt;=0.09,5,IF(BI24&gt;=0.05,4,IF(BI24&gt;=0.03,3,IF(BI24&gt;=0,2,1)))),IF(BI24&gt;=0.05,5,IF(BI24&gt;=0,4,1)))))</f>
        <v>2</v>
      </c>
      <c r="CM24" s="59">
        <f>IF(V24&gt;=5000,IF(BJ24&gt;=0.24,5,IF(BJ24&gt;=0.16,4,IF(BJ24&gt;=0.08,3,IF(BJ24&gt;=0,2,1)))),IF(V24&gt;=3000,IF(BJ24&gt;=0.18,5,IF(BJ24&gt;=0.12,4,IF(BJ24&gt;0.06,3,IF(BJ24&gt;=0,2,1)))),IF(V24&gt;=1000,IF(BJ24&gt;=0.09,5,IF(BJ24&gt;=0.05,4,IF(BJ24&gt;=0.03,3,IF(BJ24&gt;=0,2,1)))),IF(BJ24&gt;=0.05,5,IF(BJ24&gt;=0,4,1)))))</f>
        <v>2</v>
      </c>
      <c r="CN24" s="59">
        <f>IF(W24&gt;=5000,IF(BK24&gt;=0.24,5,IF(BK24&gt;=0.16,4,IF(BK24&gt;=0.08,3,IF(BK24&gt;=0,2,1)))),IF(W24&gt;=3000,IF(BK24&gt;=0.18,5,IF(BK24&gt;=0.12,4,IF(BK24&gt;0.06,3,IF(BK24&gt;=0,2,1)))),IF(W24&gt;=1000,IF(BK24&gt;=0.09,5,IF(BK24&gt;=0.05,4,IF(BK24&gt;=0.03,3,IF(BK24&gt;=0,2,1)))),IF(BK24&gt;=0.05,5,IF(BK24&gt;=0,4,1)))))</f>
        <v>4</v>
      </c>
      <c r="CO24" s="59">
        <f>IF(X24&gt;=5000,IF(BL24&gt;=0.24,5,IF(BL24&gt;=0.16,4,IF(BL24&gt;=0.08,3,IF(BL24&gt;=0,2,1)))),IF(X24&gt;=3000,IF(BL24&gt;=0.18,5,IF(BL24&gt;=0.12,4,IF(BL24&gt;0.06,3,IF(BL24&gt;=0,2,1)))),IF(X24&gt;=1000,IF(BL24&gt;=0.09,5,IF(BL24&gt;=0.05,4,IF(BL24&gt;=0.03,3,IF(BL24&gt;=0,2,1)))),IF(BL24&gt;=0.05,5,IF(BL24&gt;=0,4,1)))))</f>
        <v>4</v>
      </c>
      <c r="CP24" s="59">
        <f>IF(Y24&gt;=5000,IF(BM24&gt;=0.24,5,IF(BM24&gt;=0.16,4,IF(BM24&gt;=0.08,3,IF(BM24&gt;=0,2,1)))),IF(Y24&gt;=3000,IF(BM24&gt;=0.18,5,IF(BM24&gt;=0.12,4,IF(BM24&gt;0.06,3,IF(BM24&gt;=0,2,1)))),IF(Y24&gt;=1000,IF(BM24&gt;=0.09,5,IF(BM24&gt;=0.05,4,IF(BM24&gt;=0.03,3,IF(BM24&gt;=0,2,1)))),IF(BM24&gt;=0.05,5,IF(BM24&gt;=0,4,1)))))</f>
        <v>4</v>
      </c>
      <c r="CQ24" s="59">
        <f>IF(Z24&gt;=5000,IF(BN24&gt;=0.24,5,IF(BN24&gt;=0.16,4,IF(BN24&gt;=0.08,3,IF(BN24&gt;=0,2,1)))),IF(Z24&gt;=3000,IF(BN24&gt;=0.18,5,IF(BN24&gt;=0.12,4,IF(BN24&gt;0.06,3,IF(BN24&gt;=0,2,1)))),IF(Z24&gt;=1000,IF(BN24&gt;=0.09,5,IF(BN24&gt;=0.05,4,IF(BN24&gt;=0.03,3,IF(BN24&gt;=0,2,1)))),IF(BN24&gt;=0.05,5,IF(BN24&gt;=0,4,1)))))</f>
        <v>5</v>
      </c>
      <c r="CR24" s="59">
        <f>IF(AA24&gt;=5000,IF(BO24&gt;=0.24,5,IF(BO24&gt;=0.16,4,IF(BO24&gt;=0.08,3,IF(BO24&gt;=0,2,1)))),IF(AA24&gt;=3000,IF(BO24&gt;=0.18,5,IF(BO24&gt;=0.12,4,IF(BO24&gt;0.06,3,IF(BO24&gt;=0,2,1)))),IF(AA24&gt;=1000,IF(BO24&gt;=0.09,5,IF(BO24&gt;=0.05,4,IF(BO24&gt;=0.03,3,IF(BO24&gt;=0,2,1)))),IF(BO24&gt;=0.05,5,IF(BO24&gt;=0,4,1)))))</f>
        <v>5</v>
      </c>
      <c r="CS24" s="59">
        <f>IF(AB24&gt;=5000,IF(BP24&gt;=0.24,5,IF(BP24&gt;=0.16,4,IF(BP24&gt;=0.08,3,IF(BP24&gt;=0,2,1)))),IF(AB24&gt;=3000,IF(BP24&gt;=0.18,5,IF(BP24&gt;=0.12,4,IF(BP24&gt;0.06,3,IF(BP24&gt;=0,2,1)))),IF(AB24&gt;=1000,IF(BP24&gt;=0.09,5,IF(BP24&gt;=0.05,4,IF(BP24&gt;=0.03,3,IF(BP24&gt;=0,2,1)))),IF(BP24&gt;=0.05,5,IF(BP24&gt;=0,4,1)))))</f>
        <v>5</v>
      </c>
      <c r="CT24" s="59">
        <f>IF(AC24&gt;=5000,IF(BQ24&gt;=0.24,5,IF(BQ24&gt;=0.16,4,IF(BQ24&gt;=0.08,3,IF(BQ24&gt;=0,2,1)))),IF(AC24&gt;=3000,IF(BQ24&gt;=0.18,5,IF(BQ24&gt;=0.12,4,IF(BQ24&gt;0.06,3,IF(BQ24&gt;=0,2,1)))),IF(AC24&gt;=1000,IF(BQ24&gt;=0.09,5,IF(BQ24&gt;=0.05,4,IF(BQ24&gt;=0.03,3,IF(BQ24&gt;=0,2,1)))),IF(BQ24&gt;=0.05,5,IF(BQ24&gt;=0,4,1)))))</f>
        <v>5</v>
      </c>
      <c r="CU24" s="59">
        <f>IF(AD24&gt;=5000,IF(BR24&gt;=0.24,5,IF(BR24&gt;=0.16,4,IF(BR24&gt;=0.08,3,IF(BR24&gt;=0,2,1)))),IF(AD24&gt;=3000,IF(BR24&gt;=0.18,5,IF(BR24&gt;=0.12,4,IF(BR24&gt;0.06,3,IF(BR24&gt;=0,2,1)))),IF(AD24&gt;=1000,IF(BR24&gt;=0.09,5,IF(BR24&gt;=0.05,4,IF(BR24&gt;=0.03,3,IF(BR24&gt;=0,2,1)))),IF(BR24&gt;=0.05,5,IF(BR24&gt;=0,4,1)))))</f>
        <v>5</v>
      </c>
      <c r="CV24" s="59">
        <f>IF(AE24&gt;=5000,IF(BS24&gt;=0.24,5,IF(BS24&gt;=0.16,4,IF(BS24&gt;=0.08,3,IF(BS24&gt;=0,2,1)))),IF(AE24&gt;=3000,IF(BS24&gt;=0.18,5,IF(BS24&gt;=0.12,4,IF(BS24&gt;0.06,3,IF(BS24&gt;=0,2,1)))),IF(AE24&gt;=1000,IF(BS24&gt;=0.09,5,IF(BS24&gt;=0.05,4,IF(BS24&gt;=0.03,3,IF(BS24&gt;=0,2,1)))),IF(BS24&gt;=0.05,5,IF(BS24&gt;=0,4,1)))))</f>
        <v>5</v>
      </c>
      <c r="CW24" s="59">
        <f>IF(AF24&gt;=5000,IF(BT24&gt;=0.24,5,IF(BT24&gt;=0.16,4,IF(BT24&gt;=0.08,3,IF(BT24&gt;=0,2,1)))),IF(AF24&gt;=3000,IF(BT24&gt;=0.18,5,IF(BT24&gt;=0.12,4,IF(BT24&gt;0.06,3,IF(BT24&gt;=0,2,1)))),IF(AF24&gt;=1000,IF(BT24&gt;=0.09,5,IF(BT24&gt;=0.05,4,IF(BT24&gt;=0.03,3,IF(BT24&gt;=0,2,1)))),IF(BT24&gt;=0.05,5,IF(BT24&gt;=0,4,1)))))</f>
        <v>5</v>
      </c>
      <c r="CX24" s="59"/>
      <c r="CY24" s="59"/>
      <c r="CZ24" s="59"/>
      <c r="DA24" s="59"/>
      <c r="DB24" s="59"/>
      <c r="DC24" s="59"/>
      <c r="DD24" s="59"/>
      <c r="DE24" s="59"/>
      <c r="DF24" s="48" t="s">
        <v>200</v>
      </c>
      <c r="DG24" s="75" t="s">
        <v>2</v>
      </c>
      <c r="DH24" s="59">
        <f t="shared" si="24"/>
        <v>6</v>
      </c>
      <c r="DI24" s="59">
        <f t="shared" si="25"/>
        <v>6</v>
      </c>
      <c r="DJ24" s="59">
        <f t="shared" si="26"/>
        <v>6</v>
      </c>
      <c r="DK24" s="59">
        <f t="shared" si="27"/>
        <v>6</v>
      </c>
      <c r="DL24" s="59">
        <f t="shared" si="28"/>
        <v>6</v>
      </c>
      <c r="DM24" s="59">
        <f t="shared" si="29"/>
        <v>6</v>
      </c>
      <c r="DN24" s="59">
        <f t="shared" si="110"/>
        <v>6</v>
      </c>
      <c r="DO24" s="59">
        <f t="shared" si="111"/>
        <v>6</v>
      </c>
      <c r="DP24" s="59">
        <f t="shared" si="112"/>
        <v>6</v>
      </c>
      <c r="DQ24" s="59">
        <f t="shared" si="113"/>
        <v>6</v>
      </c>
      <c r="DR24" s="59">
        <f t="shared" si="114"/>
        <v>12</v>
      </c>
      <c r="DS24" s="59">
        <f t="shared" si="115"/>
        <v>12</v>
      </c>
      <c r="DT24" s="59">
        <f t="shared" si="116"/>
        <v>12</v>
      </c>
      <c r="DU24" s="59">
        <f t="shared" si="70"/>
        <v>15</v>
      </c>
      <c r="DV24" s="59">
        <f t="shared" si="71"/>
        <v>15</v>
      </c>
      <c r="DW24" s="59">
        <f t="shared" si="72"/>
        <v>15</v>
      </c>
      <c r="DX24" s="59">
        <f t="shared" si="73"/>
        <v>15</v>
      </c>
      <c r="DY24" s="59">
        <f t="shared" si="74"/>
        <v>15</v>
      </c>
      <c r="DZ24" s="59">
        <f t="shared" si="75"/>
        <v>15</v>
      </c>
      <c r="EA24" s="59">
        <f t="shared" si="76"/>
        <v>15</v>
      </c>
      <c r="EB24" s="59"/>
      <c r="EC24" s="59"/>
      <c r="ED24" s="59"/>
      <c r="EE24" s="59"/>
      <c r="EF24" s="59"/>
      <c r="EG24" s="59"/>
      <c r="EH24" s="59"/>
      <c r="FK24" s="48">
        <f t="shared" si="117"/>
        <v>45</v>
      </c>
      <c r="FL24" s="48">
        <f t="shared" si="117"/>
        <v>45</v>
      </c>
      <c r="FM24" s="48">
        <f t="shared" si="117"/>
        <v>45</v>
      </c>
      <c r="FN24" s="48">
        <f t="shared" si="117"/>
        <v>33</v>
      </c>
      <c r="FO24" s="48">
        <f t="shared" si="117"/>
        <v>45</v>
      </c>
      <c r="FP24" s="48">
        <f t="shared" si="117"/>
        <v>42</v>
      </c>
    </row>
    <row r="25" spans="1:178" s="48" customFormat="1" ht="14.25" customHeight="1">
      <c r="C25" s="75" t="s">
        <v>8</v>
      </c>
      <c r="K25" s="51"/>
      <c r="L25" s="51"/>
      <c r="M25" s="51">
        <v>2362</v>
      </c>
      <c r="N25" s="51">
        <v>3531</v>
      </c>
      <c r="O25" s="51">
        <v>4321</v>
      </c>
      <c r="P25" s="51">
        <v>3924</v>
      </c>
      <c r="Q25" s="51">
        <v>3393</v>
      </c>
      <c r="R25" s="51">
        <v>2186</v>
      </c>
      <c r="S25" s="51">
        <v>2766</v>
      </c>
      <c r="T25" s="51">
        <v>3457</v>
      </c>
      <c r="U25" s="51">
        <v>2907</v>
      </c>
      <c r="V25" s="51">
        <v>1919</v>
      </c>
      <c r="W25" s="51">
        <v>1991</v>
      </c>
      <c r="X25" s="51">
        <v>1949</v>
      </c>
      <c r="Y25" s="51">
        <v>1114</v>
      </c>
      <c r="Z25" s="51">
        <v>1537</v>
      </c>
      <c r="AA25" s="51">
        <v>1375</v>
      </c>
      <c r="AB25" s="51">
        <v>1169</v>
      </c>
      <c r="AC25" s="51">
        <v>1663</v>
      </c>
      <c r="AD25" s="51">
        <v>2541</v>
      </c>
      <c r="AE25" s="51">
        <v>3157</v>
      </c>
      <c r="AF25" s="51">
        <v>3931</v>
      </c>
      <c r="AG25" s="51">
        <v>1346</v>
      </c>
      <c r="AH25" s="51">
        <v>1793</v>
      </c>
      <c r="AI25" s="51">
        <v>1242</v>
      </c>
      <c r="AJ25" s="51">
        <v>837</v>
      </c>
      <c r="AK25" s="116">
        <v>1832</v>
      </c>
      <c r="AL25" s="73">
        <v>1291</v>
      </c>
      <c r="AM25" s="73">
        <v>1416</v>
      </c>
      <c r="AN25" s="73">
        <v>541</v>
      </c>
      <c r="AO25" s="73">
        <v>1461</v>
      </c>
      <c r="AP25" s="73">
        <v>1128</v>
      </c>
      <c r="AQ25" s="210">
        <v>2363</v>
      </c>
      <c r="AR25" s="195">
        <v>2581</v>
      </c>
      <c r="AS25" s="195"/>
      <c r="AT25" s="195"/>
      <c r="AU25" s="195"/>
      <c r="AV25" s="195"/>
      <c r="AW25" s="195"/>
      <c r="AX25" s="195"/>
      <c r="AY25" s="206"/>
      <c r="AZ25" s="49"/>
      <c r="BA25" s="54">
        <f t="shared" ref="BA25:BA34" si="125">(M25-Y25)/M25</f>
        <v>0.52836579170194753</v>
      </c>
      <c r="BB25" s="54">
        <f t="shared" ref="BB25:BB36" si="126">(N25-Z25)/N25</f>
        <v>0.56471254602095722</v>
      </c>
      <c r="BC25" s="54">
        <f t="shared" ref="BC25:BC36" si="127">(O25-AA25)/O25</f>
        <v>0.68178662346679009</v>
      </c>
      <c r="BD25" s="54">
        <f t="shared" ref="BD25:BD37" si="128">(P25-AB25)/P25</f>
        <v>0.70208970438328233</v>
      </c>
      <c r="BE25" s="54">
        <f t="shared" ref="BE25:BE37" si="129">(Q25-AC25)/Q25</f>
        <v>0.5098732684939582</v>
      </c>
      <c r="BF25" s="54">
        <f t="shared" ref="BF25:BF36" si="130">(R25-AD25)/R25</f>
        <v>-0.16239707227813358</v>
      </c>
      <c r="BG25" s="54">
        <f>(S25-AE25)/S25</f>
        <v>-0.1413593637020969</v>
      </c>
      <c r="BH25" s="54">
        <f>(T25-AF25)/T25</f>
        <v>-0.13711310384726641</v>
      </c>
      <c r="BI25" s="54">
        <f>(U25-AG25)/U25</f>
        <v>0.53697970416236673</v>
      </c>
      <c r="BJ25" s="54">
        <f>(V25-AH25)/V25</f>
        <v>6.5659197498697239E-2</v>
      </c>
      <c r="BK25" s="54">
        <f>(W25-AI25)/W25</f>
        <v>0.3761928679055751</v>
      </c>
      <c r="BL25" s="54">
        <f>(X25-AJ25)/X25</f>
        <v>0.5705489994869164</v>
      </c>
      <c r="BM25" s="54">
        <f>(Y25-AK25)/Y25</f>
        <v>-0.64452423698384198</v>
      </c>
      <c r="BN25" s="54">
        <f>(Z25-AL25)/Z25</f>
        <v>0.16005204944697463</v>
      </c>
      <c r="BO25" s="54">
        <f>(AA25-AM25)/AA25</f>
        <v>-2.9818181818181817E-2</v>
      </c>
      <c r="BP25" s="54">
        <f>(AB25-AN25)/AB25</f>
        <v>0.53721129170230963</v>
      </c>
      <c r="BQ25" s="54">
        <f>(AC25-AO25)/AC25</f>
        <v>0.12146722790138305</v>
      </c>
      <c r="BR25" s="54">
        <f>(AD25-AP25)/AD25</f>
        <v>0.55608028335301063</v>
      </c>
      <c r="BS25" s="54">
        <f>(AE25-AQ25)/AE25</f>
        <v>0.25150459296800759</v>
      </c>
      <c r="BT25" s="54">
        <f>(AF25-AR25)/AF25</f>
        <v>0.34342406512337825</v>
      </c>
      <c r="BU25" s="54"/>
      <c r="BV25" s="54"/>
      <c r="BW25" s="54"/>
      <c r="BX25" s="54"/>
      <c r="BY25" s="54"/>
      <c r="BZ25" s="54"/>
      <c r="CA25" s="54"/>
      <c r="CB25" s="54"/>
      <c r="CC25" s="61">
        <v>15</v>
      </c>
      <c r="CD25" s="59">
        <f>IF(M25&gt;=5000,IF(BA25&gt;=0.24,5,IF(BA25&gt;=0.16,4,IF(BA25&gt;=0.08,3,IF(BA25&gt;=0,2,1)))),IF(M25&gt;=3000,IF(BA25&gt;=0.18,5,IF(BA25&gt;=0.12,4,IF(BA25&gt;0.06,3,IF(BA25&gt;=0,2,1)))),IF(M25&gt;=1000,IF(BA25&gt;=0.09,5,IF(BA25&gt;=0.05,4,IF(BA25&gt;=0.03,3,IF(BA25&gt;=0,2,1)))),IF(BA25&gt;=0.05,5,IF(BA25&gt;=0,4,1)))))</f>
        <v>5</v>
      </c>
      <c r="CE25" s="59">
        <f>IF(N25&gt;=5000,IF(BB25&gt;=0.24,5,IF(BB25&gt;=0.16,4,IF(BB25&gt;=0.08,3,IF(BB25&gt;=0,2,1)))),IF(N25&gt;=3000,IF(BB25&gt;=0.18,5,IF(BB25&gt;=0.12,4,IF(BB25&gt;0.06,3,IF(BB25&gt;=0,2,1)))),IF(N25&gt;=1000,IF(BB25&gt;=0.09,5,IF(BB25&gt;=0.05,4,IF(BB25&gt;=0.03,3,IF(BB25&gt;=0,2,1)))),IF(BB25&gt;=0.05,5,IF(BB25&gt;=0,4,1)))))</f>
        <v>5</v>
      </c>
      <c r="CF25" s="59">
        <f>IF(O25&gt;=5000,IF(BC25&gt;=0.24,5,IF(BC25&gt;=0.16,4,IF(BC25&gt;=0.08,3,IF(BC25&gt;=0,2,1)))),IF(O25&gt;=3000,IF(BC25&gt;=0.18,5,IF(BC25&gt;=0.12,4,IF(BC25&gt;0.06,3,IF(BC25&gt;=0,2,1)))),IF(O25&gt;=1000,IF(BC25&gt;=0.09,5,IF(BC25&gt;=0.05,4,IF(BC25&gt;=0.03,3,IF(BC25&gt;=0,2,1)))),IF(BC25&gt;=0.05,5,IF(BC25&gt;=0,4,1)))))</f>
        <v>5</v>
      </c>
      <c r="CG25" s="59">
        <f>IF(P25&gt;=5000,IF(BD25&gt;=0.24,5,IF(BD25&gt;=0.16,4,IF(BD25&gt;=0.08,3,IF(BD25&gt;=0,2,1)))),IF(P25&gt;=3000,IF(BD25&gt;=0.18,5,IF(BD25&gt;=0.12,4,IF(BD25&gt;0.06,3,IF(BD25&gt;=0,2,1)))),IF(P25&gt;=1000,IF(BD25&gt;=0.09,5,IF(BD25&gt;=0.05,4,IF(BD25&gt;=0.03,3,IF(BD25&gt;=0,2,1)))),IF(BD25&gt;=0.05,5,IF(BD25&gt;=0,4,1)))))</f>
        <v>5</v>
      </c>
      <c r="CH25" s="59">
        <f>IF(Q25&gt;=5000,IF(BE25&gt;=0.24,5,IF(BE25&gt;=0.16,4,IF(BE25&gt;=0.08,3,IF(BE25&gt;=0,2,1)))),IF(Q25&gt;=3000,IF(BE25&gt;=0.18,5,IF(BE25&gt;=0.12,4,IF(BE25&gt;0.06,3,IF(BE25&gt;=0,2,1)))),IF(Q25&gt;=1000,IF(BE25&gt;=0.09,5,IF(BE25&gt;=0.05,4,IF(BE25&gt;=0.03,3,IF(BE25&gt;=0,2,1)))),IF(BE25&gt;=0.05,5,IF(BE25&gt;=0,4,1)))))</f>
        <v>5</v>
      </c>
      <c r="CI25" s="59">
        <f>IF(R25&gt;=5000,IF(BF25&gt;=0.24,5,IF(BF25&gt;=0.16,4,IF(BF25&gt;=0.08,3,IF(BF25&gt;=0,2,1)))),IF(R25&gt;=3000,IF(BF25&gt;=0.18,5,IF(BF25&gt;=0.12,4,IF(BF25&gt;0.06,3,IF(BF25&gt;=0,2,1)))),IF(R25&gt;=1000,IF(BF25&gt;=0.09,5,IF(BF25&gt;=0.05,4,IF(BF25&gt;=0.03,3,IF(BF25&gt;=0,2,1)))),IF(BF25&gt;=0.05,5,IF(BF25&gt;=0,4,1)))))</f>
        <v>1</v>
      </c>
      <c r="CJ25" s="59">
        <f>IF(S25&gt;=5000,IF(BG25&gt;=0.24,5,IF(BG25&gt;=0.16,4,IF(BG25&gt;=0.08,3,IF(BG25&gt;=0,2,1)))),IF(S25&gt;=3000,IF(BG25&gt;=0.18,5,IF(BG25&gt;=0.12,4,IF(BG25&gt;0.06,3,IF(BG25&gt;=0,2,1)))),IF(S25&gt;=1000,IF(BG25&gt;=0.09,5,IF(BG25&gt;=0.05,4,IF(BG25&gt;=0.03,3,IF(BG25&gt;=0,2,1)))),IF(BG25&gt;=0.05,5,IF(BG25&gt;=0,4,1)))))</f>
        <v>1</v>
      </c>
      <c r="CK25" s="59">
        <f>IF(T25&gt;=5000,IF(BH25&gt;=0.24,5,IF(BH25&gt;=0.16,4,IF(BH25&gt;=0.08,3,IF(BH25&gt;=0,2,1)))),IF(T25&gt;=3000,IF(BH25&gt;=0.18,5,IF(BH25&gt;=0.12,4,IF(BH25&gt;0.06,3,IF(BH25&gt;=0,2,1)))),IF(T25&gt;=1000,IF(BH25&gt;=0.09,5,IF(BH25&gt;=0.05,4,IF(BH25&gt;=0.03,3,IF(BH25&gt;=0,2,1)))),IF(BH25&gt;=0.05,5,IF(BH25&gt;=0,4,1)))))</f>
        <v>1</v>
      </c>
      <c r="CL25" s="59">
        <f>IF(U25&gt;=5000,IF(BI25&gt;=0.24,5,IF(BI25&gt;=0.16,4,IF(BI25&gt;=0.08,3,IF(BI25&gt;=0,2,1)))),IF(U25&gt;=3000,IF(BI25&gt;=0.18,5,IF(BI25&gt;=0.12,4,IF(BI25&gt;0.06,3,IF(BI25&gt;=0,2,1)))),IF(U25&gt;=1000,IF(BI25&gt;=0.09,5,IF(BI25&gt;=0.05,4,IF(BI25&gt;=0.03,3,IF(BI25&gt;=0,2,1)))),IF(BI25&gt;=0.05,5,IF(BI25&gt;=0,4,1)))))</f>
        <v>5</v>
      </c>
      <c r="CM25" s="59">
        <f>IF(V25&gt;=5000,IF(BJ25&gt;=0.24,5,IF(BJ25&gt;=0.16,4,IF(BJ25&gt;=0.08,3,IF(BJ25&gt;=0,2,1)))),IF(V25&gt;=3000,IF(BJ25&gt;=0.18,5,IF(BJ25&gt;=0.12,4,IF(BJ25&gt;0.06,3,IF(BJ25&gt;=0,2,1)))),IF(V25&gt;=1000,IF(BJ25&gt;=0.09,5,IF(BJ25&gt;=0.05,4,IF(BJ25&gt;=0.03,3,IF(BJ25&gt;=0,2,1)))),IF(BJ25&gt;=0.05,5,IF(BJ25&gt;=0,4,1)))))</f>
        <v>4</v>
      </c>
      <c r="CN25" s="59">
        <f>IF(W25&gt;=5000,IF(BK25&gt;=0.24,5,IF(BK25&gt;=0.16,4,IF(BK25&gt;=0.08,3,IF(BK25&gt;=0,2,1)))),IF(W25&gt;=3000,IF(BK25&gt;=0.18,5,IF(BK25&gt;=0.12,4,IF(BK25&gt;0.06,3,IF(BK25&gt;=0,2,1)))),IF(W25&gt;=1000,IF(BK25&gt;=0.09,5,IF(BK25&gt;=0.05,4,IF(BK25&gt;=0.03,3,IF(BK25&gt;=0,2,1)))),IF(BK25&gt;=0.05,5,IF(BK25&gt;=0,4,1)))))</f>
        <v>5</v>
      </c>
      <c r="CO25" s="59">
        <f>IF(X25&gt;=5000,IF(BL25&gt;=0.24,5,IF(BL25&gt;=0.16,4,IF(BL25&gt;=0.08,3,IF(BL25&gt;=0,2,1)))),IF(X25&gt;=3000,IF(BL25&gt;=0.18,5,IF(BL25&gt;=0.12,4,IF(BL25&gt;0.06,3,IF(BL25&gt;=0,2,1)))),IF(X25&gt;=1000,IF(BL25&gt;=0.09,5,IF(BL25&gt;=0.05,4,IF(BL25&gt;=0.03,3,IF(BL25&gt;=0,2,1)))),IF(BL25&gt;=0.05,5,IF(BL25&gt;=0,4,1)))))</f>
        <v>5</v>
      </c>
      <c r="CP25" s="59">
        <f>IF(Y25&gt;=5000,IF(BM25&gt;=0.24,5,IF(BM25&gt;=0.16,4,IF(BM25&gt;=0.08,3,IF(BM25&gt;=0,2,1)))),IF(Y25&gt;=3000,IF(BM25&gt;=0.18,5,IF(BM25&gt;=0.12,4,IF(BM25&gt;0.06,3,IF(BM25&gt;=0,2,1)))),IF(Y25&gt;=1000,IF(BM25&gt;=0.09,5,IF(BM25&gt;=0.05,4,IF(BM25&gt;=0.03,3,IF(BM25&gt;=0,2,1)))),IF(BM25&gt;=0.05,5,IF(BM25&gt;=0,4,1)))))</f>
        <v>1</v>
      </c>
      <c r="CQ25" s="59">
        <f>IF(Z25&gt;=5000,IF(BN25&gt;=0.24,5,IF(BN25&gt;=0.16,4,IF(BN25&gt;=0.08,3,IF(BN25&gt;=0,2,1)))),IF(Z25&gt;=3000,IF(BN25&gt;=0.18,5,IF(BN25&gt;=0.12,4,IF(BN25&gt;0.06,3,IF(BN25&gt;=0,2,1)))),IF(Z25&gt;=1000,IF(BN25&gt;=0.09,5,IF(BN25&gt;=0.05,4,IF(BN25&gt;=0.03,3,IF(BN25&gt;=0,2,1)))),IF(BN25&gt;=0.05,5,IF(BN25&gt;=0,4,1)))))</f>
        <v>5</v>
      </c>
      <c r="CR25" s="59">
        <f>IF(AA25&gt;=5000,IF(BO25&gt;=0.24,5,IF(BO25&gt;=0.16,4,IF(BO25&gt;=0.08,3,IF(BO25&gt;=0,2,1)))),IF(AA25&gt;=3000,IF(BO25&gt;=0.18,5,IF(BO25&gt;=0.12,4,IF(BO25&gt;0.06,3,IF(BO25&gt;=0,2,1)))),IF(AA25&gt;=1000,IF(BO25&gt;=0.09,5,IF(BO25&gt;=0.05,4,IF(BO25&gt;=0.03,3,IF(BO25&gt;=0,2,1)))),IF(BO25&gt;=0.05,5,IF(BO25&gt;=0,4,1)))))</f>
        <v>1</v>
      </c>
      <c r="CS25" s="59">
        <f>IF(AB25&gt;=5000,IF(BP25&gt;=0.24,5,IF(BP25&gt;=0.16,4,IF(BP25&gt;=0.08,3,IF(BP25&gt;=0,2,1)))),IF(AB25&gt;=3000,IF(BP25&gt;=0.18,5,IF(BP25&gt;=0.12,4,IF(BP25&gt;0.06,3,IF(BP25&gt;=0,2,1)))),IF(AB25&gt;=1000,IF(BP25&gt;=0.09,5,IF(BP25&gt;=0.05,4,IF(BP25&gt;=0.03,3,IF(BP25&gt;=0,2,1)))),IF(BP25&gt;=0.05,5,IF(BP25&gt;=0,4,1)))))</f>
        <v>5</v>
      </c>
      <c r="CT25" s="59">
        <f>IF(AC25&gt;=5000,IF(BQ25&gt;=0.24,5,IF(BQ25&gt;=0.16,4,IF(BQ25&gt;=0.08,3,IF(BQ25&gt;=0,2,1)))),IF(AC25&gt;=3000,IF(BQ25&gt;=0.18,5,IF(BQ25&gt;=0.12,4,IF(BQ25&gt;0.06,3,IF(BQ25&gt;=0,2,1)))),IF(AC25&gt;=1000,IF(BQ25&gt;=0.09,5,IF(BQ25&gt;=0.05,4,IF(BQ25&gt;=0.03,3,IF(BQ25&gt;=0,2,1)))),IF(BQ25&gt;=0.05,5,IF(BQ25&gt;=0,4,1)))))</f>
        <v>5</v>
      </c>
      <c r="CU25" s="59">
        <f>IF(AD25&gt;=5000,IF(BR25&gt;=0.24,5,IF(BR25&gt;=0.16,4,IF(BR25&gt;=0.08,3,IF(BR25&gt;=0,2,1)))),IF(AD25&gt;=3000,IF(BR25&gt;=0.18,5,IF(BR25&gt;=0.12,4,IF(BR25&gt;0.06,3,IF(BR25&gt;=0,2,1)))),IF(AD25&gt;=1000,IF(BR25&gt;=0.09,5,IF(BR25&gt;=0.05,4,IF(BR25&gt;=0.03,3,IF(BR25&gt;=0,2,1)))),IF(BR25&gt;=0.05,5,IF(BR25&gt;=0,4,1)))))</f>
        <v>5</v>
      </c>
      <c r="CV25" s="59">
        <f>IF(AE25&gt;=5000,IF(BS25&gt;=0.24,5,IF(BS25&gt;=0.16,4,IF(BS25&gt;=0.08,3,IF(BS25&gt;=0,2,1)))),IF(AE25&gt;=3000,IF(BS25&gt;=0.18,5,IF(BS25&gt;=0.12,4,IF(BS25&gt;0.06,3,IF(BS25&gt;=0,2,1)))),IF(AE25&gt;=1000,IF(BS25&gt;=0.09,5,IF(BS25&gt;=0.05,4,IF(BS25&gt;=0.03,3,IF(BS25&gt;=0,2,1)))),IF(BS25&gt;=0.05,5,IF(BS25&gt;=0,4,1)))))</f>
        <v>5</v>
      </c>
      <c r="CW25" s="59">
        <f>IF(AF25&gt;=5000,IF(BT25&gt;=0.24,5,IF(BT25&gt;=0.16,4,IF(BT25&gt;=0.08,3,IF(BT25&gt;=0,2,1)))),IF(AF25&gt;=3000,IF(BT25&gt;=0.18,5,IF(BT25&gt;=0.12,4,IF(BT25&gt;0.06,3,IF(BT25&gt;=0,2,1)))),IF(AF25&gt;=1000,IF(BT25&gt;=0.09,5,IF(BT25&gt;=0.05,4,IF(BT25&gt;=0.03,3,IF(BT25&gt;=0,2,1)))),IF(BT25&gt;=0.05,5,IF(BT25&gt;=0,4,1)))))</f>
        <v>5</v>
      </c>
      <c r="CX25" s="59"/>
      <c r="CY25" s="59"/>
      <c r="CZ25" s="59"/>
      <c r="DA25" s="59"/>
      <c r="DB25" s="59"/>
      <c r="DC25" s="59"/>
      <c r="DD25" s="59"/>
      <c r="DE25" s="59"/>
      <c r="DF25" s="48" t="s">
        <v>200</v>
      </c>
      <c r="DG25" s="75" t="s">
        <v>8</v>
      </c>
      <c r="DH25" s="59">
        <f t="shared" si="24"/>
        <v>15</v>
      </c>
      <c r="DI25" s="59">
        <f t="shared" si="25"/>
        <v>15</v>
      </c>
      <c r="DJ25" s="59">
        <f t="shared" si="26"/>
        <v>15</v>
      </c>
      <c r="DK25" s="59">
        <f t="shared" si="27"/>
        <v>15</v>
      </c>
      <c r="DL25" s="59">
        <f t="shared" si="28"/>
        <v>15</v>
      </c>
      <c r="DM25" s="59">
        <f t="shared" si="29"/>
        <v>3</v>
      </c>
      <c r="DN25" s="59">
        <f t="shared" si="110"/>
        <v>3</v>
      </c>
      <c r="DO25" s="59">
        <f t="shared" si="111"/>
        <v>3</v>
      </c>
      <c r="DP25" s="59">
        <f t="shared" si="112"/>
        <v>15</v>
      </c>
      <c r="DQ25" s="59">
        <f t="shared" si="113"/>
        <v>12</v>
      </c>
      <c r="DR25" s="59">
        <f t="shared" si="114"/>
        <v>15</v>
      </c>
      <c r="DS25" s="59">
        <f t="shared" si="115"/>
        <v>15</v>
      </c>
      <c r="DT25" s="59">
        <f t="shared" si="116"/>
        <v>3</v>
      </c>
      <c r="DU25" s="59">
        <f t="shared" si="70"/>
        <v>15</v>
      </c>
      <c r="DV25" s="59">
        <f t="shared" si="71"/>
        <v>3</v>
      </c>
      <c r="DW25" s="59">
        <f t="shared" si="72"/>
        <v>15</v>
      </c>
      <c r="DX25" s="59">
        <f t="shared" si="73"/>
        <v>15</v>
      </c>
      <c r="DY25" s="59">
        <f t="shared" si="74"/>
        <v>15</v>
      </c>
      <c r="DZ25" s="59">
        <f t="shared" si="75"/>
        <v>15</v>
      </c>
      <c r="EA25" s="59">
        <f t="shared" si="76"/>
        <v>15</v>
      </c>
      <c r="EB25" s="59"/>
      <c r="EC25" s="59"/>
      <c r="ED25" s="59"/>
      <c r="EE25" s="59"/>
      <c r="EF25" s="59"/>
      <c r="EG25" s="59"/>
      <c r="EH25" s="59"/>
      <c r="FK25" s="48">
        <f t="shared" si="117"/>
        <v>27</v>
      </c>
      <c r="FL25" s="48">
        <f t="shared" si="117"/>
        <v>39</v>
      </c>
      <c r="FM25" s="48">
        <f t="shared" si="117"/>
        <v>36</v>
      </c>
      <c r="FN25" s="48">
        <f t="shared" si="117"/>
        <v>36</v>
      </c>
      <c r="FO25" s="48">
        <f t="shared" si="117"/>
        <v>30</v>
      </c>
      <c r="FP25" s="48">
        <f t="shared" si="117"/>
        <v>42</v>
      </c>
    </row>
    <row r="26" spans="1:178" s="48" customFormat="1" ht="14.25" customHeight="1">
      <c r="C26" s="75" t="s">
        <v>5</v>
      </c>
      <c r="K26" s="51"/>
      <c r="L26" s="51"/>
      <c r="M26" s="51">
        <v>1263</v>
      </c>
      <c r="N26" s="51">
        <v>1418</v>
      </c>
      <c r="O26" s="51">
        <v>1645</v>
      </c>
      <c r="P26" s="51">
        <v>1357</v>
      </c>
      <c r="Q26" s="51">
        <v>1253</v>
      </c>
      <c r="R26" s="51">
        <v>1195</v>
      </c>
      <c r="S26" s="51">
        <v>1201</v>
      </c>
      <c r="T26" s="51">
        <v>1061</v>
      </c>
      <c r="U26" s="51">
        <v>1308</v>
      </c>
      <c r="V26" s="51">
        <v>1281</v>
      </c>
      <c r="W26" s="51">
        <v>750</v>
      </c>
      <c r="X26" s="51">
        <v>0</v>
      </c>
      <c r="Y26" s="51">
        <v>1110</v>
      </c>
      <c r="Z26" s="51">
        <v>872</v>
      </c>
      <c r="AA26" s="51">
        <v>613</v>
      </c>
      <c r="AB26" s="51">
        <v>862</v>
      </c>
      <c r="AC26" s="51">
        <v>1140</v>
      </c>
      <c r="AD26" s="51">
        <v>792</v>
      </c>
      <c r="AE26" s="51">
        <v>687</v>
      </c>
      <c r="AF26" s="51">
        <v>348</v>
      </c>
      <c r="AG26" s="51">
        <v>410</v>
      </c>
      <c r="AH26" s="51">
        <v>901</v>
      </c>
      <c r="AI26" s="51">
        <v>430</v>
      </c>
      <c r="AJ26" s="51">
        <v>337</v>
      </c>
      <c r="AK26" s="116">
        <v>248</v>
      </c>
      <c r="AL26" s="73">
        <v>112</v>
      </c>
      <c r="AM26" s="73">
        <v>90</v>
      </c>
      <c r="AN26" s="73">
        <v>157</v>
      </c>
      <c r="AO26" s="73">
        <v>390</v>
      </c>
      <c r="AP26" s="73">
        <v>338</v>
      </c>
      <c r="AQ26" s="210">
        <v>323</v>
      </c>
      <c r="AR26" s="195">
        <v>305</v>
      </c>
      <c r="AS26" s="195"/>
      <c r="AT26" s="195"/>
      <c r="AU26" s="195"/>
      <c r="AV26" s="195"/>
      <c r="AW26" s="195"/>
      <c r="AX26" s="195"/>
      <c r="AY26" s="206"/>
      <c r="AZ26" s="49"/>
      <c r="BA26" s="54">
        <f t="shared" si="125"/>
        <v>0.12114014251781473</v>
      </c>
      <c r="BB26" s="54">
        <f t="shared" si="126"/>
        <v>0.38504936530324402</v>
      </c>
      <c r="BC26" s="54">
        <f t="shared" si="127"/>
        <v>0.62735562310030391</v>
      </c>
      <c r="BD26" s="54">
        <f t="shared" si="128"/>
        <v>0.36477523949889462</v>
      </c>
      <c r="BE26" s="54">
        <f t="shared" si="129"/>
        <v>9.018355945730247E-2</v>
      </c>
      <c r="BF26" s="54">
        <f t="shared" si="130"/>
        <v>0.3372384937238494</v>
      </c>
      <c r="BG26" s="54">
        <f>(S26-AE26)/S26</f>
        <v>0.4279766860949209</v>
      </c>
      <c r="BH26" s="54">
        <f>(T26-AF26)/T26</f>
        <v>0.67200754005655039</v>
      </c>
      <c r="BI26" s="54">
        <f>(U26-AG26)/U26</f>
        <v>0.68654434250764529</v>
      </c>
      <c r="BJ26" s="54">
        <f>(V26-AH26)/V26</f>
        <v>0.29664324746291959</v>
      </c>
      <c r="BK26" s="54">
        <f>(W26-AI26)/W26</f>
        <v>0.42666666666666669</v>
      </c>
      <c r="BL26" s="62">
        <v>0</v>
      </c>
      <c r="BM26" s="54">
        <f t="shared" ref="BM26:BM34" si="131">(Y26-AK26)/Y26</f>
        <v>0.77657657657657653</v>
      </c>
      <c r="BN26" s="54">
        <f>(Z26-AL26)/Z26</f>
        <v>0.87155963302752293</v>
      </c>
      <c r="BO26" s="54">
        <f>(AA26-AM26)/AA26</f>
        <v>0.85318107667210441</v>
      </c>
      <c r="BP26" s="54">
        <f>(AB26-AN26)/AB26</f>
        <v>0.81786542923433869</v>
      </c>
      <c r="BQ26" s="54">
        <f>(AC26-AO26)/AC26</f>
        <v>0.65789473684210531</v>
      </c>
      <c r="BR26" s="54">
        <f>(AD26-AP26)/AD26</f>
        <v>0.5732323232323232</v>
      </c>
      <c r="BS26" s="54">
        <f>(AE26-AQ26)/AE26</f>
        <v>0.529839883551674</v>
      </c>
      <c r="BT26" s="54">
        <f>(AF26-AR26)/AF26</f>
        <v>0.1235632183908046</v>
      </c>
      <c r="BU26" s="54"/>
      <c r="BV26" s="54"/>
      <c r="BW26" s="54"/>
      <c r="BX26" s="54"/>
      <c r="BY26" s="54"/>
      <c r="BZ26" s="54"/>
      <c r="CA26" s="54"/>
      <c r="CB26" s="54"/>
      <c r="CC26" s="61">
        <v>15</v>
      </c>
      <c r="CD26" s="59">
        <f>IF(M26&gt;=5000,IF(BA26&gt;=0.24,5,IF(BA26&gt;=0.16,4,IF(BA26&gt;=0.08,3,IF(BA26&gt;=0,2,1)))),IF(M26&gt;=3000,IF(BA26&gt;=0.18,5,IF(BA26&gt;=0.12,4,IF(BA26&gt;0.06,3,IF(BA26&gt;=0,2,1)))),IF(M26&gt;=1000,IF(BA26&gt;=0.09,5,IF(BA26&gt;=0.05,4,IF(BA26&gt;=0.03,3,IF(BA26&gt;=0,2,1)))),IF(BA26&gt;=0.05,5,IF(BA26&gt;=0,4,1)))))</f>
        <v>5</v>
      </c>
      <c r="CE26" s="59">
        <f>IF(N26&gt;=5000,IF(BB26&gt;=0.24,5,IF(BB26&gt;=0.16,4,IF(BB26&gt;=0.08,3,IF(BB26&gt;=0,2,1)))),IF(N26&gt;=3000,IF(BB26&gt;=0.18,5,IF(BB26&gt;=0.12,4,IF(BB26&gt;0.06,3,IF(BB26&gt;=0,2,1)))),IF(N26&gt;=1000,IF(BB26&gt;=0.09,5,IF(BB26&gt;=0.05,4,IF(BB26&gt;=0.03,3,IF(BB26&gt;=0,2,1)))),IF(BB26&gt;=0.05,5,IF(BB26&gt;=0,4,1)))))</f>
        <v>5</v>
      </c>
      <c r="CF26" s="59">
        <f>IF(O26&gt;=5000,IF(BC26&gt;=0.24,5,IF(BC26&gt;=0.16,4,IF(BC26&gt;=0.08,3,IF(BC26&gt;=0,2,1)))),IF(O26&gt;=3000,IF(BC26&gt;=0.18,5,IF(BC26&gt;=0.12,4,IF(BC26&gt;0.06,3,IF(BC26&gt;=0,2,1)))),IF(O26&gt;=1000,IF(BC26&gt;=0.09,5,IF(BC26&gt;=0.05,4,IF(BC26&gt;=0.03,3,IF(BC26&gt;=0,2,1)))),IF(BC26&gt;=0.05,5,IF(BC26&gt;=0,4,1)))))</f>
        <v>5</v>
      </c>
      <c r="CG26" s="59">
        <f>IF(P26&gt;=5000,IF(BD26&gt;=0.24,5,IF(BD26&gt;=0.16,4,IF(BD26&gt;=0.08,3,IF(BD26&gt;=0,2,1)))),IF(P26&gt;=3000,IF(BD26&gt;=0.18,5,IF(BD26&gt;=0.12,4,IF(BD26&gt;0.06,3,IF(BD26&gt;=0,2,1)))),IF(P26&gt;=1000,IF(BD26&gt;=0.09,5,IF(BD26&gt;=0.05,4,IF(BD26&gt;=0.03,3,IF(BD26&gt;=0,2,1)))),IF(BD26&gt;=0.05,5,IF(BD26&gt;=0,4,1)))))</f>
        <v>5</v>
      </c>
      <c r="CH26" s="59">
        <f>IF(Q26&gt;=5000,IF(BE26&gt;=0.24,5,IF(BE26&gt;=0.16,4,IF(BE26&gt;=0.08,3,IF(BE26&gt;=0,2,1)))),IF(Q26&gt;=3000,IF(BE26&gt;=0.18,5,IF(BE26&gt;=0.12,4,IF(BE26&gt;0.06,3,IF(BE26&gt;=0,2,1)))),IF(Q26&gt;=1000,IF(BE26&gt;=0.09,5,IF(BE26&gt;=0.05,4,IF(BE26&gt;=0.03,3,IF(BE26&gt;=0,2,1)))),IF(BE26&gt;=0.05,5,IF(BE26&gt;=0,4,1)))))</f>
        <v>5</v>
      </c>
      <c r="CI26" s="59">
        <f>IF(R26&gt;=5000,IF(BF26&gt;=0.24,5,IF(BF26&gt;=0.16,4,IF(BF26&gt;=0.08,3,IF(BF26&gt;=0,2,1)))),IF(R26&gt;=3000,IF(BF26&gt;=0.18,5,IF(BF26&gt;=0.12,4,IF(BF26&gt;0.06,3,IF(BF26&gt;=0,2,1)))),IF(R26&gt;=1000,IF(BF26&gt;=0.09,5,IF(BF26&gt;=0.05,4,IF(BF26&gt;=0.03,3,IF(BF26&gt;=0,2,1)))),IF(BF26&gt;=0.05,5,IF(BF26&gt;=0,4,1)))))</f>
        <v>5</v>
      </c>
      <c r="CJ26" s="59">
        <f>IF(S26&gt;=5000,IF(BG26&gt;=0.24,5,IF(BG26&gt;=0.16,4,IF(BG26&gt;=0.08,3,IF(BG26&gt;=0,2,1)))),IF(S26&gt;=3000,IF(BG26&gt;=0.18,5,IF(BG26&gt;=0.12,4,IF(BG26&gt;0.06,3,IF(BG26&gt;=0,2,1)))),IF(S26&gt;=1000,IF(BG26&gt;=0.09,5,IF(BG26&gt;=0.05,4,IF(BG26&gt;=0.03,3,IF(BG26&gt;=0,2,1)))),IF(BG26&gt;=0.05,5,IF(BG26&gt;=0,4,1)))))</f>
        <v>5</v>
      </c>
      <c r="CK26" s="59">
        <f>IF(T26&gt;=5000,IF(BH26&gt;=0.24,5,IF(BH26&gt;=0.16,4,IF(BH26&gt;=0.08,3,IF(BH26&gt;=0,2,1)))),IF(T26&gt;=3000,IF(BH26&gt;=0.18,5,IF(BH26&gt;=0.12,4,IF(BH26&gt;0.06,3,IF(BH26&gt;=0,2,1)))),IF(T26&gt;=1000,IF(BH26&gt;=0.09,5,IF(BH26&gt;=0.05,4,IF(BH26&gt;=0.03,3,IF(BH26&gt;=0,2,1)))),IF(BH26&gt;=0.05,5,IF(BH26&gt;=0,4,1)))))</f>
        <v>5</v>
      </c>
      <c r="CL26" s="59">
        <f>IF(U26&gt;=5000,IF(BI26&gt;=0.24,5,IF(BI26&gt;=0.16,4,IF(BI26&gt;=0.08,3,IF(BI26&gt;=0,2,1)))),IF(U26&gt;=3000,IF(BI26&gt;=0.18,5,IF(BI26&gt;=0.12,4,IF(BI26&gt;0.06,3,IF(BI26&gt;=0,2,1)))),IF(U26&gt;=1000,IF(BI26&gt;=0.09,5,IF(BI26&gt;=0.05,4,IF(BI26&gt;=0.03,3,IF(BI26&gt;=0,2,1)))),IF(BI26&gt;=0.05,5,IF(BI26&gt;=0,4,1)))))</f>
        <v>5</v>
      </c>
      <c r="CM26" s="59">
        <f>IF(V26&gt;=5000,IF(BJ26&gt;=0.24,5,IF(BJ26&gt;=0.16,4,IF(BJ26&gt;=0.08,3,IF(BJ26&gt;=0,2,1)))),IF(V26&gt;=3000,IF(BJ26&gt;=0.18,5,IF(BJ26&gt;=0.12,4,IF(BJ26&gt;0.06,3,IF(BJ26&gt;=0,2,1)))),IF(V26&gt;=1000,IF(BJ26&gt;=0.09,5,IF(BJ26&gt;=0.05,4,IF(BJ26&gt;=0.03,3,IF(BJ26&gt;=0,2,1)))),IF(BJ26&gt;=0.05,5,IF(BJ26&gt;=0,4,1)))))</f>
        <v>5</v>
      </c>
      <c r="CN26" s="59">
        <f>IF(W26&gt;=5000,IF(BK26&gt;=0.24,5,IF(BK26&gt;=0.16,4,IF(BK26&gt;=0.08,3,IF(BK26&gt;=0,2,1)))),IF(W26&gt;=3000,IF(BK26&gt;=0.18,5,IF(BK26&gt;=0.12,4,IF(BK26&gt;0.06,3,IF(BK26&gt;=0,2,1)))),IF(W26&gt;=1000,IF(BK26&gt;=0.09,5,IF(BK26&gt;=0.05,4,IF(BK26&gt;=0.03,3,IF(BK26&gt;=0,2,1)))),IF(BK26&gt;=0.05,5,IF(BK26&gt;=0,4,1)))))</f>
        <v>5</v>
      </c>
      <c r="CO26" s="59">
        <f>IF(X26&gt;=5000,IF(BL26&gt;=0.24,5,IF(BL26&gt;=0.16,4,IF(BL26&gt;=0.08,3,IF(BL26&gt;=0,2,1)))),IF(X26&gt;=3000,IF(BL26&gt;=0.18,5,IF(BL26&gt;=0.12,4,IF(BL26&gt;0.06,3,IF(BL26&gt;=0,2,1)))),IF(X26&gt;=1000,IF(BL26&gt;=0.09,5,IF(BL26&gt;=0.05,4,IF(BL26&gt;=0.03,3,IF(BL26&gt;=0,2,1)))),IF(BL26&gt;=0.05,5,IF(BL26&gt;=0,4,1)))))</f>
        <v>4</v>
      </c>
      <c r="CP26" s="59">
        <f>IF(Y26&gt;=5000,IF(BM26&gt;=0.24,5,IF(BM26&gt;=0.16,4,IF(BM26&gt;=0.08,3,IF(BM26&gt;=0,2,1)))),IF(Y26&gt;=3000,IF(BM26&gt;=0.18,5,IF(BM26&gt;=0.12,4,IF(BM26&gt;0.06,3,IF(BM26&gt;=0,2,1)))),IF(Y26&gt;=1000,IF(BM26&gt;=0.09,5,IF(BM26&gt;=0.05,4,IF(BM26&gt;=0.03,3,IF(BM26&gt;=0,2,1)))),IF(BM26&gt;=0.05,5,IF(BM26&gt;=0,4,1)))))</f>
        <v>5</v>
      </c>
      <c r="CQ26" s="59">
        <f>IF(Z26&gt;=5000,IF(BN26&gt;=0.24,5,IF(BN26&gt;=0.16,4,IF(BN26&gt;=0.08,3,IF(BN26&gt;=0,2,1)))),IF(Z26&gt;=3000,IF(BN26&gt;=0.18,5,IF(BN26&gt;=0.12,4,IF(BN26&gt;0.06,3,IF(BN26&gt;=0,2,1)))),IF(Z26&gt;=1000,IF(BN26&gt;=0.09,5,IF(BN26&gt;=0.05,4,IF(BN26&gt;=0.03,3,IF(BN26&gt;=0,2,1)))),IF(BN26&gt;=0.05,5,IF(BN26&gt;=0,4,1)))))</f>
        <v>5</v>
      </c>
      <c r="CR26" s="59">
        <f>IF(AA26&gt;=5000,IF(BO26&gt;=0.24,5,IF(BO26&gt;=0.16,4,IF(BO26&gt;=0.08,3,IF(BO26&gt;=0,2,1)))),IF(AA26&gt;=3000,IF(BO26&gt;=0.18,5,IF(BO26&gt;=0.12,4,IF(BO26&gt;0.06,3,IF(BO26&gt;=0,2,1)))),IF(AA26&gt;=1000,IF(BO26&gt;=0.09,5,IF(BO26&gt;=0.05,4,IF(BO26&gt;=0.03,3,IF(BO26&gt;=0,2,1)))),IF(BO26&gt;=0.05,5,IF(BO26&gt;=0,4,1)))))</f>
        <v>5</v>
      </c>
      <c r="CS26" s="59">
        <f>IF(AB26&gt;=5000,IF(BP26&gt;=0.24,5,IF(BP26&gt;=0.16,4,IF(BP26&gt;=0.08,3,IF(BP26&gt;=0,2,1)))),IF(AB26&gt;=3000,IF(BP26&gt;=0.18,5,IF(BP26&gt;=0.12,4,IF(BP26&gt;0.06,3,IF(BP26&gt;=0,2,1)))),IF(AB26&gt;=1000,IF(BP26&gt;=0.09,5,IF(BP26&gt;=0.05,4,IF(BP26&gt;=0.03,3,IF(BP26&gt;=0,2,1)))),IF(BP26&gt;=0.05,5,IF(BP26&gt;=0,4,1)))))</f>
        <v>5</v>
      </c>
      <c r="CT26" s="59">
        <f>IF(AC26&gt;=5000,IF(BQ26&gt;=0.24,5,IF(BQ26&gt;=0.16,4,IF(BQ26&gt;=0.08,3,IF(BQ26&gt;=0,2,1)))),IF(AC26&gt;=3000,IF(BQ26&gt;=0.18,5,IF(BQ26&gt;=0.12,4,IF(BQ26&gt;0.06,3,IF(BQ26&gt;=0,2,1)))),IF(AC26&gt;=1000,IF(BQ26&gt;=0.09,5,IF(BQ26&gt;=0.05,4,IF(BQ26&gt;=0.03,3,IF(BQ26&gt;=0,2,1)))),IF(BQ26&gt;=0.05,5,IF(BQ26&gt;=0,4,1)))))</f>
        <v>5</v>
      </c>
      <c r="CU26" s="59">
        <f>IF(AD26&gt;=5000,IF(BR26&gt;=0.24,5,IF(BR26&gt;=0.16,4,IF(BR26&gt;=0.08,3,IF(BR26&gt;=0,2,1)))),IF(AD26&gt;=3000,IF(BR26&gt;=0.18,5,IF(BR26&gt;=0.12,4,IF(BR26&gt;0.06,3,IF(BR26&gt;=0,2,1)))),IF(AD26&gt;=1000,IF(BR26&gt;=0.09,5,IF(BR26&gt;=0.05,4,IF(BR26&gt;=0.03,3,IF(BR26&gt;=0,2,1)))),IF(BR26&gt;=0.05,5,IF(BR26&gt;=0,4,1)))))</f>
        <v>5</v>
      </c>
      <c r="CV26" s="59">
        <f>IF(AE26&gt;=5000,IF(BS26&gt;=0.24,5,IF(BS26&gt;=0.16,4,IF(BS26&gt;=0.08,3,IF(BS26&gt;=0,2,1)))),IF(AE26&gt;=3000,IF(BS26&gt;=0.18,5,IF(BS26&gt;=0.12,4,IF(BS26&gt;0.06,3,IF(BS26&gt;=0,2,1)))),IF(AE26&gt;=1000,IF(BS26&gt;=0.09,5,IF(BS26&gt;=0.05,4,IF(BS26&gt;=0.03,3,IF(BS26&gt;=0,2,1)))),IF(BS26&gt;=0.05,5,IF(BS26&gt;=0,4,1)))))</f>
        <v>5</v>
      </c>
      <c r="CW26" s="59">
        <f>IF(AF26&gt;=5000,IF(BT26&gt;=0.24,5,IF(BT26&gt;=0.16,4,IF(BT26&gt;=0.08,3,IF(BT26&gt;=0,2,1)))),IF(AF26&gt;=3000,IF(BT26&gt;=0.18,5,IF(BT26&gt;=0.12,4,IF(BT26&gt;0.06,3,IF(BT26&gt;=0,2,1)))),IF(AF26&gt;=1000,IF(BT26&gt;=0.09,5,IF(BT26&gt;=0.05,4,IF(BT26&gt;=0.03,3,IF(BT26&gt;=0,2,1)))),IF(BT26&gt;=0.05,5,IF(BT26&gt;=0,4,1)))))</f>
        <v>5</v>
      </c>
      <c r="CX26" s="59"/>
      <c r="CY26" s="59"/>
      <c r="CZ26" s="59"/>
      <c r="DA26" s="59"/>
      <c r="DB26" s="59"/>
      <c r="DC26" s="59"/>
      <c r="DD26" s="59"/>
      <c r="DE26" s="59"/>
      <c r="DF26" s="48" t="s">
        <v>200</v>
      </c>
      <c r="DG26" s="75" t="s">
        <v>5</v>
      </c>
      <c r="DH26" s="59">
        <f t="shared" si="24"/>
        <v>15</v>
      </c>
      <c r="DI26" s="59">
        <f t="shared" si="25"/>
        <v>15</v>
      </c>
      <c r="DJ26" s="59">
        <f t="shared" si="26"/>
        <v>15</v>
      </c>
      <c r="DK26" s="59">
        <f t="shared" si="27"/>
        <v>15</v>
      </c>
      <c r="DL26" s="59">
        <f t="shared" si="28"/>
        <v>15</v>
      </c>
      <c r="DM26" s="59">
        <f t="shared" si="29"/>
        <v>15</v>
      </c>
      <c r="DN26" s="59">
        <f t="shared" si="110"/>
        <v>15</v>
      </c>
      <c r="DO26" s="59">
        <f t="shared" si="111"/>
        <v>15</v>
      </c>
      <c r="DP26" s="59">
        <f t="shared" si="112"/>
        <v>15</v>
      </c>
      <c r="DQ26" s="59">
        <f t="shared" si="113"/>
        <v>15</v>
      </c>
      <c r="DR26" s="59">
        <f t="shared" si="114"/>
        <v>15</v>
      </c>
      <c r="DS26" s="59">
        <f t="shared" si="115"/>
        <v>12</v>
      </c>
      <c r="DT26" s="59">
        <f t="shared" si="116"/>
        <v>15</v>
      </c>
      <c r="DU26" s="59">
        <f t="shared" si="70"/>
        <v>15</v>
      </c>
      <c r="DV26" s="59">
        <f t="shared" si="71"/>
        <v>15</v>
      </c>
      <c r="DW26" s="59">
        <f t="shared" si="72"/>
        <v>15</v>
      </c>
      <c r="DX26" s="59">
        <f t="shared" si="73"/>
        <v>15</v>
      </c>
      <c r="DY26" s="59">
        <f t="shared" si="74"/>
        <v>15</v>
      </c>
      <c r="DZ26" s="59">
        <f t="shared" si="75"/>
        <v>15</v>
      </c>
      <c r="EA26" s="59">
        <f t="shared" si="76"/>
        <v>15</v>
      </c>
      <c r="EB26" s="59"/>
      <c r="EC26" s="59"/>
      <c r="ED26" s="59"/>
      <c r="EE26" s="59"/>
      <c r="EF26" s="59"/>
      <c r="EG26" s="59"/>
      <c r="EH26" s="59"/>
      <c r="FK26" s="48">
        <f t="shared" si="117"/>
        <v>30</v>
      </c>
      <c r="FL26" s="48">
        <f t="shared" si="117"/>
        <v>42</v>
      </c>
      <c r="FM26" s="48">
        <f t="shared" si="117"/>
        <v>42</v>
      </c>
      <c r="FN26" s="48">
        <f t="shared" si="117"/>
        <v>42</v>
      </c>
      <c r="FO26" s="48">
        <f t="shared" si="117"/>
        <v>36</v>
      </c>
      <c r="FP26" s="48">
        <f t="shared" si="117"/>
        <v>36</v>
      </c>
    </row>
    <row r="27" spans="1:178" ht="14.25" customHeight="1">
      <c r="B27" s="46" t="s">
        <v>322</v>
      </c>
      <c r="C27" s="74" t="s">
        <v>9</v>
      </c>
      <c r="K27" s="2"/>
      <c r="L27" s="2"/>
      <c r="M27" s="2">
        <v>5483</v>
      </c>
      <c r="N27" s="2">
        <v>6940</v>
      </c>
      <c r="O27" s="2">
        <v>4863</v>
      </c>
      <c r="P27" s="2">
        <v>5499</v>
      </c>
      <c r="Q27" s="2">
        <v>5727</v>
      </c>
      <c r="R27" s="2">
        <v>6432</v>
      </c>
      <c r="S27" s="2">
        <v>5146</v>
      </c>
      <c r="T27" s="2">
        <v>5273</v>
      </c>
      <c r="U27" s="2">
        <v>4258</v>
      </c>
      <c r="V27" s="2">
        <v>4075</v>
      </c>
      <c r="W27" s="2">
        <v>3165</v>
      </c>
      <c r="X27" s="2">
        <v>2766</v>
      </c>
      <c r="Y27" s="2">
        <v>5312</v>
      </c>
      <c r="Z27" s="2">
        <v>7037</v>
      </c>
      <c r="AA27" s="2">
        <v>0</v>
      </c>
      <c r="AB27" s="2">
        <v>6841</v>
      </c>
      <c r="AC27" s="2">
        <v>5181</v>
      </c>
      <c r="AD27" s="2">
        <v>6344</v>
      </c>
      <c r="AE27" s="2">
        <v>5555</v>
      </c>
      <c r="AF27" s="2">
        <v>3593</v>
      </c>
      <c r="AG27" s="2">
        <v>4476</v>
      </c>
      <c r="AH27" s="2">
        <v>3222</v>
      </c>
      <c r="AI27" s="2">
        <v>1836</v>
      </c>
      <c r="AJ27" s="2">
        <v>0</v>
      </c>
      <c r="AK27" s="118">
        <v>0</v>
      </c>
      <c r="AL27" s="72">
        <v>0</v>
      </c>
      <c r="AM27" s="72">
        <v>0</v>
      </c>
      <c r="AN27" s="72">
        <v>0</v>
      </c>
      <c r="AO27" s="72">
        <v>0</v>
      </c>
      <c r="AP27" s="72">
        <v>0</v>
      </c>
      <c r="AQ27" s="209">
        <v>0</v>
      </c>
      <c r="AR27" s="193">
        <v>0</v>
      </c>
      <c r="AS27" s="193"/>
      <c r="AT27" s="193"/>
      <c r="AU27" s="193"/>
      <c r="AV27" s="193"/>
      <c r="AW27" s="193"/>
      <c r="AX27" s="193"/>
      <c r="AY27" s="204"/>
      <c r="BA27" s="55">
        <f t="shared" si="125"/>
        <v>3.1187306219223054E-2</v>
      </c>
      <c r="BB27" s="55">
        <f t="shared" si="126"/>
        <v>-1.3976945244956773E-2</v>
      </c>
      <c r="BC27" s="55">
        <f t="shared" si="127"/>
        <v>1</v>
      </c>
      <c r="BD27" s="55">
        <f t="shared" si="128"/>
        <v>-0.24404437170394616</v>
      </c>
      <c r="BE27" s="55">
        <f t="shared" si="129"/>
        <v>9.5337873232058667E-2</v>
      </c>
      <c r="BF27" s="55">
        <f t="shared" si="130"/>
        <v>1.3681592039800995E-2</v>
      </c>
      <c r="BG27" s="55">
        <f>(S27-AE27)/S27</f>
        <v>-7.947920715118538E-2</v>
      </c>
      <c r="BH27" s="55">
        <f>(T27-AF27)/T27</f>
        <v>0.31860421012706241</v>
      </c>
      <c r="BI27" s="55">
        <f>(U27-AG27)/U27</f>
        <v>-5.119774542038516E-2</v>
      </c>
      <c r="BJ27" s="55">
        <f>(V27-AH27)/V27</f>
        <v>0.20932515337423313</v>
      </c>
      <c r="BK27" s="55">
        <f>(W27-AI27)/W27</f>
        <v>0.41990521327014219</v>
      </c>
      <c r="BL27" s="55">
        <f t="shared" ref="BL27:BL34" si="132">(X27-AJ27)/X27</f>
        <v>1</v>
      </c>
      <c r="BM27" s="55">
        <f t="shared" si="131"/>
        <v>1</v>
      </c>
      <c r="BN27" s="55">
        <f t="shared" ref="BN27:BN34" si="133">(Z27-AL27)/Z27</f>
        <v>1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/>
      <c r="BV27" s="62"/>
      <c r="BW27" s="62"/>
      <c r="BX27" s="62"/>
      <c r="BY27" s="62"/>
      <c r="BZ27" s="55"/>
      <c r="CA27" s="55"/>
      <c r="CB27" s="55"/>
      <c r="CC27" s="60">
        <v>15</v>
      </c>
      <c r="CD27" s="58">
        <f t="shared" ref="CD27:CD34" si="134">IF(M27&gt;=10000,IF(BA27&gt;=0.24,5,IF(BA27&gt;=0.16,4,IF(BA27&gt;=0.08,3,IF(BA27&gt;=0,2,1)))),IF(M27&gt;=5000,IF(BA27&gt;=0.18,5,IF(BA27&gt;=0.12,4,IF(BA27&gt;0.06,3,IF(BA27&gt;=0,2,1)))),IF(M27&gt;=2000,IF(BA27&gt;=0.09,5,IF(BA27&gt;=0.05,4,IF(BA27&gt;=0.03,3,IF(BA27&gt;=0,2,1)))),IF(BA27&gt;=0.05,5,IF(BA27&gt;=0,4,1)))))</f>
        <v>2</v>
      </c>
      <c r="CE27" s="58">
        <f t="shared" ref="CE27:CE34" si="135">IF(N27&gt;=10000,IF(BB27&gt;=0.24,5,IF(BB27&gt;=0.16,4,IF(BB27&gt;=0.08,3,IF(BB27&gt;=0,2,1)))),IF(N27&gt;=5000,IF(BB27&gt;=0.18,5,IF(BB27&gt;=0.12,4,IF(BB27&gt;0.06,3,IF(BB27&gt;=0,2,1)))),IF(N27&gt;=2000,IF(BB27&gt;=0.09,5,IF(BB27&gt;=0.05,4,IF(BB27&gt;=0.03,3,IF(BB27&gt;=0,2,1)))),IF(BB27&gt;=0.05,5,IF(BB27&gt;=0,4,1)))))</f>
        <v>1</v>
      </c>
      <c r="CF27" s="58">
        <f t="shared" ref="CF27:CF34" si="136">IF(O27&gt;=10000,IF(BC27&gt;=0.24,5,IF(BC27&gt;=0.16,4,IF(BC27&gt;=0.08,3,IF(BC27&gt;=0,2,1)))),IF(O27&gt;=5000,IF(BC27&gt;=0.18,5,IF(BC27&gt;=0.12,4,IF(BC27&gt;0.06,3,IF(BC27&gt;=0,2,1)))),IF(O27&gt;=2000,IF(BC27&gt;=0.09,5,IF(BC27&gt;=0.05,4,IF(BC27&gt;=0.03,3,IF(BC27&gt;=0,2,1)))),IF(BC27&gt;=0.05,5,IF(BC27&gt;=0,4,1)))))</f>
        <v>5</v>
      </c>
      <c r="CG27" s="58">
        <f t="shared" ref="CG27:CG34" si="137">IF(P27&gt;=10000,IF(BD27&gt;=0.24,5,IF(BD27&gt;=0.16,4,IF(BD27&gt;=0.08,3,IF(BD27&gt;=0,2,1)))),IF(P27&gt;=5000,IF(BD27&gt;=0.18,5,IF(BD27&gt;=0.12,4,IF(BD27&gt;0.06,3,IF(BD27&gt;=0,2,1)))),IF(P27&gt;=2000,IF(BD27&gt;=0.09,5,IF(BD27&gt;=0.05,4,IF(BD27&gt;=0.03,3,IF(BD27&gt;=0,2,1)))),IF(BD27&gt;=0.05,5,IF(BD27&gt;=0,4,1)))))</f>
        <v>1</v>
      </c>
      <c r="CH27" s="58">
        <f t="shared" ref="CH27:CH34" si="138">IF(Q27&gt;=10000,IF(BE27&gt;=0.24,5,IF(BE27&gt;=0.16,4,IF(BE27&gt;=0.08,3,IF(BE27&gt;=0,2,1)))),IF(Q27&gt;=5000,IF(BE27&gt;=0.18,5,IF(BE27&gt;=0.12,4,IF(BE27&gt;0.06,3,IF(BE27&gt;=0,2,1)))),IF(Q27&gt;=2000,IF(BE27&gt;=0.09,5,IF(BE27&gt;=0.05,4,IF(BE27&gt;=0.03,3,IF(BE27&gt;=0,2,1)))),IF(BE27&gt;=0.05,5,IF(BE27&gt;=0,4,1)))))</f>
        <v>3</v>
      </c>
      <c r="CI27" s="58">
        <f t="shared" ref="CI27:CI34" si="139">IF(R27&gt;=10000,IF(BF27&gt;=0.24,5,IF(BF27&gt;=0.16,4,IF(BF27&gt;=0.08,3,IF(BF27&gt;=0,2,1)))),IF(R27&gt;=5000,IF(BF27&gt;=0.18,5,IF(BF27&gt;=0.12,4,IF(BF27&gt;0.06,3,IF(BF27&gt;=0,2,1)))),IF(R27&gt;=2000,IF(BF27&gt;=0.09,5,IF(BF27&gt;=0.05,4,IF(BF27&gt;=0.03,3,IF(BF27&gt;=0,2,1)))),IF(BF27&gt;=0.05,5,IF(BF27&gt;=0,4,1)))))</f>
        <v>2</v>
      </c>
      <c r="CJ27" s="58">
        <f t="shared" ref="CJ27:CJ34" si="140">IF(S27&gt;=10000,IF(BG27&gt;=0.24,5,IF(BG27&gt;=0.16,4,IF(BG27&gt;=0.08,3,IF(BG27&gt;=0,2,1)))),IF(S27&gt;=5000,IF(BG27&gt;=0.18,5,IF(BG27&gt;=0.12,4,IF(BG27&gt;0.06,3,IF(BG27&gt;=0,2,1)))),IF(S27&gt;=2000,IF(BG27&gt;=0.09,5,IF(BG27&gt;=0.05,4,IF(BG27&gt;=0.03,3,IF(BG27&gt;=0,2,1)))),IF(BG27&gt;=0.05,5,IF(BG27&gt;=0,4,1)))))</f>
        <v>1</v>
      </c>
      <c r="CK27" s="58">
        <f t="shared" ref="CK27:CK34" si="141">IF(T27&gt;=10000,IF(BH27&gt;=0.24,5,IF(BH27&gt;=0.16,4,IF(BH27&gt;=0.08,3,IF(BH27&gt;=0,2,1)))),IF(T27&gt;=5000,IF(BH27&gt;=0.18,5,IF(BH27&gt;=0.12,4,IF(BH27&gt;0.06,3,IF(BH27&gt;=0,2,1)))),IF(T27&gt;=2000,IF(BH27&gt;=0.09,5,IF(BH27&gt;=0.05,4,IF(BH27&gt;=0.03,3,IF(BH27&gt;=0,2,1)))),IF(BH27&gt;=0.05,5,IF(BH27&gt;=0,4,1)))))</f>
        <v>5</v>
      </c>
      <c r="CL27" s="58">
        <f t="shared" ref="CL27:CL34" si="142">IF(U27&gt;=10000,IF(BI27&gt;=0.24,5,IF(BI27&gt;=0.16,4,IF(BI27&gt;=0.08,3,IF(BI27&gt;=0,2,1)))),IF(U27&gt;=5000,IF(BI27&gt;=0.18,5,IF(BI27&gt;=0.12,4,IF(BI27&gt;0.06,3,IF(BI27&gt;=0,2,1)))),IF(U27&gt;=2000,IF(BI27&gt;=0.09,5,IF(BI27&gt;=0.05,4,IF(BI27&gt;=0.03,3,IF(BI27&gt;=0,2,1)))),IF(BI27&gt;=0.05,5,IF(BI27&gt;=0,4,1)))))</f>
        <v>1</v>
      </c>
      <c r="CM27" s="58">
        <f t="shared" ref="CM27:CM34" si="143">IF(V27&gt;=10000,IF(BJ27&gt;=0.24,5,IF(BJ27&gt;=0.16,4,IF(BJ27&gt;=0.08,3,IF(BJ27&gt;=0,2,1)))),IF(V27&gt;=5000,IF(BJ27&gt;=0.18,5,IF(BJ27&gt;=0.12,4,IF(BJ27&gt;0.06,3,IF(BJ27&gt;=0,2,1)))),IF(V27&gt;=2000,IF(BJ27&gt;=0.09,5,IF(BJ27&gt;=0.05,4,IF(BJ27&gt;=0.03,3,IF(BJ27&gt;=0,2,1)))),IF(BJ27&gt;=0.05,5,IF(BJ27&gt;=0,4,1)))))</f>
        <v>5</v>
      </c>
      <c r="CN27" s="58">
        <f t="shared" ref="CN27:CN34" si="144">IF(W27&gt;=10000,IF(BK27&gt;=0.24,5,IF(BK27&gt;=0.16,4,IF(BK27&gt;=0.08,3,IF(BK27&gt;=0,2,1)))),IF(W27&gt;=5000,IF(BK27&gt;=0.18,5,IF(BK27&gt;=0.12,4,IF(BK27&gt;0.06,3,IF(BK27&gt;=0,2,1)))),IF(W27&gt;=2000,IF(BK27&gt;=0.09,5,IF(BK27&gt;=0.05,4,IF(BK27&gt;=0.03,3,IF(BK27&gt;=0,2,1)))),IF(BK27&gt;=0.05,5,IF(BK27&gt;=0,4,1)))))</f>
        <v>5</v>
      </c>
      <c r="CO27" s="58">
        <f t="shared" ref="CO27:CO34" si="145">IF(X27&gt;=10000,IF(BL27&gt;=0.24,5,IF(BL27&gt;=0.16,4,IF(BL27&gt;=0.08,3,IF(BL27&gt;=0,2,1)))),IF(X27&gt;=5000,IF(BL27&gt;=0.18,5,IF(BL27&gt;=0.12,4,IF(BL27&gt;0.06,3,IF(BL27&gt;=0,2,1)))),IF(X27&gt;=2000,IF(BL27&gt;=0.09,5,IF(BL27&gt;=0.05,4,IF(BL27&gt;=0.03,3,IF(BL27&gt;=0,2,1)))),IF(BL27&gt;=0.05,5,IF(BL27&gt;=0,4,1)))))</f>
        <v>5</v>
      </c>
      <c r="CP27" s="58">
        <f t="shared" ref="CP27:CP34" si="146">IF(Y27&gt;=10000,IF(BM27&gt;=0.24,5,IF(BM27&gt;=0.16,4,IF(BM27&gt;=0.08,3,IF(BM27&gt;=0,2,1)))),IF(Y27&gt;=5000,IF(BM27&gt;=0.18,5,IF(BM27&gt;=0.12,4,IF(BM27&gt;0.06,3,IF(BM27&gt;=0,2,1)))),IF(Y27&gt;=2000,IF(BM27&gt;=0.09,5,IF(BM27&gt;=0.05,4,IF(BM27&gt;=0.03,3,IF(BM27&gt;=0,2,1)))),IF(BM27&gt;=0.05,5,IF(BM27&gt;=0,4,1)))))</f>
        <v>5</v>
      </c>
      <c r="CQ27" s="58">
        <f t="shared" ref="CQ27:CQ34" si="147">IF(Z27&gt;=10000,IF(BN27&gt;=0.24,5,IF(BN27&gt;=0.16,4,IF(BN27&gt;=0.08,3,IF(BN27&gt;=0,2,1)))),IF(Z27&gt;=5000,IF(BN27&gt;=0.18,5,IF(BN27&gt;=0.12,4,IF(BN27&gt;0.06,3,IF(BN27&gt;=0,2,1)))),IF(Z27&gt;=2000,IF(BN27&gt;=0.09,5,IF(BN27&gt;=0.05,4,IF(BN27&gt;=0.03,3,IF(BN27&gt;=0,2,1)))),IF(BN27&gt;=0.05,5,IF(BN27&gt;=0,4,1)))))</f>
        <v>5</v>
      </c>
      <c r="CR27" s="58">
        <f t="shared" ref="CR27:CR34" si="148">IF(AA27&gt;=10000,IF(BO27&gt;=0.24,5,IF(BO27&gt;=0.16,4,IF(BO27&gt;=0.08,3,IF(BO27&gt;=0,2,1)))),IF(AA27&gt;=5000,IF(BO27&gt;=0.18,5,IF(BO27&gt;=0.12,4,IF(BO27&gt;0.06,3,IF(BO27&gt;=0,2,1)))),IF(AA27&gt;=2000,IF(BO27&gt;=0.09,5,IF(BO27&gt;=0.05,4,IF(BO27&gt;=0.03,3,IF(BO27&gt;=0,2,1)))),IF(BO27&gt;=0.05,5,IF(BO27&gt;=0,4,1)))))</f>
        <v>4</v>
      </c>
      <c r="CS27" s="58">
        <f t="shared" ref="CS27:CS34" si="149">IF(AB27&gt;=10000,IF(BP27&gt;=0.24,5,IF(BP27&gt;=0.16,4,IF(BP27&gt;=0.08,3,IF(BP27&gt;=0,2,1)))),IF(AB27&gt;=5000,IF(BP27&gt;=0.18,5,IF(BP27&gt;=0.12,4,IF(BP27&gt;0.06,3,IF(BP27&gt;=0,2,1)))),IF(AB27&gt;=2000,IF(BP27&gt;=0.09,5,IF(BP27&gt;=0.05,4,IF(BP27&gt;=0.03,3,IF(BP27&gt;=0,2,1)))),IF(BP27&gt;=0.05,5,IF(BP27&gt;=0,4,1)))))</f>
        <v>2</v>
      </c>
      <c r="CT27" s="58">
        <f t="shared" ref="CT27:CT34" si="150">IF(AC27&gt;=10000,IF(BQ27&gt;=0.24,5,IF(BQ27&gt;=0.16,4,IF(BQ27&gt;=0.08,3,IF(BQ27&gt;=0,2,1)))),IF(AC27&gt;=5000,IF(BQ27&gt;=0.18,5,IF(BQ27&gt;=0.12,4,IF(BQ27&gt;0.06,3,IF(BQ27&gt;=0,2,1)))),IF(AC27&gt;=2000,IF(BQ27&gt;=0.09,5,IF(BQ27&gt;=0.05,4,IF(BQ27&gt;=0.03,3,IF(BQ27&gt;=0,2,1)))),IF(BQ27&gt;=0.05,5,IF(BQ27&gt;=0,4,1)))))</f>
        <v>2</v>
      </c>
      <c r="CU27" s="58">
        <f>IF(AD27&gt;=10000,IF(BR27&gt;=0.24,5,IF(BR27&gt;=0.16,4,IF(BR27&gt;=0.08,3,IF(BR27&gt;=0,2,1)))),IF(AD27&gt;=5000,IF(BR27&gt;=0.18,5,IF(BR27&gt;=0.12,4,IF(BR27&gt;0.06,3,IF(BR27&gt;=0,2,1)))),IF(AD27&gt;=2000,IF(BR27&gt;=0.09,5,IF(BR27&gt;=0.05,4,IF(BR27&gt;=0.03,3,IF(BR27&gt;=0,2,1)))),IF(BR27&gt;=0.05,5,IF(BR27&gt;=0,4,1)))))</f>
        <v>2</v>
      </c>
      <c r="CV27" s="58">
        <f>IF(AE27&gt;=10000,IF(BS27&gt;=0.24,5,IF(BS27&gt;=0.16,4,IF(BS27&gt;=0.08,3,IF(BS27&gt;=0,2,1)))),IF(AE27&gt;=5000,IF(BS27&gt;=0.18,5,IF(BS27&gt;=0.12,4,IF(BS27&gt;0.06,3,IF(BS27&gt;=0,2,1)))),IF(AE27&gt;=2000,IF(BS27&gt;=0.09,5,IF(BS27&gt;=0.05,4,IF(BS27&gt;=0.03,3,IF(BS27&gt;=0,2,1)))),IF(BS27&gt;=0.05,5,IF(BS27&gt;=0,4,1)))))</f>
        <v>2</v>
      </c>
      <c r="CW27" s="58">
        <f>IF(AF27&gt;=10000,IF(BT27&gt;=0.24,5,IF(BT27&gt;=0.16,4,IF(BT27&gt;=0.08,3,IF(BT27&gt;=0,2,1)))),IF(AF27&gt;=5000,IF(BT27&gt;=0.18,5,IF(BT27&gt;=0.12,4,IF(BT27&gt;0.06,3,IF(BT27&gt;=0,2,1)))),IF(AF27&gt;=2000,IF(BT27&gt;=0.09,5,IF(BT27&gt;=0.05,4,IF(BT27&gt;=0.03,3,IF(BT27&gt;=0,2,1)))),IF(BT27&gt;=0.05,5,IF(BT27&gt;=0,4,1)))))</f>
        <v>2</v>
      </c>
      <c r="CX27" s="58"/>
      <c r="CY27" s="58"/>
      <c r="CZ27" s="58"/>
      <c r="DA27" s="58"/>
      <c r="DB27" s="58"/>
      <c r="DC27" s="58"/>
      <c r="DD27" s="58"/>
      <c r="DE27" s="58"/>
      <c r="DF27" s="46" t="s">
        <v>203</v>
      </c>
      <c r="DG27" s="74" t="s">
        <v>9</v>
      </c>
      <c r="DH27" s="58">
        <f t="shared" si="24"/>
        <v>6</v>
      </c>
      <c r="DI27" s="58">
        <f t="shared" si="25"/>
        <v>3</v>
      </c>
      <c r="DJ27" s="58">
        <f t="shared" si="26"/>
        <v>15</v>
      </c>
      <c r="DK27" s="58">
        <f t="shared" si="27"/>
        <v>3</v>
      </c>
      <c r="DL27" s="58">
        <f t="shared" si="28"/>
        <v>9</v>
      </c>
      <c r="DM27" s="58">
        <f t="shared" si="29"/>
        <v>6</v>
      </c>
      <c r="DN27" s="58">
        <f>CJ27/5*$CC27</f>
        <v>3</v>
      </c>
      <c r="DO27" s="58">
        <f t="shared" si="111"/>
        <v>15</v>
      </c>
      <c r="DP27" s="58">
        <f t="shared" si="112"/>
        <v>3</v>
      </c>
      <c r="DQ27" s="58">
        <f t="shared" si="113"/>
        <v>15</v>
      </c>
      <c r="DR27" s="58">
        <f t="shared" si="114"/>
        <v>15</v>
      </c>
      <c r="DS27" s="58">
        <f t="shared" si="115"/>
        <v>15</v>
      </c>
      <c r="DT27" s="58">
        <f t="shared" si="116"/>
        <v>15</v>
      </c>
      <c r="DU27" s="58">
        <f t="shared" si="70"/>
        <v>15</v>
      </c>
      <c r="DV27" s="58">
        <f t="shared" si="71"/>
        <v>12</v>
      </c>
      <c r="DW27" s="58">
        <f t="shared" si="72"/>
        <v>6</v>
      </c>
      <c r="DX27" s="58">
        <f t="shared" si="73"/>
        <v>6</v>
      </c>
      <c r="DY27" s="58">
        <f t="shared" si="74"/>
        <v>6</v>
      </c>
      <c r="DZ27" s="58">
        <f t="shared" si="75"/>
        <v>6</v>
      </c>
      <c r="EA27" s="58">
        <f t="shared" si="76"/>
        <v>6</v>
      </c>
      <c r="EB27" s="58"/>
      <c r="EC27" s="58"/>
      <c r="ED27" s="58"/>
      <c r="EE27" s="58"/>
      <c r="EF27" s="58"/>
      <c r="EG27" s="58"/>
      <c r="EH27" s="58"/>
    </row>
    <row r="28" spans="1:178" ht="14.25" customHeight="1">
      <c r="B28" s="46" t="s">
        <v>324</v>
      </c>
      <c r="C28" s="74" t="s">
        <v>0</v>
      </c>
      <c r="K28" s="2"/>
      <c r="L28" s="2"/>
      <c r="M28" s="2">
        <v>9485</v>
      </c>
      <c r="N28" s="2">
        <v>8651</v>
      </c>
      <c r="O28" s="2">
        <v>5738</v>
      </c>
      <c r="P28" s="2">
        <v>10961</v>
      </c>
      <c r="Q28" s="2">
        <v>9769</v>
      </c>
      <c r="R28" s="2">
        <v>8889</v>
      </c>
      <c r="S28" s="2">
        <v>7942</v>
      </c>
      <c r="T28" s="2">
        <v>8070</v>
      </c>
      <c r="U28" s="2">
        <v>9628</v>
      </c>
      <c r="V28" s="2">
        <v>9786</v>
      </c>
      <c r="W28" s="2">
        <v>10015</v>
      </c>
      <c r="X28" s="2">
        <v>8091</v>
      </c>
      <c r="Y28" s="2">
        <v>11287</v>
      </c>
      <c r="Z28" s="2">
        <v>11252</v>
      </c>
      <c r="AA28" s="2">
        <v>18461</v>
      </c>
      <c r="AB28" s="2">
        <v>14068</v>
      </c>
      <c r="AC28" s="2">
        <v>11100</v>
      </c>
      <c r="AD28" s="2">
        <v>9759</v>
      </c>
      <c r="AE28" s="2">
        <v>7020</v>
      </c>
      <c r="AF28" s="2">
        <v>5631</v>
      </c>
      <c r="AG28" s="2">
        <v>4900</v>
      </c>
      <c r="AH28" s="2">
        <v>5631</v>
      </c>
      <c r="AI28" s="2">
        <v>7620</v>
      </c>
      <c r="AJ28" s="2">
        <v>6586</v>
      </c>
      <c r="AK28" s="118">
        <v>5182</v>
      </c>
      <c r="AL28" s="72">
        <v>7374</v>
      </c>
      <c r="AM28" s="72">
        <v>10251</v>
      </c>
      <c r="AN28" s="72">
        <v>9749</v>
      </c>
      <c r="AO28" s="72">
        <v>5604</v>
      </c>
      <c r="AP28" s="72">
        <v>5521</v>
      </c>
      <c r="AQ28" s="209">
        <v>4821</v>
      </c>
      <c r="AR28" s="193">
        <v>5808</v>
      </c>
      <c r="AS28" s="193"/>
      <c r="AT28" s="193"/>
      <c r="AU28" s="193"/>
      <c r="AV28" s="193"/>
      <c r="AW28" s="193"/>
      <c r="AX28" s="193"/>
      <c r="AY28" s="204"/>
      <c r="BA28" s="55">
        <f t="shared" si="125"/>
        <v>-0.18998418555614127</v>
      </c>
      <c r="BB28" s="55">
        <f t="shared" si="126"/>
        <v>-0.30065888336608487</v>
      </c>
      <c r="BC28" s="55">
        <f t="shared" si="127"/>
        <v>-2.2173231090972463</v>
      </c>
      <c r="BD28" s="55">
        <f t="shared" si="128"/>
        <v>-0.28345953836328802</v>
      </c>
      <c r="BE28" s="55">
        <f t="shared" si="129"/>
        <v>-0.13624731292865186</v>
      </c>
      <c r="BF28" s="55">
        <f t="shared" si="130"/>
        <v>-9.7873776577792782E-2</v>
      </c>
      <c r="BG28" s="55">
        <f>(S28-AE28)/S28</f>
        <v>0.11609166456811887</v>
      </c>
      <c r="BH28" s="55">
        <f>(T28-AF28)/T28</f>
        <v>0.30223048327137547</v>
      </c>
      <c r="BI28" s="55">
        <f>(U28-AG28)/U28</f>
        <v>0.49106771915247194</v>
      </c>
      <c r="BJ28" s="55">
        <f>(V28-AH28)/V28</f>
        <v>0.42458614347026363</v>
      </c>
      <c r="BK28" s="55">
        <f>(W28-AI28)/W28</f>
        <v>0.23914128806789814</v>
      </c>
      <c r="BL28" s="55">
        <f t="shared" si="132"/>
        <v>0.1860091459646521</v>
      </c>
      <c r="BM28" s="55">
        <f t="shared" si="131"/>
        <v>0.54088774696553554</v>
      </c>
      <c r="BN28" s="55">
        <f t="shared" si="133"/>
        <v>0.3446498400284394</v>
      </c>
      <c r="BO28" s="55">
        <f>(AA28-AM28)/AA28</f>
        <v>0.44472130437137752</v>
      </c>
      <c r="BP28" s="55">
        <f>(AB28-AN28)/AB28</f>
        <v>0.30700881433039523</v>
      </c>
      <c r="BQ28" s="55">
        <f>(AC28-AO28)/AC28</f>
        <v>0.49513513513513513</v>
      </c>
      <c r="BR28" s="55">
        <f>(AD28-AP28)/AD28</f>
        <v>0.434265805922738</v>
      </c>
      <c r="BS28" s="55">
        <f>(AE28-AQ28)/AE28</f>
        <v>0.31324786324786325</v>
      </c>
      <c r="BT28" s="55">
        <f>(AF28-AR28)/AF28</f>
        <v>-3.1433137986148108E-2</v>
      </c>
      <c r="BU28" s="55"/>
      <c r="BV28" s="55"/>
      <c r="BW28" s="55"/>
      <c r="BX28" s="55"/>
      <c r="BY28" s="55"/>
      <c r="BZ28" s="55"/>
      <c r="CA28" s="55"/>
      <c r="CB28" s="55"/>
      <c r="CC28" s="60">
        <v>15</v>
      </c>
      <c r="CD28" s="58">
        <f t="shared" si="134"/>
        <v>1</v>
      </c>
      <c r="CE28" s="58">
        <f t="shared" si="135"/>
        <v>1</v>
      </c>
      <c r="CF28" s="58">
        <f t="shared" si="136"/>
        <v>1</v>
      </c>
      <c r="CG28" s="58">
        <f t="shared" si="137"/>
        <v>1</v>
      </c>
      <c r="CH28" s="58">
        <f t="shared" si="138"/>
        <v>1</v>
      </c>
      <c r="CI28" s="58">
        <f t="shared" si="139"/>
        <v>1</v>
      </c>
      <c r="CJ28" s="58">
        <f t="shared" si="140"/>
        <v>3</v>
      </c>
      <c r="CK28" s="58">
        <f t="shared" si="141"/>
        <v>5</v>
      </c>
      <c r="CL28" s="58">
        <f t="shared" si="142"/>
        <v>5</v>
      </c>
      <c r="CM28" s="58">
        <f t="shared" si="143"/>
        <v>5</v>
      </c>
      <c r="CN28" s="58">
        <f t="shared" si="144"/>
        <v>4</v>
      </c>
      <c r="CO28" s="58">
        <f t="shared" si="145"/>
        <v>5</v>
      </c>
      <c r="CP28" s="58">
        <f t="shared" si="146"/>
        <v>5</v>
      </c>
      <c r="CQ28" s="58">
        <f t="shared" si="147"/>
        <v>5</v>
      </c>
      <c r="CR28" s="58">
        <f t="shared" si="148"/>
        <v>5</v>
      </c>
      <c r="CS28" s="58">
        <f t="shared" si="149"/>
        <v>5</v>
      </c>
      <c r="CT28" s="58">
        <f t="shared" si="150"/>
        <v>5</v>
      </c>
      <c r="CU28" s="58">
        <f>IF(AD28&gt;=10000,IF(BR28&gt;=0.24,5,IF(BR28&gt;=0.16,4,IF(BR28&gt;=0.08,3,IF(BR28&gt;=0,2,1)))),IF(AD28&gt;=5000,IF(BR28&gt;=0.18,5,IF(BR28&gt;=0.12,4,IF(BR28&gt;0.06,3,IF(BR28&gt;=0,2,1)))),IF(AD28&gt;=2000,IF(BR28&gt;=0.09,5,IF(BR28&gt;=0.05,4,IF(BR28&gt;=0.03,3,IF(BR28&gt;=0,2,1)))),IF(BR28&gt;=0.05,5,IF(BR28&gt;=0,4,1)))))</f>
        <v>5</v>
      </c>
      <c r="CV28" s="58">
        <f>IF(AE28&gt;=10000,IF(BS28&gt;=0.24,5,IF(BS28&gt;=0.16,4,IF(BS28&gt;=0.08,3,IF(BS28&gt;=0,2,1)))),IF(AE28&gt;=5000,IF(BS28&gt;=0.18,5,IF(BS28&gt;=0.12,4,IF(BS28&gt;0.06,3,IF(BS28&gt;=0,2,1)))),IF(AE28&gt;=2000,IF(BS28&gt;=0.09,5,IF(BS28&gt;=0.05,4,IF(BS28&gt;=0.03,3,IF(BS28&gt;=0,2,1)))),IF(BS28&gt;=0.05,5,IF(BS28&gt;=0,4,1)))))</f>
        <v>5</v>
      </c>
      <c r="CW28" s="58">
        <f>IF(AF28&gt;=10000,IF(BT28&gt;=0.24,5,IF(BT28&gt;=0.16,4,IF(BT28&gt;=0.08,3,IF(BT28&gt;=0,2,1)))),IF(AF28&gt;=5000,IF(BT28&gt;=0.18,5,IF(BT28&gt;=0.12,4,IF(BT28&gt;0.06,3,IF(BT28&gt;=0,2,1)))),IF(AF28&gt;=2000,IF(BT28&gt;=0.09,5,IF(BT28&gt;=0.05,4,IF(BT28&gt;=0.03,3,IF(BT28&gt;=0,2,1)))),IF(BT28&gt;=0.05,5,IF(BT28&gt;=0,4,1)))))</f>
        <v>1</v>
      </c>
      <c r="CX28" s="58"/>
      <c r="CY28" s="58"/>
      <c r="CZ28" s="58"/>
      <c r="DA28" s="58"/>
      <c r="DB28" s="58"/>
      <c r="DC28" s="58"/>
      <c r="DD28" s="58"/>
      <c r="DE28" s="58"/>
      <c r="DF28" s="46" t="s">
        <v>202</v>
      </c>
      <c r="DG28" s="74" t="s">
        <v>0</v>
      </c>
      <c r="DH28" s="58">
        <f t="shared" si="24"/>
        <v>3</v>
      </c>
      <c r="DI28" s="58">
        <f t="shared" si="25"/>
        <v>3</v>
      </c>
      <c r="DJ28" s="58">
        <f t="shared" si="26"/>
        <v>3</v>
      </c>
      <c r="DK28" s="58">
        <f t="shared" si="27"/>
        <v>3</v>
      </c>
      <c r="DL28" s="58">
        <f t="shared" si="28"/>
        <v>3</v>
      </c>
      <c r="DM28" s="58">
        <f t="shared" si="29"/>
        <v>3</v>
      </c>
      <c r="DN28" s="58">
        <f t="shared" ref="DN28:EG42" si="151">CJ28/5*$CC28</f>
        <v>9</v>
      </c>
      <c r="DO28" s="58">
        <f t="shared" si="111"/>
        <v>15</v>
      </c>
      <c r="DP28" s="58">
        <f t="shared" si="112"/>
        <v>15</v>
      </c>
      <c r="DQ28" s="58">
        <f t="shared" si="113"/>
        <v>15</v>
      </c>
      <c r="DR28" s="58">
        <f t="shared" si="114"/>
        <v>12</v>
      </c>
      <c r="DS28" s="58">
        <f t="shared" si="115"/>
        <v>15</v>
      </c>
      <c r="DT28" s="58">
        <f t="shared" si="116"/>
        <v>15</v>
      </c>
      <c r="DU28" s="58">
        <f t="shared" si="70"/>
        <v>15</v>
      </c>
      <c r="DV28" s="58">
        <f t="shared" si="71"/>
        <v>15</v>
      </c>
      <c r="DW28" s="58">
        <f t="shared" si="72"/>
        <v>15</v>
      </c>
      <c r="DX28" s="58">
        <f t="shared" si="73"/>
        <v>15</v>
      </c>
      <c r="DY28" s="58">
        <f t="shared" si="74"/>
        <v>15</v>
      </c>
      <c r="DZ28" s="58">
        <f t="shared" si="75"/>
        <v>15</v>
      </c>
      <c r="EA28" s="58">
        <f t="shared" si="76"/>
        <v>3</v>
      </c>
      <c r="EB28" s="58"/>
      <c r="EC28" s="58"/>
      <c r="ED28" s="58"/>
      <c r="EE28" s="58"/>
      <c r="EF28" s="58"/>
      <c r="EG28" s="58"/>
      <c r="EH28" s="58"/>
    </row>
    <row r="29" spans="1:178" s="224" customFormat="1" ht="14.25" customHeight="1">
      <c r="B29" s="243"/>
      <c r="C29" s="244" t="s">
        <v>7</v>
      </c>
      <c r="K29" s="226"/>
      <c r="L29" s="226"/>
      <c r="M29" s="226">
        <v>8039</v>
      </c>
      <c r="N29" s="226">
        <v>6730</v>
      </c>
      <c r="O29" s="226">
        <v>9272</v>
      </c>
      <c r="P29" s="226">
        <v>6181</v>
      </c>
      <c r="Q29" s="226">
        <v>11049</v>
      </c>
      <c r="R29" s="226">
        <v>8475</v>
      </c>
      <c r="S29" s="226">
        <v>0</v>
      </c>
      <c r="T29" s="226">
        <v>10678</v>
      </c>
      <c r="U29" s="226">
        <v>10356</v>
      </c>
      <c r="V29" s="226">
        <v>5679</v>
      </c>
      <c r="W29" s="226">
        <v>5317</v>
      </c>
      <c r="X29" s="226">
        <v>3942</v>
      </c>
      <c r="Y29" s="226">
        <v>4473</v>
      </c>
      <c r="Z29" s="226">
        <v>4356</v>
      </c>
      <c r="AA29" s="226">
        <v>3648</v>
      </c>
      <c r="AB29" s="226">
        <v>3523</v>
      </c>
      <c r="AC29" s="226">
        <v>2825</v>
      </c>
      <c r="AD29" s="226">
        <v>3044</v>
      </c>
      <c r="AE29" s="226">
        <v>5746</v>
      </c>
      <c r="AF29" s="226">
        <v>6977</v>
      </c>
      <c r="AG29" s="226">
        <v>5292</v>
      </c>
      <c r="AH29" s="226">
        <v>3891</v>
      </c>
      <c r="AI29" s="226">
        <v>5420</v>
      </c>
      <c r="AJ29" s="226">
        <v>3825</v>
      </c>
      <c r="AK29" s="227">
        <v>4668</v>
      </c>
      <c r="AL29" s="228">
        <v>2840</v>
      </c>
      <c r="AM29" s="228">
        <v>2210</v>
      </c>
      <c r="AN29" s="228">
        <v>1867</v>
      </c>
      <c r="AO29" s="228">
        <v>2978</v>
      </c>
      <c r="AP29" s="228">
        <v>1919</v>
      </c>
      <c r="AQ29" s="238">
        <v>3487</v>
      </c>
      <c r="AR29" s="230">
        <v>0</v>
      </c>
      <c r="AS29" s="230">
        <v>1053.5557506584723</v>
      </c>
      <c r="AT29" s="230">
        <v>3695.0713433005517</v>
      </c>
      <c r="AU29" s="230">
        <v>4229.6072507552899</v>
      </c>
      <c r="AV29" s="384">
        <f>Plan1!AA49</f>
        <v>2289.855072463768</v>
      </c>
      <c r="AW29" s="384">
        <f>Plan1!AB49</f>
        <v>2727.4598600247014</v>
      </c>
      <c r="AX29" s="384">
        <f>Plan1!AC49</f>
        <v>3012.7287790916625</v>
      </c>
      <c r="AY29" s="655"/>
      <c r="AZ29" s="233"/>
      <c r="BA29" s="62">
        <f t="shared" si="125"/>
        <v>0.44358751088443837</v>
      </c>
      <c r="BB29" s="62">
        <f t="shared" si="126"/>
        <v>0.35274888558692424</v>
      </c>
      <c r="BC29" s="62">
        <f t="shared" si="127"/>
        <v>0.60655737704918034</v>
      </c>
      <c r="BD29" s="62">
        <f t="shared" si="128"/>
        <v>0.43002750364018766</v>
      </c>
      <c r="BE29" s="62">
        <f t="shared" si="129"/>
        <v>0.7443207530093221</v>
      </c>
      <c r="BF29" s="62">
        <f t="shared" si="130"/>
        <v>0.64082595870206494</v>
      </c>
      <c r="BG29" s="62">
        <v>0</v>
      </c>
      <c r="BH29" s="62">
        <f>(T29-AF29)/T29</f>
        <v>0.346600486982581</v>
      </c>
      <c r="BI29" s="62">
        <f>(U29-AG29)/U29</f>
        <v>0.48899188876013905</v>
      </c>
      <c r="BJ29" s="62">
        <f>(V29-AH29)/V29</f>
        <v>0.31484416270470156</v>
      </c>
      <c r="BK29" s="62">
        <f>(W29-AI29)/W29</f>
        <v>-1.9371826217791988E-2</v>
      </c>
      <c r="BL29" s="62">
        <f t="shared" si="132"/>
        <v>2.9680365296803651E-2</v>
      </c>
      <c r="BM29" s="62">
        <f t="shared" si="131"/>
        <v>-4.3594902749832326E-2</v>
      </c>
      <c r="BN29" s="62">
        <f t="shared" si="133"/>
        <v>0.3480257116620753</v>
      </c>
      <c r="BO29" s="62">
        <f>(AA29-AM29)/AA29</f>
        <v>0.39418859649122806</v>
      </c>
      <c r="BP29" s="62">
        <f>(AB29-AN29)/AB29</f>
        <v>0.47005393130854384</v>
      </c>
      <c r="BQ29" s="62">
        <f>(AC29-AO29)/AC29</f>
        <v>-5.4159292035398231E-2</v>
      </c>
      <c r="BR29" s="62">
        <f>(AD29-AP29)/AD29</f>
        <v>0.36957950065703021</v>
      </c>
      <c r="BS29" s="62">
        <f>(AE29-AQ29)/AE29</f>
        <v>0.39314305603898364</v>
      </c>
      <c r="BT29" s="62">
        <f>(AF29-AR29)/AF29</f>
        <v>1</v>
      </c>
      <c r="BU29" s="62">
        <f>(AG29-AS29)/AG29</f>
        <v>0.8009153910320348</v>
      </c>
      <c r="BV29" s="62">
        <f>(AH29-AT29)/AH29</f>
        <v>5.0354319377910128E-2</v>
      </c>
      <c r="BW29" s="62">
        <f>(AI29-AU29)/AI29</f>
        <v>0.21962965853223435</v>
      </c>
      <c r="BX29" s="62">
        <f>(AJ29-AV29)/AJ29</f>
        <v>0.40134507909443973</v>
      </c>
      <c r="BY29" s="62">
        <f>(AK29-AW29)/AK29</f>
        <v>0.41571125535032105</v>
      </c>
      <c r="BZ29" s="62">
        <f>(AL29-AX29)/AL29</f>
        <v>-6.0819992637909347E-2</v>
      </c>
      <c r="CA29" s="62"/>
      <c r="CB29" s="62"/>
      <c r="CC29" s="234">
        <v>15</v>
      </c>
      <c r="CD29" s="235">
        <f t="shared" si="134"/>
        <v>5</v>
      </c>
      <c r="CE29" s="235">
        <f t="shared" si="135"/>
        <v>5</v>
      </c>
      <c r="CF29" s="235">
        <f t="shared" si="136"/>
        <v>5</v>
      </c>
      <c r="CG29" s="235">
        <f t="shared" si="137"/>
        <v>5</v>
      </c>
      <c r="CH29" s="235">
        <f t="shared" si="138"/>
        <v>5</v>
      </c>
      <c r="CI29" s="235">
        <f t="shared" si="139"/>
        <v>5</v>
      </c>
      <c r="CJ29" s="235">
        <f t="shared" si="140"/>
        <v>4</v>
      </c>
      <c r="CK29" s="235">
        <f t="shared" si="141"/>
        <v>5</v>
      </c>
      <c r="CL29" s="235">
        <f t="shared" si="142"/>
        <v>5</v>
      </c>
      <c r="CM29" s="235">
        <f t="shared" si="143"/>
        <v>5</v>
      </c>
      <c r="CN29" s="235">
        <f t="shared" si="144"/>
        <v>1</v>
      </c>
      <c r="CO29" s="235">
        <f t="shared" si="145"/>
        <v>2</v>
      </c>
      <c r="CP29" s="235">
        <f t="shared" si="146"/>
        <v>1</v>
      </c>
      <c r="CQ29" s="235">
        <f t="shared" si="147"/>
        <v>5</v>
      </c>
      <c r="CR29" s="235">
        <f t="shared" si="148"/>
        <v>5</v>
      </c>
      <c r="CS29" s="235">
        <f t="shared" si="149"/>
        <v>5</v>
      </c>
      <c r="CT29" s="235">
        <f t="shared" si="150"/>
        <v>1</v>
      </c>
      <c r="CU29" s="235">
        <f>IF(AD29&gt;=10000,IF(BR29&gt;=0.24,5,IF(BR29&gt;=0.16,4,IF(BR29&gt;=0.08,3,IF(BR29&gt;=0,2,1)))),IF(AD29&gt;=5000,IF(BR29&gt;=0.18,5,IF(BR29&gt;=0.12,4,IF(BR29&gt;0.06,3,IF(BR29&gt;=0,2,1)))),IF(AD29&gt;=2000,IF(BR29&gt;=0.09,5,IF(BR29&gt;=0.05,4,IF(BR29&gt;=0.03,3,IF(BR29&gt;=0,2,1)))),IF(BR29&gt;=0.05,5,IF(BR29&gt;=0,4,1)))))</f>
        <v>5</v>
      </c>
      <c r="CV29" s="235">
        <f>IF(AE29&gt;=10000,IF(BS29&gt;=0.24,5,IF(BS29&gt;=0.16,4,IF(BS29&gt;=0.08,3,IF(BS29&gt;=0,2,1)))),IF(AE29&gt;=5000,IF(BS29&gt;=0.18,5,IF(BS29&gt;=0.12,4,IF(BS29&gt;0.06,3,IF(BS29&gt;=0,2,1)))),IF(AE29&gt;=2000,IF(BS29&gt;=0.09,5,IF(BS29&gt;=0.05,4,IF(BS29&gt;=0.03,3,IF(BS29&gt;=0,2,1)))),IF(BS29&gt;=0.05,5,IF(BS29&gt;=0,4,1)))))</f>
        <v>5</v>
      </c>
      <c r="CW29" s="235">
        <f>IF(AF29&gt;=10000,IF(BT29&gt;=0.24,5,IF(BT29&gt;=0.16,4,IF(BT29&gt;=0.08,3,IF(BT29&gt;=0,2,1)))),IF(AF29&gt;=5000,IF(BT29&gt;=0.18,5,IF(BT29&gt;=0.12,4,IF(BT29&gt;0.06,3,IF(BT29&gt;=0,2,1)))),IF(AF29&gt;=2000,IF(BT29&gt;=0.09,5,IF(BT29&gt;=0.05,4,IF(BT29&gt;=0.03,3,IF(BT29&gt;=0,2,1)))),IF(BT29&gt;=0.05,5,IF(BT29&gt;=0,4,1)))))</f>
        <v>5</v>
      </c>
      <c r="CX29" s="235">
        <f>IF(AG29&gt;=10000,IF(BU29&gt;=0.24,5,IF(BU29&gt;=0.16,4,IF(BU29&gt;=0.08,3,IF(BU29&gt;=0,2,1)))),IF(AG29&gt;=5000,IF(BU29&gt;=0.18,5,IF(BU29&gt;=0.12,4,IF(BU29&gt;0.06,3,IF(BU29&gt;=0,2,1)))),IF(AG29&gt;=2000,IF(BU29&gt;=0.09,5,IF(BU29&gt;=0.05,4,IF(BU29&gt;=0.03,3,IF(BU29&gt;=0,2,1)))),IF(BU29&gt;=0.05,5,IF(BU29&gt;=0,4,1)))))</f>
        <v>5</v>
      </c>
      <c r="CY29" s="235">
        <f>IF(AH29&gt;=10000,IF(BV29&gt;=0.24,5,IF(BV29&gt;=0.16,4,IF(BV29&gt;=0.08,3,IF(BV29&gt;=0,2,1)))),IF(AH29&gt;=5000,IF(BV29&gt;=0.18,5,IF(BV29&gt;=0.12,4,IF(BV29&gt;0.06,3,IF(BV29&gt;=0,2,1)))),IF(AH29&gt;=2000,IF(BV29&gt;=0.09,5,IF(BV29&gt;=0.05,4,IF(BV29&gt;=0.03,3,IF(BV29&gt;=0,2,1)))),IF(BV29&gt;=0.05,5,IF(BV29&gt;=0,4,1)))))</f>
        <v>4</v>
      </c>
      <c r="CZ29" s="235">
        <f>IF(AI29&gt;=10000,IF(BW29&gt;=0.24,5,IF(BW29&gt;=0.16,4,IF(BW29&gt;=0.08,3,IF(BW29&gt;=0,2,1)))),IF(AI29&gt;=5000,IF(BW29&gt;=0.18,5,IF(BW29&gt;=0.12,4,IF(BW29&gt;0.06,3,IF(BW29&gt;=0,2,1)))),IF(AI29&gt;=2000,IF(BW29&gt;=0.09,5,IF(BW29&gt;=0.05,4,IF(BW29&gt;=0.03,3,IF(BW29&gt;=0,2,1)))),IF(BW29&gt;=0.05,5,IF(BW29&gt;=0,4,1)))))</f>
        <v>5</v>
      </c>
      <c r="DA29" s="235">
        <f>IF(AJ29&gt;=10000,IF(BX29&gt;=0.24,5,IF(BX29&gt;=0.16,4,IF(BX29&gt;=0.08,3,IF(BX29&gt;=0,2,1)))),IF(AJ29&gt;=5000,IF(BX29&gt;=0.18,5,IF(BX29&gt;=0.12,4,IF(BX29&gt;0.06,3,IF(BX29&gt;=0,2,1)))),IF(AJ29&gt;=2000,IF(BX29&gt;=0.09,5,IF(BX29&gt;=0.05,4,IF(BX29&gt;=0.03,3,IF(BX29&gt;=0,2,1)))),IF(BX29&gt;=0.05,5,IF(BX29&gt;=0,4,1)))))</f>
        <v>5</v>
      </c>
      <c r="DB29" s="235">
        <f>IF(AK29&gt;=10000,IF(BY29&gt;=0.24,5,IF(BY29&gt;=0.16,4,IF(BY29&gt;=0.08,3,IF(BY29&gt;=0,2,1)))),IF(AK29&gt;=5000,IF(BY29&gt;=0.18,5,IF(BY29&gt;=0.12,4,IF(BY29&gt;0.06,3,IF(BY29&gt;=0,2,1)))),IF(AK29&gt;=2000,IF(BY29&gt;=0.09,5,IF(BY29&gt;=0.05,4,IF(BY29&gt;=0.03,3,IF(BY29&gt;=0,2,1)))),IF(BY29&gt;=0.05,5,IF(BY29&gt;=0,4,1)))))</f>
        <v>5</v>
      </c>
      <c r="DC29" s="235">
        <f>IF(AL29&gt;=10000,IF(BZ29&gt;=0.24,5,IF(BZ29&gt;=0.16,4,IF(BZ29&gt;=0.08,3,IF(BZ29&gt;=0,2,1)))),IF(AL29&gt;=5000,IF(BZ29&gt;=0.18,5,IF(BZ29&gt;=0.12,4,IF(BZ29&gt;0.06,3,IF(BZ29&gt;=0,2,1)))),IF(AL29&gt;=2000,IF(BZ29&gt;=0.09,5,IF(BZ29&gt;=0.05,4,IF(BZ29&gt;=0.03,3,IF(BZ29&gt;=0,2,1)))),IF(BZ29&gt;=0.05,5,IF(BZ29&gt;=0,4,1)))))</f>
        <v>1</v>
      </c>
      <c r="DD29" s="235"/>
      <c r="DE29" s="235"/>
      <c r="DF29" s="243" t="s">
        <v>202</v>
      </c>
      <c r="DG29" s="244" t="s">
        <v>7</v>
      </c>
      <c r="DH29" s="235">
        <f t="shared" si="24"/>
        <v>15</v>
      </c>
      <c r="DI29" s="235">
        <f t="shared" si="25"/>
        <v>15</v>
      </c>
      <c r="DJ29" s="235">
        <f t="shared" si="26"/>
        <v>15</v>
      </c>
      <c r="DK29" s="235">
        <f t="shared" si="27"/>
        <v>15</v>
      </c>
      <c r="DL29" s="235">
        <f t="shared" si="28"/>
        <v>15</v>
      </c>
      <c r="DM29" s="235">
        <f t="shared" si="29"/>
        <v>15</v>
      </c>
      <c r="DN29" s="235">
        <f t="shared" si="151"/>
        <v>12</v>
      </c>
      <c r="DO29" s="235">
        <f t="shared" si="111"/>
        <v>15</v>
      </c>
      <c r="DP29" s="235">
        <f t="shared" si="112"/>
        <v>15</v>
      </c>
      <c r="DQ29" s="235">
        <f t="shared" si="113"/>
        <v>15</v>
      </c>
      <c r="DR29" s="235">
        <f t="shared" si="114"/>
        <v>3</v>
      </c>
      <c r="DS29" s="235">
        <f t="shared" si="115"/>
        <v>6</v>
      </c>
      <c r="DT29" s="235">
        <f t="shared" si="116"/>
        <v>3</v>
      </c>
      <c r="DU29" s="235">
        <f t="shared" si="70"/>
        <v>15</v>
      </c>
      <c r="DV29" s="235">
        <f t="shared" si="71"/>
        <v>15</v>
      </c>
      <c r="DW29" s="235">
        <f t="shared" si="72"/>
        <v>15</v>
      </c>
      <c r="DX29" s="235">
        <f t="shared" si="73"/>
        <v>3</v>
      </c>
      <c r="DY29" s="235">
        <f t="shared" si="74"/>
        <v>15</v>
      </c>
      <c r="DZ29" s="235">
        <f t="shared" si="75"/>
        <v>15</v>
      </c>
      <c r="EA29" s="235">
        <f t="shared" si="76"/>
        <v>15</v>
      </c>
      <c r="EB29" s="235">
        <f>CX29/5*$CC29</f>
        <v>15</v>
      </c>
      <c r="EC29" s="235">
        <f>CY29/5*$CC29</f>
        <v>12</v>
      </c>
      <c r="ED29" s="235">
        <f>CZ29/5*$CC29</f>
        <v>15</v>
      </c>
      <c r="EE29" s="235">
        <f>DA29/5*$CC29</f>
        <v>15</v>
      </c>
      <c r="EF29" s="235">
        <f>DB29/5*$CC29</f>
        <v>15</v>
      </c>
      <c r="EG29" s="235">
        <f>DC29/5*$CC29</f>
        <v>3</v>
      </c>
      <c r="EH29" s="235"/>
    </row>
    <row r="30" spans="1:178" ht="14.25" customHeight="1">
      <c r="B30" s="46"/>
      <c r="C30" s="74" t="s">
        <v>4</v>
      </c>
      <c r="K30" s="2"/>
      <c r="L30" s="2"/>
      <c r="M30" s="2">
        <v>10251</v>
      </c>
      <c r="N30" s="2">
        <v>8375</v>
      </c>
      <c r="O30" s="2">
        <v>4689</v>
      </c>
      <c r="P30" s="2">
        <v>5181</v>
      </c>
      <c r="Q30" s="2">
        <v>3354</v>
      </c>
      <c r="R30" s="2">
        <v>4154</v>
      </c>
      <c r="S30" s="2">
        <v>2872</v>
      </c>
      <c r="T30" s="2">
        <v>5235</v>
      </c>
      <c r="U30" s="2">
        <v>0</v>
      </c>
      <c r="V30" s="2">
        <v>0</v>
      </c>
      <c r="W30" s="2">
        <v>3633</v>
      </c>
      <c r="X30" s="2">
        <v>0</v>
      </c>
      <c r="Y30" s="2">
        <v>0</v>
      </c>
      <c r="Z30" s="2">
        <v>6811</v>
      </c>
      <c r="AA30" s="2">
        <v>6286</v>
      </c>
      <c r="AB30" s="2">
        <v>4190</v>
      </c>
      <c r="AC30" s="2">
        <v>7967</v>
      </c>
      <c r="AD30" s="2">
        <v>4798</v>
      </c>
      <c r="AE30" s="2">
        <v>2750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118">
        <v>0</v>
      </c>
      <c r="AL30" s="72">
        <v>0</v>
      </c>
      <c r="AM30" s="72">
        <v>0</v>
      </c>
      <c r="AN30" s="72">
        <v>1491</v>
      </c>
      <c r="AO30" s="72">
        <v>752</v>
      </c>
      <c r="AP30" s="72">
        <v>2086</v>
      </c>
      <c r="AQ30" s="209">
        <v>1764</v>
      </c>
      <c r="AR30" s="193">
        <v>469</v>
      </c>
      <c r="AS30" s="193"/>
      <c r="AT30" s="193"/>
      <c r="AU30" s="193"/>
      <c r="AV30" s="193"/>
      <c r="AW30" s="193"/>
      <c r="AX30" s="193"/>
      <c r="AY30" s="204"/>
      <c r="BA30" s="55">
        <f t="shared" si="125"/>
        <v>1</v>
      </c>
      <c r="BB30" s="55">
        <f t="shared" si="126"/>
        <v>0.18674626865671642</v>
      </c>
      <c r="BC30" s="55">
        <f t="shared" si="127"/>
        <v>-0.34058434634250373</v>
      </c>
      <c r="BD30" s="55">
        <f t="shared" si="128"/>
        <v>0.19127581547963712</v>
      </c>
      <c r="BE30" s="55">
        <f t="shared" si="129"/>
        <v>-1.3753726893261777</v>
      </c>
      <c r="BF30" s="55">
        <f t="shared" si="130"/>
        <v>-0.15503129513721714</v>
      </c>
      <c r="BG30" s="55">
        <f>(S30-AE30)/S30</f>
        <v>4.247910863509749E-2</v>
      </c>
      <c r="BH30" s="55">
        <f>(T30-AF30)/T30</f>
        <v>1</v>
      </c>
      <c r="BI30" s="55" t="e">
        <f>(U30-AG30)/U30</f>
        <v>#DIV/0!</v>
      </c>
      <c r="BJ30" s="55" t="e">
        <f>(V30-AH30)/V30</f>
        <v>#DIV/0!</v>
      </c>
      <c r="BK30" s="55">
        <f>(W30-AI30)/W30</f>
        <v>1</v>
      </c>
      <c r="BL30" s="55" t="e">
        <f t="shared" si="132"/>
        <v>#DIV/0!</v>
      </c>
      <c r="BM30" s="55" t="e">
        <f t="shared" si="131"/>
        <v>#DIV/0!</v>
      </c>
      <c r="BN30" s="55">
        <f t="shared" si="133"/>
        <v>1</v>
      </c>
      <c r="BO30" s="55">
        <f>(AA30-AM30)/AA30</f>
        <v>1</v>
      </c>
      <c r="BP30" s="55">
        <f>(AB30-AN30)/AB30</f>
        <v>0.64415274463007155</v>
      </c>
      <c r="BQ30" s="55">
        <f>(AC30-AO30)/AC30</f>
        <v>0.90561064390611268</v>
      </c>
      <c r="BR30" s="55">
        <f>(AD30-AP30)/AD30</f>
        <v>0.56523551479783241</v>
      </c>
      <c r="BS30" s="55">
        <f>(AE30-AQ30)/AE30</f>
        <v>0.35854545454545456</v>
      </c>
      <c r="BT30" s="62">
        <v>0</v>
      </c>
      <c r="BU30" s="55"/>
      <c r="BV30" s="55"/>
      <c r="BW30" s="55"/>
      <c r="BX30" s="55"/>
      <c r="BY30" s="55"/>
      <c r="BZ30" s="55"/>
      <c r="CA30" s="55"/>
      <c r="CB30" s="55"/>
      <c r="CC30" s="60">
        <v>15</v>
      </c>
      <c r="CD30" s="58">
        <f t="shared" si="134"/>
        <v>5</v>
      </c>
      <c r="CE30" s="58">
        <f t="shared" si="135"/>
        <v>5</v>
      </c>
      <c r="CF30" s="58">
        <f t="shared" si="136"/>
        <v>1</v>
      </c>
      <c r="CG30" s="58">
        <f t="shared" si="137"/>
        <v>5</v>
      </c>
      <c r="CH30" s="58">
        <f t="shared" si="138"/>
        <v>1</v>
      </c>
      <c r="CI30" s="58">
        <f t="shared" si="139"/>
        <v>1</v>
      </c>
      <c r="CJ30" s="58">
        <f t="shared" si="140"/>
        <v>3</v>
      </c>
      <c r="CK30" s="58">
        <f t="shared" si="141"/>
        <v>5</v>
      </c>
      <c r="CL30" s="58" t="e">
        <f t="shared" si="142"/>
        <v>#DIV/0!</v>
      </c>
      <c r="CM30" s="58" t="e">
        <f t="shared" si="143"/>
        <v>#DIV/0!</v>
      </c>
      <c r="CN30" s="58">
        <f t="shared" si="144"/>
        <v>5</v>
      </c>
      <c r="CO30" s="58" t="e">
        <f t="shared" si="145"/>
        <v>#DIV/0!</v>
      </c>
      <c r="CP30" s="58" t="e">
        <f t="shared" si="146"/>
        <v>#DIV/0!</v>
      </c>
      <c r="CQ30" s="58">
        <f t="shared" si="147"/>
        <v>5</v>
      </c>
      <c r="CR30" s="58">
        <f t="shared" si="148"/>
        <v>5</v>
      </c>
      <c r="CS30" s="58">
        <f t="shared" si="149"/>
        <v>5</v>
      </c>
      <c r="CT30" s="58">
        <f t="shared" si="150"/>
        <v>5</v>
      </c>
      <c r="CU30" s="58">
        <f>IF(AD30&gt;=10000,IF(BR30&gt;=0.24,5,IF(BR30&gt;=0.16,4,IF(BR30&gt;=0.08,3,IF(BR30&gt;=0,2,1)))),IF(AD30&gt;=5000,IF(BR30&gt;=0.18,5,IF(BR30&gt;=0.12,4,IF(BR30&gt;0.06,3,IF(BR30&gt;=0,2,1)))),IF(AD30&gt;=2000,IF(BR30&gt;=0.09,5,IF(BR30&gt;=0.05,4,IF(BR30&gt;=0.03,3,IF(BR30&gt;=0,2,1)))),IF(BR30&gt;=0.05,5,IF(BR30&gt;=0,4,1)))))</f>
        <v>5</v>
      </c>
      <c r="CV30" s="58">
        <f>IF(AE30&gt;=10000,IF(BS30&gt;=0.24,5,IF(BS30&gt;=0.16,4,IF(BS30&gt;=0.08,3,IF(BS30&gt;=0,2,1)))),IF(AE30&gt;=5000,IF(BS30&gt;=0.18,5,IF(BS30&gt;=0.12,4,IF(BS30&gt;0.06,3,IF(BS30&gt;=0,2,1)))),IF(AE30&gt;=2000,IF(BS30&gt;=0.09,5,IF(BS30&gt;=0.05,4,IF(BS30&gt;=0.03,3,IF(BS30&gt;=0,2,1)))),IF(BS30&gt;=0.05,5,IF(BS30&gt;=0,4,1)))))</f>
        <v>5</v>
      </c>
      <c r="CW30" s="58">
        <f>IF(AF30&gt;=10000,IF(BT30&gt;=0.24,5,IF(BT30&gt;=0.16,4,IF(BT30&gt;=0.08,3,IF(BT30&gt;=0,2,1)))),IF(AF30&gt;=5000,IF(BT30&gt;=0.18,5,IF(BT30&gt;=0.12,4,IF(BT30&gt;0.06,3,IF(BT30&gt;=0,2,1)))),IF(AF30&gt;=2000,IF(BT30&gt;=0.09,5,IF(BT30&gt;=0.05,4,IF(BT30&gt;=0.03,3,IF(BT30&gt;=0,2,1)))),IF(BT30&gt;=0.05,5,IF(BT30&gt;=0,4,1)))))</f>
        <v>4</v>
      </c>
      <c r="CX30" s="58"/>
      <c r="CY30" s="58"/>
      <c r="CZ30" s="58"/>
      <c r="DA30" s="58"/>
      <c r="DB30" s="58"/>
      <c r="DC30" s="58"/>
      <c r="DD30" s="58"/>
      <c r="DE30" s="58"/>
      <c r="DF30" s="46" t="s">
        <v>202</v>
      </c>
      <c r="DG30" s="74" t="s">
        <v>4</v>
      </c>
      <c r="DH30" s="58">
        <f t="shared" si="24"/>
        <v>15</v>
      </c>
      <c r="DI30" s="58">
        <f t="shared" si="25"/>
        <v>15</v>
      </c>
      <c r="DJ30" s="58">
        <f t="shared" si="26"/>
        <v>3</v>
      </c>
      <c r="DK30" s="58">
        <f t="shared" si="27"/>
        <v>15</v>
      </c>
      <c r="DL30" s="58">
        <f t="shared" si="28"/>
        <v>3</v>
      </c>
      <c r="DM30" s="58">
        <f t="shared" si="29"/>
        <v>3</v>
      </c>
      <c r="DN30" s="58">
        <f t="shared" si="151"/>
        <v>9</v>
      </c>
      <c r="DO30" s="58">
        <f t="shared" si="111"/>
        <v>15</v>
      </c>
      <c r="DP30" s="58" t="e">
        <f t="shared" si="112"/>
        <v>#DIV/0!</v>
      </c>
      <c r="DQ30" s="58" t="e">
        <f t="shared" si="113"/>
        <v>#DIV/0!</v>
      </c>
      <c r="DR30" s="58">
        <f t="shared" si="114"/>
        <v>15</v>
      </c>
      <c r="DS30" s="58" t="e">
        <f t="shared" si="115"/>
        <v>#DIV/0!</v>
      </c>
      <c r="DT30" s="58" t="e">
        <f t="shared" si="116"/>
        <v>#DIV/0!</v>
      </c>
      <c r="DU30" s="58">
        <f t="shared" si="70"/>
        <v>15</v>
      </c>
      <c r="DV30" s="58">
        <f t="shared" si="71"/>
        <v>15</v>
      </c>
      <c r="DW30" s="58">
        <f t="shared" si="72"/>
        <v>15</v>
      </c>
      <c r="DX30" s="58">
        <f t="shared" si="73"/>
        <v>15</v>
      </c>
      <c r="DY30" s="58">
        <f t="shared" si="74"/>
        <v>15</v>
      </c>
      <c r="DZ30" s="58">
        <f t="shared" si="75"/>
        <v>15</v>
      </c>
      <c r="EA30" s="58">
        <f t="shared" si="76"/>
        <v>12</v>
      </c>
      <c r="EB30" s="58"/>
      <c r="EC30" s="58"/>
      <c r="ED30" s="58"/>
      <c r="EE30" s="58"/>
      <c r="EF30" s="58"/>
      <c r="EG30" s="58"/>
      <c r="EH30" s="58"/>
    </row>
    <row r="31" spans="1:178" ht="14.25" customHeight="1">
      <c r="B31" s="46"/>
      <c r="C31" s="74" t="s">
        <v>1</v>
      </c>
      <c r="K31" s="2"/>
      <c r="L31" s="2"/>
      <c r="M31" s="2">
        <v>13530</v>
      </c>
      <c r="N31" s="2">
        <v>12335</v>
      </c>
      <c r="O31" s="2">
        <v>13552</v>
      </c>
      <c r="P31" s="2">
        <v>12331</v>
      </c>
      <c r="Q31" s="2">
        <v>11644</v>
      </c>
      <c r="R31" s="2">
        <v>13686</v>
      </c>
      <c r="S31" s="2">
        <v>15189</v>
      </c>
      <c r="T31" s="2">
        <v>11113</v>
      </c>
      <c r="U31" s="2">
        <v>10886</v>
      </c>
      <c r="V31" s="2">
        <v>14276</v>
      </c>
      <c r="W31" s="2">
        <v>12628</v>
      </c>
      <c r="X31" s="2">
        <v>8995</v>
      </c>
      <c r="Y31" s="2">
        <v>14470</v>
      </c>
      <c r="Z31" s="2">
        <v>22772</v>
      </c>
      <c r="AA31" s="2">
        <v>16431</v>
      </c>
      <c r="AB31" s="2">
        <v>17113</v>
      </c>
      <c r="AC31" s="2">
        <v>16587</v>
      </c>
      <c r="AD31" s="2">
        <v>24319</v>
      </c>
      <c r="AE31" s="2">
        <v>20146</v>
      </c>
      <c r="AF31" s="2">
        <v>17487</v>
      </c>
      <c r="AG31" s="2">
        <v>15692</v>
      </c>
      <c r="AH31" s="2">
        <v>16625</v>
      </c>
      <c r="AI31" s="2">
        <v>12475</v>
      </c>
      <c r="AJ31" s="2">
        <v>15908</v>
      </c>
      <c r="AK31" s="118">
        <v>14715</v>
      </c>
      <c r="AL31" s="72">
        <v>13211</v>
      </c>
      <c r="AM31" s="72">
        <v>11786</v>
      </c>
      <c r="AN31" s="72">
        <v>9186</v>
      </c>
      <c r="AO31" s="72">
        <v>10842</v>
      </c>
      <c r="AP31" s="72">
        <v>10503</v>
      </c>
      <c r="AQ31" s="209">
        <v>16240</v>
      </c>
      <c r="AR31" s="193">
        <v>15796</v>
      </c>
      <c r="AS31" s="193"/>
      <c r="AT31" s="193"/>
      <c r="AU31" s="193"/>
      <c r="AV31" s="193"/>
      <c r="AW31" s="193"/>
      <c r="AX31" s="193"/>
      <c r="AY31" s="204"/>
      <c r="BA31" s="55">
        <f t="shared" si="125"/>
        <v>-6.9475240206947522E-2</v>
      </c>
      <c r="BB31" s="55">
        <f t="shared" si="126"/>
        <v>-0.84612890149979736</v>
      </c>
      <c r="BC31" s="55">
        <f t="shared" si="127"/>
        <v>-0.21244096812278632</v>
      </c>
      <c r="BD31" s="55">
        <f t="shared" si="128"/>
        <v>-0.38780309788338335</v>
      </c>
      <c r="BE31" s="55">
        <f t="shared" si="129"/>
        <v>-0.42451047749914117</v>
      </c>
      <c r="BF31" s="55">
        <f t="shared" si="130"/>
        <v>-0.77692532514978807</v>
      </c>
      <c r="BG31" s="55">
        <f>(S31-AE31)/S31</f>
        <v>-0.3263545987227599</v>
      </c>
      <c r="BH31" s="55">
        <f>(T31-AF31)/T31</f>
        <v>-0.57356249437595608</v>
      </c>
      <c r="BI31" s="55">
        <f>(U31-AG31)/U31</f>
        <v>-0.44148447547308467</v>
      </c>
      <c r="BJ31" s="55">
        <f>(V31-AH31)/V31</f>
        <v>-0.16454188848416923</v>
      </c>
      <c r="BK31" s="55">
        <f>(W31-AI31)/W31</f>
        <v>1.2115932847640164E-2</v>
      </c>
      <c r="BL31" s="55">
        <f t="shared" si="132"/>
        <v>-0.76853807670928298</v>
      </c>
      <c r="BM31" s="55">
        <f t="shared" si="131"/>
        <v>-1.6931582584657913E-2</v>
      </c>
      <c r="BN31" s="55">
        <f t="shared" si="133"/>
        <v>0.41985772000702615</v>
      </c>
      <c r="BO31" s="55">
        <f>(AA31-AM31)/AA31</f>
        <v>0.28269734039315925</v>
      </c>
      <c r="BP31" s="55">
        <f>(AB31-AN31)/AB31</f>
        <v>0.46321509963185881</v>
      </c>
      <c r="BQ31" s="55">
        <f>(AC31-AO31)/AC31</f>
        <v>0.34635557967082653</v>
      </c>
      <c r="BR31" s="55">
        <f>(AD31-AP31)/AD31</f>
        <v>0.56811546527406553</v>
      </c>
      <c r="BS31" s="55">
        <f>(AE31-AQ31)/AE31</f>
        <v>0.19388464211257819</v>
      </c>
      <c r="BT31" s="55">
        <f>(AF31-AR31)/AF31</f>
        <v>9.6700406015897522E-2</v>
      </c>
      <c r="BU31" s="55"/>
      <c r="BV31" s="55"/>
      <c r="BW31" s="55"/>
      <c r="BX31" s="55"/>
      <c r="BY31" s="55"/>
      <c r="BZ31" s="55"/>
      <c r="CA31" s="55"/>
      <c r="CB31" s="55"/>
      <c r="CC31" s="60">
        <v>15</v>
      </c>
      <c r="CD31" s="58">
        <f t="shared" si="134"/>
        <v>1</v>
      </c>
      <c r="CE31" s="58">
        <f t="shared" si="135"/>
        <v>1</v>
      </c>
      <c r="CF31" s="58">
        <f t="shared" si="136"/>
        <v>1</v>
      </c>
      <c r="CG31" s="58">
        <f t="shared" si="137"/>
        <v>1</v>
      </c>
      <c r="CH31" s="58">
        <f t="shared" si="138"/>
        <v>1</v>
      </c>
      <c r="CI31" s="58">
        <f t="shared" si="139"/>
        <v>1</v>
      </c>
      <c r="CJ31" s="58">
        <f t="shared" si="140"/>
        <v>1</v>
      </c>
      <c r="CK31" s="58">
        <f t="shared" si="141"/>
        <v>1</v>
      </c>
      <c r="CL31" s="58">
        <f t="shared" si="142"/>
        <v>1</v>
      </c>
      <c r="CM31" s="58">
        <f t="shared" si="143"/>
        <v>1</v>
      </c>
      <c r="CN31" s="58">
        <f t="shared" si="144"/>
        <v>2</v>
      </c>
      <c r="CO31" s="58">
        <f t="shared" si="145"/>
        <v>1</v>
      </c>
      <c r="CP31" s="58">
        <f t="shared" si="146"/>
        <v>1</v>
      </c>
      <c r="CQ31" s="58">
        <f t="shared" si="147"/>
        <v>5</v>
      </c>
      <c r="CR31" s="58">
        <f t="shared" si="148"/>
        <v>5</v>
      </c>
      <c r="CS31" s="58">
        <f t="shared" si="149"/>
        <v>5</v>
      </c>
      <c r="CT31" s="58">
        <f t="shared" si="150"/>
        <v>5</v>
      </c>
      <c r="CU31" s="58">
        <f>IF(AD31&gt;=10000,IF(BR31&gt;=0.24,5,IF(BR31&gt;=0.16,4,IF(BR31&gt;=0.08,3,IF(BR31&gt;=0,2,1)))),IF(AD31&gt;=5000,IF(BR31&gt;=0.18,5,IF(BR31&gt;=0.12,4,IF(BR31&gt;0.06,3,IF(BR31&gt;=0,2,1)))),IF(AD31&gt;=2000,IF(BR31&gt;=0.09,5,IF(BR31&gt;=0.05,4,IF(BR31&gt;=0.03,3,IF(BR31&gt;=0,2,1)))),IF(BR31&gt;=0.05,5,IF(BR31&gt;=0,4,1)))))</f>
        <v>5</v>
      </c>
      <c r="CV31" s="58">
        <f>IF(AE31&gt;=10000,IF(BS31&gt;=0.24,5,IF(BS31&gt;=0.16,4,IF(BS31&gt;=0.08,3,IF(BS31&gt;=0,2,1)))),IF(AE31&gt;=5000,IF(BS31&gt;=0.18,5,IF(BS31&gt;=0.12,4,IF(BS31&gt;0.06,3,IF(BS31&gt;=0,2,1)))),IF(AE31&gt;=2000,IF(BS31&gt;=0.09,5,IF(BS31&gt;=0.05,4,IF(BS31&gt;=0.03,3,IF(BS31&gt;=0,2,1)))),IF(BS31&gt;=0.05,5,IF(BS31&gt;=0,4,1)))))</f>
        <v>4</v>
      </c>
      <c r="CW31" s="58">
        <f>IF(AF31&gt;=10000,IF(BT31&gt;=0.24,5,IF(BT31&gt;=0.16,4,IF(BT31&gt;=0.08,3,IF(BT31&gt;=0,2,1)))),IF(AF31&gt;=5000,IF(BT31&gt;=0.18,5,IF(BT31&gt;=0.12,4,IF(BT31&gt;0.06,3,IF(BT31&gt;=0,2,1)))),IF(AF31&gt;=2000,IF(BT31&gt;=0.09,5,IF(BT31&gt;=0.05,4,IF(BT31&gt;=0.03,3,IF(BT31&gt;=0,2,1)))),IF(BT31&gt;=0.05,5,IF(BT31&gt;=0,4,1)))))</f>
        <v>3</v>
      </c>
      <c r="CX31" s="58"/>
      <c r="CY31" s="58"/>
      <c r="CZ31" s="58"/>
      <c r="DA31" s="58"/>
      <c r="DB31" s="58"/>
      <c r="DC31" s="58"/>
      <c r="DD31" s="58"/>
      <c r="DE31" s="58"/>
      <c r="DF31" s="46" t="s">
        <v>202</v>
      </c>
      <c r="DG31" s="74" t="s">
        <v>1</v>
      </c>
      <c r="DH31" s="58">
        <f t="shared" si="24"/>
        <v>3</v>
      </c>
      <c r="DI31" s="58">
        <f t="shared" si="25"/>
        <v>3</v>
      </c>
      <c r="DJ31" s="58">
        <f t="shared" si="26"/>
        <v>3</v>
      </c>
      <c r="DK31" s="58">
        <f t="shared" si="27"/>
        <v>3</v>
      </c>
      <c r="DL31" s="58">
        <f t="shared" si="28"/>
        <v>3</v>
      </c>
      <c r="DM31" s="58">
        <f t="shared" si="29"/>
        <v>3</v>
      </c>
      <c r="DN31" s="58">
        <f t="shared" si="151"/>
        <v>3</v>
      </c>
      <c r="DO31" s="58">
        <f t="shared" si="111"/>
        <v>3</v>
      </c>
      <c r="DP31" s="58">
        <f t="shared" si="112"/>
        <v>3</v>
      </c>
      <c r="DQ31" s="58">
        <f t="shared" si="113"/>
        <v>3</v>
      </c>
      <c r="DR31" s="58">
        <f t="shared" si="114"/>
        <v>6</v>
      </c>
      <c r="DS31" s="58">
        <f t="shared" si="115"/>
        <v>3</v>
      </c>
      <c r="DT31" s="58">
        <f t="shared" si="116"/>
        <v>3</v>
      </c>
      <c r="DU31" s="58">
        <f t="shared" si="70"/>
        <v>15</v>
      </c>
      <c r="DV31" s="58">
        <f t="shared" si="71"/>
        <v>15</v>
      </c>
      <c r="DW31" s="58">
        <f t="shared" si="72"/>
        <v>15</v>
      </c>
      <c r="DX31" s="58">
        <f t="shared" si="73"/>
        <v>15</v>
      </c>
      <c r="DY31" s="58">
        <f t="shared" si="74"/>
        <v>15</v>
      </c>
      <c r="DZ31" s="58">
        <f t="shared" si="75"/>
        <v>12</v>
      </c>
      <c r="EA31" s="58">
        <f t="shared" si="76"/>
        <v>9</v>
      </c>
      <c r="EB31" s="58"/>
      <c r="EC31" s="58"/>
      <c r="ED31" s="58"/>
      <c r="EE31" s="58"/>
      <c r="EF31" s="58"/>
      <c r="EG31" s="58"/>
      <c r="EH31" s="58"/>
    </row>
    <row r="32" spans="1:178" ht="14.25" customHeight="1">
      <c r="B32" s="46"/>
      <c r="C32" s="74" t="s">
        <v>2</v>
      </c>
      <c r="K32" s="2"/>
      <c r="L32" s="2"/>
      <c r="M32" s="2">
        <v>8730</v>
      </c>
      <c r="N32" s="2">
        <v>5383</v>
      </c>
      <c r="O32" s="2">
        <v>2993</v>
      </c>
      <c r="P32" s="2">
        <v>5284</v>
      </c>
      <c r="Q32" s="2">
        <v>6208</v>
      </c>
      <c r="R32" s="2">
        <v>6604</v>
      </c>
      <c r="S32" s="2">
        <v>6082</v>
      </c>
      <c r="T32" s="2">
        <v>4493</v>
      </c>
      <c r="U32" s="2">
        <v>4558</v>
      </c>
      <c r="V32" s="2">
        <v>4689</v>
      </c>
      <c r="W32" s="2">
        <v>5415</v>
      </c>
      <c r="X32" s="2">
        <v>4709</v>
      </c>
      <c r="Y32" s="2">
        <v>4901</v>
      </c>
      <c r="Z32" s="2">
        <v>4766</v>
      </c>
      <c r="AA32" s="2">
        <v>4824</v>
      </c>
      <c r="AB32" s="2">
        <v>5038</v>
      </c>
      <c r="AC32" s="2">
        <v>4485</v>
      </c>
      <c r="AD32" s="2">
        <v>4530</v>
      </c>
      <c r="AE32" s="2">
        <v>3731</v>
      </c>
      <c r="AF32" s="2">
        <v>4439</v>
      </c>
      <c r="AG32" s="2">
        <v>5066</v>
      </c>
      <c r="AH32" s="2">
        <v>3423</v>
      </c>
      <c r="AI32" s="2">
        <v>3252</v>
      </c>
      <c r="AJ32" s="2">
        <v>2793</v>
      </c>
      <c r="AK32" s="118">
        <v>2180</v>
      </c>
      <c r="AL32" s="72">
        <v>2594</v>
      </c>
      <c r="AM32" s="72">
        <v>2457</v>
      </c>
      <c r="AN32" s="72">
        <v>2012</v>
      </c>
      <c r="AO32" s="72">
        <v>2600</v>
      </c>
      <c r="AP32" s="72">
        <v>3143</v>
      </c>
      <c r="AQ32" s="209">
        <v>2194</v>
      </c>
      <c r="AR32" s="193">
        <v>2241</v>
      </c>
      <c r="AS32" s="193"/>
      <c r="AT32" s="193"/>
      <c r="AU32" s="193"/>
      <c r="AV32" s="193"/>
      <c r="AW32" s="193"/>
      <c r="AX32" s="193"/>
      <c r="AY32" s="204"/>
      <c r="BA32" s="55">
        <f t="shared" si="125"/>
        <v>0.43860252004581901</v>
      </c>
      <c r="BB32" s="55">
        <f t="shared" si="126"/>
        <v>0.11462010031580903</v>
      </c>
      <c r="BC32" s="55">
        <f t="shared" si="127"/>
        <v>-0.611760775141998</v>
      </c>
      <c r="BD32" s="55">
        <f t="shared" si="128"/>
        <v>4.6555639666919002E-2</v>
      </c>
      <c r="BE32" s="55">
        <f t="shared" si="129"/>
        <v>0.27754510309278352</v>
      </c>
      <c r="BF32" s="55">
        <f t="shared" si="130"/>
        <v>0.31405208964264081</v>
      </c>
      <c r="BG32" s="55">
        <f>(S32-AE32)/S32</f>
        <v>0.38655047681683657</v>
      </c>
      <c r="BH32" s="55">
        <f>(T32-AF32)/T32</f>
        <v>1.20186957489428E-2</v>
      </c>
      <c r="BI32" s="55">
        <f>(U32-AG32)/U32</f>
        <v>-0.11145239139973673</v>
      </c>
      <c r="BJ32" s="55">
        <f>(V32-AH32)/V32</f>
        <v>0.26999360204734485</v>
      </c>
      <c r="BK32" s="55">
        <f>(W32-AI32)/W32</f>
        <v>0.39944598337950138</v>
      </c>
      <c r="BL32" s="55">
        <f t="shared" si="132"/>
        <v>0.40688044170736887</v>
      </c>
      <c r="BM32" s="55">
        <f t="shared" si="131"/>
        <v>0.55519281779228724</v>
      </c>
      <c r="BN32" s="55">
        <f t="shared" si="133"/>
        <v>0.45572807385648345</v>
      </c>
      <c r="BO32" s="55">
        <f>(AA32-AM32)/AA32</f>
        <v>0.49067164179104478</v>
      </c>
      <c r="BP32" s="55">
        <f>(AB32-AN32)/AB32</f>
        <v>0.60063517268757438</v>
      </c>
      <c r="BQ32" s="55">
        <f>(AC32-AO32)/AC32</f>
        <v>0.42028985507246375</v>
      </c>
      <c r="BR32" s="55">
        <f>(AD32-AP32)/AD32</f>
        <v>0.30618101545253862</v>
      </c>
      <c r="BS32" s="55">
        <f>(AE32-AQ32)/AE32</f>
        <v>0.41195389975877783</v>
      </c>
      <c r="BT32" s="55">
        <f>(AF32-AR32)/AF32</f>
        <v>0.49515656679432307</v>
      </c>
      <c r="BU32" s="55"/>
      <c r="BV32" s="55"/>
      <c r="BW32" s="55"/>
      <c r="BX32" s="55"/>
      <c r="BY32" s="55"/>
      <c r="BZ32" s="55"/>
      <c r="CA32" s="55"/>
      <c r="CB32" s="55"/>
      <c r="CC32" s="60">
        <v>15</v>
      </c>
      <c r="CD32" s="58">
        <f t="shared" si="134"/>
        <v>5</v>
      </c>
      <c r="CE32" s="58">
        <f t="shared" si="135"/>
        <v>3</v>
      </c>
      <c r="CF32" s="58">
        <f t="shared" si="136"/>
        <v>1</v>
      </c>
      <c r="CG32" s="58">
        <f t="shared" si="137"/>
        <v>2</v>
      </c>
      <c r="CH32" s="58">
        <f t="shared" si="138"/>
        <v>5</v>
      </c>
      <c r="CI32" s="58">
        <f t="shared" si="139"/>
        <v>5</v>
      </c>
      <c r="CJ32" s="58">
        <f t="shared" si="140"/>
        <v>5</v>
      </c>
      <c r="CK32" s="58">
        <f t="shared" si="141"/>
        <v>2</v>
      </c>
      <c r="CL32" s="58">
        <f t="shared" si="142"/>
        <v>1</v>
      </c>
      <c r="CM32" s="58">
        <f t="shared" si="143"/>
        <v>5</v>
      </c>
      <c r="CN32" s="58">
        <f t="shared" si="144"/>
        <v>5</v>
      </c>
      <c r="CO32" s="58">
        <f t="shared" si="145"/>
        <v>5</v>
      </c>
      <c r="CP32" s="58">
        <f t="shared" si="146"/>
        <v>5</v>
      </c>
      <c r="CQ32" s="58">
        <f t="shared" si="147"/>
        <v>5</v>
      </c>
      <c r="CR32" s="58">
        <f t="shared" si="148"/>
        <v>5</v>
      </c>
      <c r="CS32" s="58">
        <f t="shared" si="149"/>
        <v>5</v>
      </c>
      <c r="CT32" s="58">
        <f t="shared" si="150"/>
        <v>5</v>
      </c>
      <c r="CU32" s="58">
        <f>IF(AD32&gt;=10000,IF(BR32&gt;=0.24,5,IF(BR32&gt;=0.16,4,IF(BR32&gt;=0.08,3,IF(BR32&gt;=0,2,1)))),IF(AD32&gt;=5000,IF(BR32&gt;=0.18,5,IF(BR32&gt;=0.12,4,IF(BR32&gt;0.06,3,IF(BR32&gt;=0,2,1)))),IF(AD32&gt;=2000,IF(BR32&gt;=0.09,5,IF(BR32&gt;=0.05,4,IF(BR32&gt;=0.03,3,IF(BR32&gt;=0,2,1)))),IF(BR32&gt;=0.05,5,IF(BR32&gt;=0,4,1)))))</f>
        <v>5</v>
      </c>
      <c r="CV32" s="58">
        <f>IF(AE32&gt;=10000,IF(BS32&gt;=0.24,5,IF(BS32&gt;=0.16,4,IF(BS32&gt;=0.08,3,IF(BS32&gt;=0,2,1)))),IF(AE32&gt;=5000,IF(BS32&gt;=0.18,5,IF(BS32&gt;=0.12,4,IF(BS32&gt;0.06,3,IF(BS32&gt;=0,2,1)))),IF(AE32&gt;=2000,IF(BS32&gt;=0.09,5,IF(BS32&gt;=0.05,4,IF(BS32&gt;=0.03,3,IF(BS32&gt;=0,2,1)))),IF(BS32&gt;=0.05,5,IF(BS32&gt;=0,4,1)))))</f>
        <v>5</v>
      </c>
      <c r="CW32" s="58">
        <f>IF(AF32&gt;=10000,IF(BT32&gt;=0.24,5,IF(BT32&gt;=0.16,4,IF(BT32&gt;=0.08,3,IF(BT32&gt;=0,2,1)))),IF(AF32&gt;=5000,IF(BT32&gt;=0.18,5,IF(BT32&gt;=0.12,4,IF(BT32&gt;0.06,3,IF(BT32&gt;=0,2,1)))),IF(AF32&gt;=2000,IF(BT32&gt;=0.09,5,IF(BT32&gt;=0.05,4,IF(BT32&gt;=0.03,3,IF(BT32&gt;=0,2,1)))),IF(BT32&gt;=0.05,5,IF(BT32&gt;=0,4,1)))))</f>
        <v>5</v>
      </c>
      <c r="CX32" s="58"/>
      <c r="CY32" s="58"/>
      <c r="CZ32" s="58"/>
      <c r="DA32" s="58"/>
      <c r="DB32" s="58"/>
      <c r="DC32" s="58"/>
      <c r="DD32" s="58"/>
      <c r="DE32" s="58"/>
      <c r="DF32" s="46" t="s">
        <v>202</v>
      </c>
      <c r="DG32" s="74" t="s">
        <v>2</v>
      </c>
      <c r="DH32" s="58">
        <f t="shared" si="24"/>
        <v>15</v>
      </c>
      <c r="DI32" s="58">
        <f t="shared" si="25"/>
        <v>9</v>
      </c>
      <c r="DJ32" s="58">
        <f t="shared" si="26"/>
        <v>3</v>
      </c>
      <c r="DK32" s="58">
        <f t="shared" si="27"/>
        <v>6</v>
      </c>
      <c r="DL32" s="58">
        <f t="shared" si="28"/>
        <v>15</v>
      </c>
      <c r="DM32" s="58">
        <f t="shared" si="29"/>
        <v>15</v>
      </c>
      <c r="DN32" s="58">
        <f t="shared" si="151"/>
        <v>15</v>
      </c>
      <c r="DO32" s="58">
        <f t="shared" si="111"/>
        <v>6</v>
      </c>
      <c r="DP32" s="58">
        <f t="shared" si="112"/>
        <v>3</v>
      </c>
      <c r="DQ32" s="58">
        <f t="shared" si="113"/>
        <v>15</v>
      </c>
      <c r="DR32" s="58">
        <f t="shared" si="114"/>
        <v>15</v>
      </c>
      <c r="DS32" s="58">
        <f t="shared" si="115"/>
        <v>15</v>
      </c>
      <c r="DT32" s="58">
        <f t="shared" si="116"/>
        <v>15</v>
      </c>
      <c r="DU32" s="58">
        <f t="shared" si="70"/>
        <v>15</v>
      </c>
      <c r="DV32" s="58">
        <f t="shared" si="71"/>
        <v>15</v>
      </c>
      <c r="DW32" s="58">
        <f t="shared" si="72"/>
        <v>15</v>
      </c>
      <c r="DX32" s="58">
        <f t="shared" si="73"/>
        <v>15</v>
      </c>
      <c r="DY32" s="58">
        <f t="shared" si="74"/>
        <v>15</v>
      </c>
      <c r="DZ32" s="58">
        <f t="shared" si="75"/>
        <v>15</v>
      </c>
      <c r="EA32" s="58">
        <f t="shared" si="76"/>
        <v>15</v>
      </c>
      <c r="EB32" s="58"/>
      <c r="EC32" s="58"/>
      <c r="ED32" s="58"/>
      <c r="EE32" s="58"/>
      <c r="EF32" s="58"/>
      <c r="EG32" s="58"/>
      <c r="EH32" s="58"/>
    </row>
    <row r="33" spans="2:138" ht="14.25" customHeight="1">
      <c r="C33" s="74" t="s">
        <v>8</v>
      </c>
      <c r="E33" s="53"/>
      <c r="F33" s="53"/>
      <c r="G33" s="53"/>
      <c r="H33" s="53"/>
      <c r="I33" s="53"/>
      <c r="J33" s="53"/>
      <c r="K33" s="2"/>
      <c r="L33" s="2"/>
      <c r="M33" s="2">
        <v>24538</v>
      </c>
      <c r="N33" s="2">
        <v>18339</v>
      </c>
      <c r="O33" s="2">
        <v>21321</v>
      </c>
      <c r="P33" s="2">
        <v>21346</v>
      </c>
      <c r="Q33" s="2">
        <v>19104</v>
      </c>
      <c r="R33" s="2">
        <v>19135</v>
      </c>
      <c r="S33" s="2">
        <v>19111</v>
      </c>
      <c r="T33" s="2">
        <v>18560</v>
      </c>
      <c r="U33" s="2">
        <v>17536</v>
      </c>
      <c r="V33" s="2">
        <v>16509</v>
      </c>
      <c r="W33" s="2">
        <v>17458</v>
      </c>
      <c r="X33" s="2">
        <v>19427</v>
      </c>
      <c r="Y33" s="2">
        <v>17930</v>
      </c>
      <c r="Z33" s="2">
        <v>13355</v>
      </c>
      <c r="AA33" s="2">
        <v>18493</v>
      </c>
      <c r="AB33" s="2">
        <v>17046</v>
      </c>
      <c r="AC33" s="2">
        <v>19248</v>
      </c>
      <c r="AD33" s="2">
        <v>16079</v>
      </c>
      <c r="AE33" s="2">
        <v>15169</v>
      </c>
      <c r="AF33" s="2">
        <v>17180</v>
      </c>
      <c r="AG33" s="2">
        <v>15335</v>
      </c>
      <c r="AH33" s="2">
        <v>14652</v>
      </c>
      <c r="AI33" s="2">
        <v>14780</v>
      </c>
      <c r="AJ33" s="2">
        <v>15197</v>
      </c>
      <c r="AK33" s="118">
        <v>15218</v>
      </c>
      <c r="AL33" s="72">
        <v>13984</v>
      </c>
      <c r="AM33" s="72">
        <v>14416</v>
      </c>
      <c r="AN33" s="72">
        <v>14230</v>
      </c>
      <c r="AO33" s="72">
        <v>17155</v>
      </c>
      <c r="AP33" s="72">
        <v>14314</v>
      </c>
      <c r="AQ33" s="209">
        <v>13370</v>
      </c>
      <c r="AR33" s="193">
        <v>12996</v>
      </c>
      <c r="AS33" s="193"/>
      <c r="AT33" s="193"/>
      <c r="AU33" s="193"/>
      <c r="AV33" s="193"/>
      <c r="AW33" s="193"/>
      <c r="AX33" s="193"/>
      <c r="AY33" s="204"/>
      <c r="BA33" s="55">
        <f t="shared" si="125"/>
        <v>0.26929660118999105</v>
      </c>
      <c r="BB33" s="55">
        <f t="shared" si="126"/>
        <v>0.27177054365014452</v>
      </c>
      <c r="BC33" s="55">
        <f t="shared" si="127"/>
        <v>0.13263918202710942</v>
      </c>
      <c r="BD33" s="55">
        <f t="shared" si="128"/>
        <v>0.20144289328211373</v>
      </c>
      <c r="BE33" s="55">
        <f t="shared" si="129"/>
        <v>-7.537688442211055E-3</v>
      </c>
      <c r="BF33" s="55">
        <f t="shared" si="130"/>
        <v>0.15970734256597857</v>
      </c>
      <c r="BG33" s="55">
        <f>(S33-AE33)/S33</f>
        <v>0.20626864109675055</v>
      </c>
      <c r="BH33" s="55">
        <f>(T33-AF33)/T33</f>
        <v>7.4353448275862072E-2</v>
      </c>
      <c r="BI33" s="55">
        <f>(U33-AG33)/U33</f>
        <v>0.12551322992700731</v>
      </c>
      <c r="BJ33" s="55">
        <f>(V33-AH33)/V33</f>
        <v>0.11248409958204615</v>
      </c>
      <c r="BK33" s="55">
        <f>(W33-AI33)/W33</f>
        <v>0.15339672356512773</v>
      </c>
      <c r="BL33" s="55">
        <f t="shared" si="132"/>
        <v>0.21773819941318784</v>
      </c>
      <c r="BM33" s="55">
        <f t="shared" si="131"/>
        <v>0.1512548800892359</v>
      </c>
      <c r="BN33" s="55">
        <f t="shared" si="133"/>
        <v>-4.7098464994384123E-2</v>
      </c>
      <c r="BO33" s="55">
        <f>(AA33-AM33)/AA33</f>
        <v>0.22046179635537771</v>
      </c>
      <c r="BP33" s="55">
        <f>(AB33-AN33)/AB33</f>
        <v>0.16520004693183152</v>
      </c>
      <c r="BQ33" s="55">
        <f>(AC33-AO33)/AC33</f>
        <v>0.10873857024106401</v>
      </c>
      <c r="BR33" s="55">
        <f>(AD33-AP33)/AD33</f>
        <v>0.10977050811617638</v>
      </c>
      <c r="BS33" s="55">
        <f>(AE33-AQ33)/AE33</f>
        <v>0.11859713890170744</v>
      </c>
      <c r="BT33" s="55">
        <f>(AF33-AR33)/AF33</f>
        <v>0.24353899883585564</v>
      </c>
      <c r="BU33" s="55"/>
      <c r="BV33" s="55"/>
      <c r="BW33" s="55"/>
      <c r="BX33" s="55"/>
      <c r="BY33" s="55"/>
      <c r="BZ33" s="55"/>
      <c r="CA33" s="55"/>
      <c r="CB33" s="55"/>
      <c r="CC33" s="60">
        <v>15</v>
      </c>
      <c r="CD33" s="58">
        <f t="shared" si="134"/>
        <v>5</v>
      </c>
      <c r="CE33" s="58">
        <f t="shared" si="135"/>
        <v>5</v>
      </c>
      <c r="CF33" s="58">
        <f t="shared" si="136"/>
        <v>3</v>
      </c>
      <c r="CG33" s="58">
        <f t="shared" si="137"/>
        <v>4</v>
      </c>
      <c r="CH33" s="58">
        <f t="shared" si="138"/>
        <v>1</v>
      </c>
      <c r="CI33" s="58">
        <f t="shared" si="139"/>
        <v>3</v>
      </c>
      <c r="CJ33" s="58">
        <f t="shared" si="140"/>
        <v>4</v>
      </c>
      <c r="CK33" s="58">
        <f t="shared" si="141"/>
        <v>2</v>
      </c>
      <c r="CL33" s="58">
        <f t="shared" si="142"/>
        <v>3</v>
      </c>
      <c r="CM33" s="58">
        <f t="shared" si="143"/>
        <v>3</v>
      </c>
      <c r="CN33" s="58">
        <f t="shared" si="144"/>
        <v>3</v>
      </c>
      <c r="CO33" s="58">
        <f t="shared" si="145"/>
        <v>4</v>
      </c>
      <c r="CP33" s="58">
        <f t="shared" si="146"/>
        <v>3</v>
      </c>
      <c r="CQ33" s="58">
        <f t="shared" si="147"/>
        <v>1</v>
      </c>
      <c r="CR33" s="58">
        <f t="shared" si="148"/>
        <v>4</v>
      </c>
      <c r="CS33" s="58">
        <f t="shared" si="149"/>
        <v>4</v>
      </c>
      <c r="CT33" s="58">
        <f t="shared" si="150"/>
        <v>3</v>
      </c>
      <c r="CU33" s="58">
        <f>IF(AD33&gt;=10000,IF(BR33&gt;=0.24,5,IF(BR33&gt;=0.16,4,IF(BR33&gt;=0.08,3,IF(BR33&gt;=0,2,1)))),IF(AD33&gt;=5000,IF(BR33&gt;=0.18,5,IF(BR33&gt;=0.12,4,IF(BR33&gt;0.06,3,IF(BR33&gt;=0,2,1)))),IF(AD33&gt;=2000,IF(BR33&gt;=0.09,5,IF(BR33&gt;=0.05,4,IF(BR33&gt;=0.03,3,IF(BR33&gt;=0,2,1)))),IF(BR33&gt;=0.05,5,IF(BR33&gt;=0,4,1)))))</f>
        <v>3</v>
      </c>
      <c r="CV33" s="58">
        <f>IF(AE33&gt;=10000,IF(BS33&gt;=0.24,5,IF(BS33&gt;=0.16,4,IF(BS33&gt;=0.08,3,IF(BS33&gt;=0,2,1)))),IF(AE33&gt;=5000,IF(BS33&gt;=0.18,5,IF(BS33&gt;=0.12,4,IF(BS33&gt;0.06,3,IF(BS33&gt;=0,2,1)))),IF(AE33&gt;=2000,IF(BS33&gt;=0.09,5,IF(BS33&gt;=0.05,4,IF(BS33&gt;=0.03,3,IF(BS33&gt;=0,2,1)))),IF(BS33&gt;=0.05,5,IF(BS33&gt;=0,4,1)))))</f>
        <v>3</v>
      </c>
      <c r="CW33" s="58">
        <f>IF(AF33&gt;=10000,IF(BT33&gt;=0.24,5,IF(BT33&gt;=0.16,4,IF(BT33&gt;=0.08,3,IF(BT33&gt;=0,2,1)))),IF(AF33&gt;=5000,IF(BT33&gt;=0.18,5,IF(BT33&gt;=0.12,4,IF(BT33&gt;0.06,3,IF(BT33&gt;=0,2,1)))),IF(AF33&gt;=2000,IF(BT33&gt;=0.09,5,IF(BT33&gt;=0.05,4,IF(BT33&gt;=0.03,3,IF(BT33&gt;=0,2,1)))),IF(BT33&gt;=0.05,5,IF(BT33&gt;=0,4,1)))))</f>
        <v>5</v>
      </c>
      <c r="CX33" s="58"/>
      <c r="CY33" s="58"/>
      <c r="CZ33" s="58"/>
      <c r="DA33" s="58"/>
      <c r="DB33" s="58"/>
      <c r="DC33" s="58"/>
      <c r="DD33" s="58"/>
      <c r="DE33" s="58"/>
      <c r="DF33" s="1" t="s">
        <v>202</v>
      </c>
      <c r="DG33" s="74" t="s">
        <v>8</v>
      </c>
      <c r="DH33" s="58">
        <f t="shared" si="24"/>
        <v>15</v>
      </c>
      <c r="DI33" s="58">
        <f t="shared" si="25"/>
        <v>15</v>
      </c>
      <c r="DJ33" s="58">
        <f t="shared" si="26"/>
        <v>9</v>
      </c>
      <c r="DK33" s="58">
        <f t="shared" si="27"/>
        <v>12</v>
      </c>
      <c r="DL33" s="58">
        <f t="shared" si="28"/>
        <v>3</v>
      </c>
      <c r="DM33" s="58">
        <f t="shared" si="29"/>
        <v>9</v>
      </c>
      <c r="DN33" s="58">
        <f t="shared" si="151"/>
        <v>12</v>
      </c>
      <c r="DO33" s="58">
        <f t="shared" si="111"/>
        <v>6</v>
      </c>
      <c r="DP33" s="58">
        <f t="shared" si="112"/>
        <v>9</v>
      </c>
      <c r="DQ33" s="58">
        <f t="shared" si="113"/>
        <v>9</v>
      </c>
      <c r="DR33" s="58">
        <f t="shared" si="114"/>
        <v>9</v>
      </c>
      <c r="DS33" s="58">
        <f t="shared" si="115"/>
        <v>12</v>
      </c>
      <c r="DT33" s="58">
        <f t="shared" si="116"/>
        <v>9</v>
      </c>
      <c r="DU33" s="58">
        <f t="shared" si="70"/>
        <v>3</v>
      </c>
      <c r="DV33" s="58">
        <f t="shared" si="71"/>
        <v>12</v>
      </c>
      <c r="DW33" s="58">
        <f t="shared" si="72"/>
        <v>12</v>
      </c>
      <c r="DX33" s="58">
        <f t="shared" si="73"/>
        <v>9</v>
      </c>
      <c r="DY33" s="58">
        <f t="shared" si="74"/>
        <v>9</v>
      </c>
      <c r="DZ33" s="58">
        <f t="shared" si="75"/>
        <v>9</v>
      </c>
      <c r="EA33" s="58">
        <f t="shared" si="76"/>
        <v>15</v>
      </c>
      <c r="EB33" s="58"/>
      <c r="EC33" s="58"/>
      <c r="ED33" s="58"/>
      <c r="EE33" s="58"/>
      <c r="EF33" s="58"/>
      <c r="EG33" s="58"/>
      <c r="EH33" s="58"/>
    </row>
    <row r="34" spans="2:138" ht="14.25" customHeight="1">
      <c r="C34" s="74" t="s">
        <v>5</v>
      </c>
      <c r="E34" s="53"/>
      <c r="F34" s="53"/>
      <c r="G34" s="53"/>
      <c r="H34" s="53"/>
      <c r="I34" s="53"/>
      <c r="J34" s="53"/>
      <c r="K34" s="2"/>
      <c r="L34" s="2"/>
      <c r="M34" s="2">
        <v>16515</v>
      </c>
      <c r="N34" s="2">
        <v>20789</v>
      </c>
      <c r="O34" s="2">
        <v>19117</v>
      </c>
      <c r="P34" s="2">
        <v>12887</v>
      </c>
      <c r="Q34" s="2">
        <v>10622</v>
      </c>
      <c r="R34" s="2">
        <v>12522</v>
      </c>
      <c r="S34" s="2">
        <v>11837</v>
      </c>
      <c r="T34" s="2">
        <v>6768</v>
      </c>
      <c r="U34" s="2">
        <v>8656</v>
      </c>
      <c r="V34" s="2">
        <v>8317</v>
      </c>
      <c r="W34" s="2">
        <v>0</v>
      </c>
      <c r="X34" s="2">
        <v>3330</v>
      </c>
      <c r="Y34" s="2">
        <v>4149</v>
      </c>
      <c r="Z34" s="2">
        <v>5583</v>
      </c>
      <c r="AA34" s="2">
        <v>6785</v>
      </c>
      <c r="AB34" s="2">
        <v>9972</v>
      </c>
      <c r="AC34" s="2">
        <v>9455</v>
      </c>
      <c r="AD34" s="2">
        <v>7943</v>
      </c>
      <c r="AE34" s="2">
        <v>5666</v>
      </c>
      <c r="AF34" s="2">
        <v>7161</v>
      </c>
      <c r="AG34" s="2">
        <v>6904</v>
      </c>
      <c r="AH34" s="2">
        <v>7773</v>
      </c>
      <c r="AI34" s="2">
        <v>6608</v>
      </c>
      <c r="AJ34" s="2">
        <v>6904</v>
      </c>
      <c r="AK34" s="118">
        <v>4716</v>
      </c>
      <c r="AL34" s="72">
        <v>4286</v>
      </c>
      <c r="AM34" s="72">
        <v>7112</v>
      </c>
      <c r="AN34" s="72">
        <v>5155</v>
      </c>
      <c r="AO34" s="72">
        <v>6332</v>
      </c>
      <c r="AP34" s="72">
        <v>5891</v>
      </c>
      <c r="AQ34" s="209">
        <v>5086</v>
      </c>
      <c r="AR34" s="193">
        <v>4037</v>
      </c>
      <c r="AS34" s="193"/>
      <c r="AT34" s="193"/>
      <c r="AU34" s="193"/>
      <c r="AV34" s="193"/>
      <c r="AW34" s="193"/>
      <c r="AX34" s="193"/>
      <c r="AY34" s="204"/>
      <c r="BA34" s="55">
        <f t="shared" si="125"/>
        <v>0.74877384196185282</v>
      </c>
      <c r="BB34" s="55">
        <f t="shared" si="126"/>
        <v>0.7314445139256337</v>
      </c>
      <c r="BC34" s="55">
        <f t="shared" si="127"/>
        <v>0.64508029502537012</v>
      </c>
      <c r="BD34" s="55">
        <f t="shared" si="128"/>
        <v>0.22619694265538914</v>
      </c>
      <c r="BE34" s="55">
        <f t="shared" si="129"/>
        <v>0.10986631519487855</v>
      </c>
      <c r="BF34" s="55">
        <f t="shared" si="130"/>
        <v>0.36567640951924613</v>
      </c>
      <c r="BG34" s="55">
        <f>(S34-AE34)/S34</f>
        <v>0.52133141843372477</v>
      </c>
      <c r="BH34" s="55">
        <f>(T34-AF34)/T34</f>
        <v>-5.8067375886524823E-2</v>
      </c>
      <c r="BI34" s="55">
        <f>(U34-AG34)/U34</f>
        <v>0.20240295748613679</v>
      </c>
      <c r="BJ34" s="55">
        <f>(V34-AH34)/V34</f>
        <v>6.5408200072141404E-2</v>
      </c>
      <c r="BK34" s="62">
        <v>0</v>
      </c>
      <c r="BL34" s="55">
        <f t="shared" si="132"/>
        <v>-1.0732732732732733</v>
      </c>
      <c r="BM34" s="55">
        <f t="shared" si="131"/>
        <v>-0.13665943600867678</v>
      </c>
      <c r="BN34" s="55">
        <f t="shared" si="133"/>
        <v>0.2323123768583199</v>
      </c>
      <c r="BO34" s="55">
        <f>(AA34-AM34)/AA34</f>
        <v>-4.8194546794399412E-2</v>
      </c>
      <c r="BP34" s="55">
        <f>(AB34-AN34)/AB34</f>
        <v>0.48305254713196949</v>
      </c>
      <c r="BQ34" s="55">
        <f>(AC34-AO34)/AC34</f>
        <v>0.33030142781597038</v>
      </c>
      <c r="BR34" s="55">
        <f>(AD34-AP34)/AD34</f>
        <v>0.2583406773259474</v>
      </c>
      <c r="BS34" s="55">
        <f>(AE34-AQ34)/AE34</f>
        <v>0.10236498411577832</v>
      </c>
      <c r="BT34" s="55">
        <f>(AF34-AR34)/AF34</f>
        <v>0.43625192012288788</v>
      </c>
      <c r="BU34" s="55"/>
      <c r="BV34" s="55"/>
      <c r="BW34" s="55"/>
      <c r="BX34" s="55"/>
      <c r="BY34" s="55"/>
      <c r="BZ34" s="55"/>
      <c r="CA34" s="55"/>
      <c r="CB34" s="55"/>
      <c r="CC34" s="60">
        <v>15</v>
      </c>
      <c r="CD34" s="58">
        <f t="shared" si="134"/>
        <v>5</v>
      </c>
      <c r="CE34" s="58">
        <f t="shared" si="135"/>
        <v>5</v>
      </c>
      <c r="CF34" s="58">
        <f t="shared" si="136"/>
        <v>5</v>
      </c>
      <c r="CG34" s="58">
        <f t="shared" si="137"/>
        <v>4</v>
      </c>
      <c r="CH34" s="58">
        <f t="shared" si="138"/>
        <v>3</v>
      </c>
      <c r="CI34" s="58">
        <f t="shared" si="139"/>
        <v>5</v>
      </c>
      <c r="CJ34" s="58">
        <f t="shared" si="140"/>
        <v>5</v>
      </c>
      <c r="CK34" s="58">
        <f t="shared" si="141"/>
        <v>1</v>
      </c>
      <c r="CL34" s="58">
        <f t="shared" si="142"/>
        <v>5</v>
      </c>
      <c r="CM34" s="58">
        <f t="shared" si="143"/>
        <v>3</v>
      </c>
      <c r="CN34" s="58">
        <f t="shared" si="144"/>
        <v>4</v>
      </c>
      <c r="CO34" s="58">
        <f t="shared" si="145"/>
        <v>1</v>
      </c>
      <c r="CP34" s="58">
        <f t="shared" si="146"/>
        <v>1</v>
      </c>
      <c r="CQ34" s="58">
        <f t="shared" si="147"/>
        <v>5</v>
      </c>
      <c r="CR34" s="58">
        <f t="shared" si="148"/>
        <v>1</v>
      </c>
      <c r="CS34" s="58">
        <f t="shared" si="149"/>
        <v>5</v>
      </c>
      <c r="CT34" s="58">
        <f t="shared" si="150"/>
        <v>5</v>
      </c>
      <c r="CU34" s="58">
        <f>IF(AD34&gt;=10000,IF(BR34&gt;=0.24,5,IF(BR34&gt;=0.16,4,IF(BR34&gt;=0.08,3,IF(BR34&gt;=0,2,1)))),IF(AD34&gt;=5000,IF(BR34&gt;=0.18,5,IF(BR34&gt;=0.12,4,IF(BR34&gt;0.06,3,IF(BR34&gt;=0,2,1)))),IF(AD34&gt;=2000,IF(BR34&gt;=0.09,5,IF(BR34&gt;=0.05,4,IF(BR34&gt;=0.03,3,IF(BR34&gt;=0,2,1)))),IF(BR34&gt;=0.05,5,IF(BR34&gt;=0,4,1)))))</f>
        <v>5</v>
      </c>
      <c r="CV34" s="58">
        <f>IF(AE34&gt;=10000,IF(BS34&gt;=0.24,5,IF(BS34&gt;=0.16,4,IF(BS34&gt;=0.08,3,IF(BS34&gt;=0,2,1)))),IF(AE34&gt;=5000,IF(BS34&gt;=0.18,5,IF(BS34&gt;=0.12,4,IF(BS34&gt;0.06,3,IF(BS34&gt;=0,2,1)))),IF(AE34&gt;=2000,IF(BS34&gt;=0.09,5,IF(BS34&gt;=0.05,4,IF(BS34&gt;=0.03,3,IF(BS34&gt;=0,2,1)))),IF(BS34&gt;=0.05,5,IF(BS34&gt;=0,4,1)))))</f>
        <v>3</v>
      </c>
      <c r="CW34" s="58">
        <f>IF(AF34&gt;=10000,IF(BT34&gt;=0.24,5,IF(BT34&gt;=0.16,4,IF(BT34&gt;=0.08,3,IF(BT34&gt;=0,2,1)))),IF(AF34&gt;=5000,IF(BT34&gt;=0.18,5,IF(BT34&gt;=0.12,4,IF(BT34&gt;0.06,3,IF(BT34&gt;=0,2,1)))),IF(AF34&gt;=2000,IF(BT34&gt;=0.09,5,IF(BT34&gt;=0.05,4,IF(BT34&gt;=0.03,3,IF(BT34&gt;=0,2,1)))),IF(BT34&gt;=0.05,5,IF(BT34&gt;=0,4,1)))))</f>
        <v>5</v>
      </c>
      <c r="CX34" s="58"/>
      <c r="CY34" s="58"/>
      <c r="CZ34" s="58"/>
      <c r="DA34" s="58"/>
      <c r="DB34" s="58"/>
      <c r="DC34" s="58"/>
      <c r="DD34" s="58"/>
      <c r="DE34" s="58"/>
      <c r="DF34" s="1" t="s">
        <v>202</v>
      </c>
      <c r="DG34" s="74" t="s">
        <v>5</v>
      </c>
      <c r="DH34" s="58">
        <f t="shared" si="24"/>
        <v>15</v>
      </c>
      <c r="DI34" s="58">
        <f t="shared" si="25"/>
        <v>15</v>
      </c>
      <c r="DJ34" s="58">
        <f t="shared" si="26"/>
        <v>15</v>
      </c>
      <c r="DK34" s="58">
        <f t="shared" si="27"/>
        <v>12</v>
      </c>
      <c r="DL34" s="58">
        <f t="shared" si="28"/>
        <v>9</v>
      </c>
      <c r="DM34" s="58">
        <f t="shared" si="29"/>
        <v>15</v>
      </c>
      <c r="DN34" s="58">
        <f t="shared" si="151"/>
        <v>15</v>
      </c>
      <c r="DO34" s="58">
        <f t="shared" si="151"/>
        <v>3</v>
      </c>
      <c r="DP34" s="58">
        <f t="shared" si="151"/>
        <v>15</v>
      </c>
      <c r="DQ34" s="58">
        <f t="shared" si="151"/>
        <v>9</v>
      </c>
      <c r="DR34" s="58">
        <f t="shared" si="151"/>
        <v>12</v>
      </c>
      <c r="DS34" s="58">
        <f t="shared" si="151"/>
        <v>3</v>
      </c>
      <c r="DT34" s="58">
        <f t="shared" si="151"/>
        <v>3</v>
      </c>
      <c r="DU34" s="58">
        <f t="shared" si="151"/>
        <v>15</v>
      </c>
      <c r="DV34" s="58">
        <f t="shared" si="151"/>
        <v>3</v>
      </c>
      <c r="DW34" s="58">
        <f t="shared" si="151"/>
        <v>15</v>
      </c>
      <c r="DX34" s="58">
        <f t="shared" si="151"/>
        <v>15</v>
      </c>
      <c r="DY34" s="58">
        <f t="shared" si="151"/>
        <v>15</v>
      </c>
      <c r="DZ34" s="58">
        <f t="shared" si="151"/>
        <v>9</v>
      </c>
      <c r="EA34" s="58">
        <f t="shared" si="151"/>
        <v>15</v>
      </c>
      <c r="EB34" s="58"/>
      <c r="EC34" s="58"/>
      <c r="ED34" s="58"/>
      <c r="EE34" s="58"/>
      <c r="EF34" s="58"/>
      <c r="EG34" s="58"/>
      <c r="EH34" s="58"/>
    </row>
    <row r="35" spans="2:138" s="48" customFormat="1" ht="14.25" customHeight="1">
      <c r="B35" s="50" t="s">
        <v>325</v>
      </c>
      <c r="C35" s="76" t="s">
        <v>9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116"/>
      <c r="AL35" s="73"/>
      <c r="AM35" s="73"/>
      <c r="AN35" s="73"/>
      <c r="AO35" s="73"/>
      <c r="AP35" s="73"/>
      <c r="AQ35" s="187"/>
      <c r="AR35" s="73"/>
      <c r="AS35" s="73"/>
      <c r="AT35" s="73"/>
      <c r="AU35" s="73"/>
      <c r="AV35" s="73"/>
      <c r="AW35" s="73"/>
      <c r="AX35" s="73"/>
      <c r="AY35" s="109"/>
      <c r="AZ35" s="49"/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</v>
      </c>
      <c r="BU35" s="62"/>
      <c r="BV35" s="62"/>
      <c r="BW35" s="62"/>
      <c r="BX35" s="62"/>
      <c r="BY35" s="62"/>
      <c r="BZ35" s="54"/>
      <c r="CA35" s="54"/>
      <c r="CB35" s="54"/>
      <c r="CC35" s="61">
        <v>15</v>
      </c>
      <c r="CD35" s="59">
        <f>IF(M35&gt;=5,IF(BA35&gt;=0.24,5,IF(BA35&gt;=0.16,4,IF(BA35&gt;=0.08,3,IF(BA35&gt;=0,2,1)))),IF(M35&gt;=3,IF(BA35&gt;=0.18,5,IF(BA35&gt;=0.12,4,IF(BA35&gt;=0.06,3,IF(BA35&gt;=0,2,1)))),IF(M35&gt;=1,IF(BA35&gt;=0.09,5,IF(BA35&gt;=0.05,4,IF(BA35&gt;=0.03,3,IF(BA35&gt;=0,2,1)))),IF(BA35&gt;=0.05,5,IF(BA35&gt;=0,4,1)))))</f>
        <v>4</v>
      </c>
      <c r="CE35" s="59">
        <f>IF(N35&gt;=5,IF(BB35&gt;=0.24,5,IF(BB35&gt;=0.16,4,IF(BB35&gt;=0.08,3,IF(BB35&gt;=0,2,1)))),IF(N35&gt;=3,IF(BB35&gt;=0.18,5,IF(BB35&gt;=0.12,4,IF(BB35&gt;=0.06,3,IF(BB35&gt;=0,2,1)))),IF(N35&gt;=1,IF(BB35&gt;=0.09,5,IF(BB35&gt;=0.05,4,IF(BB35&gt;=0.03,3,IF(BB35&gt;=0,2,1)))),IF(BB35&gt;=0.05,5,IF(BB35&gt;=0,4,1)))))</f>
        <v>4</v>
      </c>
      <c r="CF35" s="59">
        <f>IF(O35&gt;=5,IF(BC35&gt;=0.24,5,IF(BC35&gt;=0.16,4,IF(BC35&gt;=0.08,3,IF(BC35&gt;=0,2,1)))),IF(O35&gt;=3,IF(BC35&gt;=0.18,5,IF(BC35&gt;=0.12,4,IF(BC35&gt;=0.06,3,IF(BC35&gt;=0,2,1)))),IF(O35&gt;=1,IF(BC35&gt;=0.09,5,IF(BC35&gt;=0.05,4,IF(BC35&gt;=0.03,3,IF(BC35&gt;=0,2,1)))),IF(BC35&gt;=0.05,5,IF(BC35&gt;=0,4,1)))))</f>
        <v>4</v>
      </c>
      <c r="CG35" s="59">
        <f>IF(P35&gt;=5,IF(BD35&gt;=0.24,5,IF(BD35&gt;=0.16,4,IF(BD35&gt;=0.08,3,IF(BD35&gt;=0,2,1)))),IF(P35&gt;=3,IF(BD35&gt;=0.18,5,IF(BD35&gt;=0.12,4,IF(BD35&gt;=0.06,3,IF(BD35&gt;=0,2,1)))),IF(P35&gt;=1,IF(BD35&gt;=0.09,5,IF(BD35&gt;=0.05,4,IF(BD35&gt;=0.03,3,IF(BD35&gt;=0,2,1)))),IF(BD35&gt;=0.05,5,IF(BD35&gt;=0,4,1)))))</f>
        <v>4</v>
      </c>
      <c r="CH35" s="59">
        <f>IF(Q35&gt;=5,IF(BE35&gt;=0.24,5,IF(BE35&gt;=0.16,4,IF(BE35&gt;=0.08,3,IF(BE35&gt;=0,2,1)))),IF(Q35&gt;=3,IF(BE35&gt;=0.18,5,IF(BE35&gt;=0.12,4,IF(BE35&gt;=0.06,3,IF(BE35&gt;=0,2,1)))),IF(Q35&gt;=1,IF(BE35&gt;=0.09,5,IF(BE35&gt;=0.05,4,IF(BE35&gt;=0.03,3,IF(BE35&gt;=0,2,1)))),IF(BE35&gt;=0.05,5,IF(BE35&gt;=0,4,1)))))</f>
        <v>4</v>
      </c>
      <c r="CI35" s="59">
        <f>IF(R35&gt;=5,IF(BF35&gt;=0.24,5,IF(BF35&gt;=0.16,4,IF(BF35&gt;=0.08,3,IF(BF35&gt;=0,2,1)))),IF(R35&gt;=3,IF(BF35&gt;=0.18,5,IF(BF35&gt;=0.12,4,IF(BF35&gt;=0.06,3,IF(BF35&gt;=0,2,1)))),IF(R35&gt;=1,IF(BF35&gt;=0.09,5,IF(BF35&gt;=0.05,4,IF(BF35&gt;=0.03,3,IF(BF35&gt;=0,2,1)))),IF(BF35&gt;=0.05,5,IF(BF35&gt;=0,4,1)))))</f>
        <v>4</v>
      </c>
      <c r="CJ35" s="59">
        <f>IF(S35&gt;=5,IF(BG35&gt;=0.24,5,IF(BG35&gt;=0.16,4,IF(BG35&gt;=0.08,3,IF(BG35&gt;=0,2,1)))),IF(S35&gt;=3,IF(BG35&gt;=0.18,5,IF(BG35&gt;=0.12,4,IF(BG35&gt;=0.06,3,IF(BG35&gt;=0,2,1)))),IF(S35&gt;=1,IF(BG35&gt;=0.09,5,IF(BG35&gt;=0.05,4,IF(BG35&gt;=0.03,3,IF(BG35&gt;=0,2,1)))),IF(BG35&gt;=0.05,5,IF(BG35&gt;=0,4,1)))))</f>
        <v>4</v>
      </c>
      <c r="CK35" s="59">
        <f>IF(T35&gt;=5,IF(BH35&gt;=0.24,5,IF(BH35&gt;=0.16,4,IF(BH35&gt;=0.08,3,IF(BH35&gt;=0,2,1)))),IF(T35&gt;=3,IF(BH35&gt;=0.18,5,IF(BH35&gt;=0.12,4,IF(BH35&gt;=0.06,3,IF(BH35&gt;=0,2,1)))),IF(T35&gt;=1,IF(BH35&gt;=0.09,5,IF(BH35&gt;=0.05,4,IF(BH35&gt;=0.03,3,IF(BH35&gt;=0,2,1)))),IF(BH35&gt;=0.05,5,IF(BH35&gt;=0,4,1)))))</f>
        <v>4</v>
      </c>
      <c r="CL35" s="59">
        <f>IF(U35&gt;=5,IF(BI35&gt;=0.24,5,IF(BI35&gt;=0.16,4,IF(BI35&gt;=0.08,3,IF(BI35&gt;=0,2,1)))),IF(U35&gt;=3,IF(BI35&gt;=0.18,5,IF(BI35&gt;=0.12,4,IF(BI35&gt;=0.06,3,IF(BI35&gt;=0,2,1)))),IF(U35&gt;=1,IF(BI35&gt;=0.09,5,IF(BI35&gt;=0.05,4,IF(BI35&gt;=0.03,3,IF(BI35&gt;=0,2,1)))),IF(BI35&gt;=0.05,5,IF(BI35&gt;=0,4,1)))))</f>
        <v>4</v>
      </c>
      <c r="CM35" s="59">
        <f>IF(V35&gt;=5,IF(BJ35&gt;=0.24,5,IF(BJ35&gt;=0.16,4,IF(BJ35&gt;=0.08,3,IF(BJ35&gt;=0,2,1)))),IF(V35&gt;=3,IF(BJ35&gt;=0.18,5,IF(BJ35&gt;=0.12,4,IF(BJ35&gt;=0.06,3,IF(BJ35&gt;=0,2,1)))),IF(V35&gt;=1,IF(BJ35&gt;=0.09,5,IF(BJ35&gt;=0.05,4,IF(BJ35&gt;=0.03,3,IF(BJ35&gt;=0,2,1)))),IF(BJ35&gt;=0.05,5,IF(BJ35&gt;=0,4,1)))))</f>
        <v>4</v>
      </c>
      <c r="CN35" s="59">
        <f>IF(W35&gt;=5,IF(BK35&gt;=0.24,5,IF(BK35&gt;=0.16,4,IF(BK35&gt;=0.08,3,IF(BK35&gt;=0,2,1)))),IF(W35&gt;=3,IF(BK35&gt;=0.18,5,IF(BK35&gt;=0.12,4,IF(BK35&gt;=0.06,3,IF(BK35&gt;=0,2,1)))),IF(W35&gt;=1,IF(BK35&gt;=0.09,5,IF(BK35&gt;=0.05,4,IF(BK35&gt;=0.03,3,IF(BK35&gt;=0,2,1)))),IF(BK35&gt;=0.05,5,IF(BK35&gt;=0,4,1)))))</f>
        <v>4</v>
      </c>
      <c r="CO35" s="59">
        <f>IF(X35&gt;=5,IF(BL35&gt;=0.24,5,IF(BL35&gt;=0.16,4,IF(BL35&gt;=0.08,3,IF(BL35&gt;=0,2,1)))),IF(X35&gt;=3,IF(BL35&gt;=0.18,5,IF(BL35&gt;=0.12,4,IF(BL35&gt;=0.06,3,IF(BL35&gt;=0,2,1)))),IF(X35&gt;=1,IF(BL35&gt;=0.09,5,IF(BL35&gt;=0.05,4,IF(BL35&gt;=0.03,3,IF(BL35&gt;=0,2,1)))),IF(BL35&gt;=0.05,5,IF(BL35&gt;=0,4,1)))))</f>
        <v>4</v>
      </c>
      <c r="CP35" s="59">
        <f>IF(Y35&gt;=5,IF(BM35&gt;=0.24,5,IF(BM35&gt;=0.16,4,IF(BM35&gt;=0.08,3,IF(BM35&gt;=0,2,1)))),IF(Y35&gt;=3,IF(BM35&gt;=0.18,5,IF(BM35&gt;=0.12,4,IF(BM35&gt;=0.06,3,IF(BM35&gt;=0,2,1)))),IF(Y35&gt;=1,IF(BM35&gt;=0.09,5,IF(BM35&gt;=0.05,4,IF(BM35&gt;=0.03,3,IF(BM35&gt;=0,2,1)))),IF(BM35&gt;=0.05,5,IF(BM35&gt;=0,4,1)))))</f>
        <v>4</v>
      </c>
      <c r="CQ35" s="59">
        <f>IF(Z35&gt;=5,IF(BN35&gt;=0.24,5,IF(BN35&gt;=0.16,4,IF(BN35&gt;=0.08,3,IF(BN35&gt;=0,2,1)))),IF(Z35&gt;=3,IF(BN35&gt;=0.18,5,IF(BN35&gt;=0.12,4,IF(BN35&gt;=0.06,3,IF(BN35&gt;=0,2,1)))),IF(Z35&gt;=1,IF(BN35&gt;=0.09,5,IF(BN35&gt;=0.05,4,IF(BN35&gt;=0.03,3,IF(BN35&gt;=0,2,1)))),IF(BN35&gt;=0.05,5,IF(BN35&gt;=0,4,1)))))</f>
        <v>4</v>
      </c>
      <c r="CR35" s="59">
        <f>IF(AA35&gt;=5,IF(BO35&gt;=0.24,5,IF(BO35&gt;=0.16,4,IF(BO35&gt;=0.08,3,IF(BO35&gt;=0,2,1)))),IF(AA35&gt;=3,IF(BO35&gt;=0.18,5,IF(BO35&gt;=0.12,4,IF(BO35&gt;=0.06,3,IF(BO35&gt;=0,2,1)))),IF(AA35&gt;=1,IF(BO35&gt;=0.09,5,IF(BO35&gt;=0.05,4,IF(BO35&gt;=0.03,3,IF(BO35&gt;=0,2,1)))),IF(BO35&gt;=0.05,5,IF(BO35&gt;=0,4,1)))))</f>
        <v>4</v>
      </c>
      <c r="CS35" s="59">
        <f>IF(AB35&gt;=5,IF(BP35&gt;=0.24,5,IF(BP35&gt;=0.16,4,IF(BP35&gt;=0.08,3,IF(BP35&gt;=0,2,1)))),IF(AB35&gt;=3,IF(BP35&gt;=0.18,5,IF(BP35&gt;=0.12,4,IF(BP35&gt;=0.06,3,IF(BP35&gt;=0,2,1)))),IF(AB35&gt;=1,IF(BP35&gt;=0.09,5,IF(BP35&gt;=0.05,4,IF(BP35&gt;=0.03,3,IF(BP35&gt;=0,2,1)))),IF(BP35&gt;=0.05,5,IF(BP35&gt;=0,4,1)))))</f>
        <v>4</v>
      </c>
      <c r="CT35" s="59">
        <f>IF(AC35&gt;=5,IF(BQ35&gt;=0.24,5,IF(BQ35&gt;=0.16,4,IF(BQ35&gt;=0.08,3,IF(BQ35&gt;=0,2,1)))),IF(AC35&gt;=3,IF(BQ35&gt;=0.18,5,IF(BQ35&gt;=0.12,4,IF(BQ35&gt;=0.06,3,IF(BQ35&gt;=0,2,1)))),IF(AC35&gt;=1,IF(BQ35&gt;=0.09,5,IF(BQ35&gt;=0.05,4,IF(BQ35&gt;=0.03,3,IF(BQ35&gt;=0,2,1)))),IF(BQ35&gt;=0.05,5,IF(BQ35&gt;=0,4,1)))))</f>
        <v>4</v>
      </c>
      <c r="CU35" s="59">
        <f>IF(AD35&gt;=5,IF(BR35&gt;=0.24,5,IF(BR35&gt;=0.16,4,IF(BR35&gt;=0.08,3,IF(BR35&gt;=0,2,1)))),IF(AD35&gt;=3,IF(BR35&gt;=0.18,5,IF(BR35&gt;=0.12,4,IF(BR35&gt;=0.06,3,IF(BR35&gt;=0,2,1)))),IF(AD35&gt;=1,IF(BR35&gt;=0.09,5,IF(BR35&gt;=0.05,4,IF(BR35&gt;=0.03,3,IF(BR35&gt;=0,2,1)))),IF(BR35&gt;=0.05,5,IF(BR35&gt;=0,4,1)))))</f>
        <v>4</v>
      </c>
      <c r="CV35" s="59">
        <f>IF(AE35&gt;=5,IF(BS35&gt;=0.24,5,IF(BS35&gt;=0.16,4,IF(BS35&gt;=0.08,3,IF(BS35&gt;=0,2,1)))),IF(AE35&gt;=3,IF(BS35&gt;=0.18,5,IF(BS35&gt;=0.12,4,IF(BS35&gt;=0.06,3,IF(BS35&gt;=0,2,1)))),IF(AE35&gt;=1,IF(BS35&gt;=0.09,5,IF(BS35&gt;=0.05,4,IF(BS35&gt;=0.03,3,IF(BS35&gt;=0,2,1)))),IF(BS35&gt;=0.05,5,IF(BS35&gt;=0,4,1)))))</f>
        <v>4</v>
      </c>
      <c r="CW35" s="59">
        <f>IF(AF35&gt;=5,IF(BT35&gt;=0.24,5,IF(BT35&gt;=0.16,4,IF(BT35&gt;=0.08,3,IF(BT35&gt;=0,2,1)))),IF(AF35&gt;=3,IF(BT35&gt;=0.18,5,IF(BT35&gt;=0.12,4,IF(BT35&gt;=0.06,3,IF(BT35&gt;=0,2,1)))),IF(AF35&gt;=1,IF(BT35&gt;=0.09,5,IF(BT35&gt;=0.05,4,IF(BT35&gt;=0.03,3,IF(BT35&gt;=0,2,1)))),IF(BT35&gt;=0.05,5,IF(BT35&gt;=0,4,1)))))</f>
        <v>4</v>
      </c>
      <c r="CX35" s="59"/>
      <c r="CY35" s="59"/>
      <c r="CZ35" s="59"/>
      <c r="DA35" s="59"/>
      <c r="DB35" s="59"/>
      <c r="DC35" s="59"/>
      <c r="DD35" s="59"/>
      <c r="DE35" s="59"/>
      <c r="DF35" s="50" t="s">
        <v>205</v>
      </c>
      <c r="DG35" s="76" t="s">
        <v>9</v>
      </c>
      <c r="DH35" s="59">
        <f t="shared" ref="DH35:DM42" si="152">CD35/5*$CC35</f>
        <v>12</v>
      </c>
      <c r="DI35" s="59">
        <f t="shared" si="152"/>
        <v>12</v>
      </c>
      <c r="DJ35" s="59">
        <f t="shared" si="152"/>
        <v>12</v>
      </c>
      <c r="DK35" s="59">
        <f t="shared" si="152"/>
        <v>12</v>
      </c>
      <c r="DL35" s="59">
        <f t="shared" si="152"/>
        <v>12</v>
      </c>
      <c r="DM35" s="59">
        <f t="shared" si="152"/>
        <v>12</v>
      </c>
      <c r="DN35" s="59">
        <f>CJ35/5*$CC35</f>
        <v>12</v>
      </c>
      <c r="DO35" s="59">
        <f t="shared" si="151"/>
        <v>12</v>
      </c>
      <c r="DP35" s="59">
        <f t="shared" si="151"/>
        <v>12</v>
      </c>
      <c r="DQ35" s="59">
        <f t="shared" si="151"/>
        <v>12</v>
      </c>
      <c r="DR35" s="59">
        <f t="shared" si="151"/>
        <v>12</v>
      </c>
      <c r="DS35" s="59">
        <f t="shared" si="151"/>
        <v>12</v>
      </c>
      <c r="DT35" s="59">
        <f t="shared" si="151"/>
        <v>12</v>
      </c>
      <c r="DU35" s="59">
        <f t="shared" si="151"/>
        <v>12</v>
      </c>
      <c r="DV35" s="59">
        <f t="shared" si="151"/>
        <v>12</v>
      </c>
      <c r="DW35" s="59">
        <f t="shared" si="151"/>
        <v>12</v>
      </c>
      <c r="DX35" s="59">
        <f t="shared" si="151"/>
        <v>12</v>
      </c>
      <c r="DY35" s="59">
        <f t="shared" si="151"/>
        <v>12</v>
      </c>
      <c r="DZ35" s="59">
        <f t="shared" si="151"/>
        <v>12</v>
      </c>
      <c r="EA35" s="59">
        <f t="shared" si="151"/>
        <v>12</v>
      </c>
      <c r="EB35" s="59"/>
      <c r="EC35" s="59"/>
      <c r="ED35" s="59"/>
      <c r="EE35" s="59"/>
      <c r="EF35" s="59"/>
      <c r="EG35" s="59"/>
      <c r="EH35" s="59"/>
    </row>
    <row r="36" spans="2:138" s="48" customFormat="1" ht="14.25" customHeight="1">
      <c r="B36" s="308" t="s">
        <v>326</v>
      </c>
      <c r="C36" s="77" t="s">
        <v>0</v>
      </c>
      <c r="K36" s="51"/>
      <c r="L36" s="51"/>
      <c r="M36" s="51">
        <v>0.63</v>
      </c>
      <c r="N36" s="51">
        <v>0.94</v>
      </c>
      <c r="O36" s="51">
        <v>3.33</v>
      </c>
      <c r="P36" s="51">
        <v>8.5299999999999994</v>
      </c>
      <c r="Q36" s="51">
        <v>9.94</v>
      </c>
      <c r="R36" s="51">
        <v>3.23</v>
      </c>
      <c r="S36" s="51">
        <v>1.2</v>
      </c>
      <c r="T36" s="51">
        <v>2.15</v>
      </c>
      <c r="U36" s="51">
        <v>4.33</v>
      </c>
      <c r="V36" s="51">
        <v>1.32</v>
      </c>
      <c r="W36" s="51">
        <v>0.89</v>
      </c>
      <c r="X36" s="51">
        <v>4.4800000000000004</v>
      </c>
      <c r="Y36" s="51">
        <v>9.9700000000000006</v>
      </c>
      <c r="Z36" s="51">
        <v>4.18</v>
      </c>
      <c r="AA36" s="51">
        <v>5.53</v>
      </c>
      <c r="AB36" s="51">
        <v>1.38</v>
      </c>
      <c r="AC36" s="51">
        <v>2.0499999999999998</v>
      </c>
      <c r="AD36" s="51">
        <v>0.2</v>
      </c>
      <c r="AE36" s="51">
        <v>0.55000000000000004</v>
      </c>
      <c r="AF36" s="51">
        <v>0.69</v>
      </c>
      <c r="AG36" s="51">
        <v>0.14000000000000001</v>
      </c>
      <c r="AH36" s="51">
        <v>0</v>
      </c>
      <c r="AI36" s="51">
        <v>6.83</v>
      </c>
      <c r="AJ36" s="51">
        <v>13.52</v>
      </c>
      <c r="AK36" s="116">
        <v>2.4900000000000002</v>
      </c>
      <c r="AL36" s="73">
        <v>0.78</v>
      </c>
      <c r="AM36" s="73">
        <v>1.51</v>
      </c>
      <c r="AN36" s="73">
        <v>8.4600000000000009</v>
      </c>
      <c r="AO36" s="73">
        <v>1.66</v>
      </c>
      <c r="AP36" s="73">
        <v>4.08</v>
      </c>
      <c r="AQ36" s="210">
        <v>0.64</v>
      </c>
      <c r="AR36" s="195">
        <v>1.48</v>
      </c>
      <c r="AS36" s="195"/>
      <c r="AT36" s="195"/>
      <c r="AU36" s="195"/>
      <c r="AV36" s="195"/>
      <c r="AW36" s="195"/>
      <c r="AX36" s="195"/>
      <c r="AY36" s="206"/>
      <c r="AZ36" s="49"/>
      <c r="BA36" s="62">
        <v>0</v>
      </c>
      <c r="BB36" s="54">
        <f t="shared" si="126"/>
        <v>-3.4468085106382977</v>
      </c>
      <c r="BC36" s="54">
        <f t="shared" si="127"/>
        <v>-0.66066066066066065</v>
      </c>
      <c r="BD36" s="54">
        <f t="shared" si="128"/>
        <v>0.83821805392731541</v>
      </c>
      <c r="BE36" s="54">
        <f t="shared" si="129"/>
        <v>0.79376257545271633</v>
      </c>
      <c r="BF36" s="54">
        <f t="shared" si="130"/>
        <v>0.9380804953560371</v>
      </c>
      <c r="BG36" s="54">
        <f>(S36-AE36)/S36</f>
        <v>0.54166666666666663</v>
      </c>
      <c r="BH36" s="54">
        <f>(T36-AF36)/T36</f>
        <v>0.67906976744186043</v>
      </c>
      <c r="BI36" s="54">
        <f>(U36-AG36)/U36</f>
        <v>0.96766743648960751</v>
      </c>
      <c r="BJ36" s="54">
        <f>(V36-AH36)/V36</f>
        <v>1</v>
      </c>
      <c r="BK36" s="54">
        <f>(W36-AI36)/W36</f>
        <v>-6.6741573033707873</v>
      </c>
      <c r="BL36" s="54">
        <f>(X36-AJ36)/X36</f>
        <v>-2.0178571428571423</v>
      </c>
      <c r="BM36" s="54">
        <f>(Y36-AK36)/Y36</f>
        <v>0.75025075225677029</v>
      </c>
      <c r="BN36" s="54">
        <f>(Z36-AL36)/Z36</f>
        <v>0.81339712918660279</v>
      </c>
      <c r="BO36" s="54">
        <f>(AA36-AM36)/AA36</f>
        <v>0.72694394213381563</v>
      </c>
      <c r="BP36" s="54">
        <f>(AB36-AN36)/AB36</f>
        <v>-5.1304347826086971</v>
      </c>
      <c r="BQ36" s="54">
        <f>(AC36-AO36)/AC36</f>
        <v>0.19024390243902436</v>
      </c>
      <c r="BR36" s="54">
        <f>(AD36-AP36)/AD36</f>
        <v>-19.399999999999999</v>
      </c>
      <c r="BS36" s="54">
        <f>(AE36-AQ36)/AE36</f>
        <v>-0.16363636363636358</v>
      </c>
      <c r="BT36" s="54">
        <f>(AF36-AR36)/AF36</f>
        <v>-1.1449275362318843</v>
      </c>
      <c r="BU36" s="54"/>
      <c r="BV36" s="54"/>
      <c r="BW36" s="54"/>
      <c r="BX36" s="54"/>
      <c r="BY36" s="54"/>
      <c r="BZ36" s="54"/>
      <c r="CA36" s="54"/>
      <c r="CB36" s="54"/>
      <c r="CC36" s="61">
        <v>15</v>
      </c>
      <c r="CD36" s="59">
        <f>IF(M36&gt;=5,IF(BA36&gt;=0.24,5,IF(BA36&gt;=0.16,4,IF(BA36&gt;=0.08,3,IF(BA36&gt;=0,2,1)))),IF(M36&gt;=3,IF(BA36&gt;=0.18,5,IF(BA36&gt;=0.12,4,IF(BA36&gt;=0.06,3,IF(BA36&gt;=0,2,1)))),IF(M36&gt;=1,IF(BA36&gt;=0.09,5,IF(BA36&gt;=0.05,4,IF(BA36&gt;=0.03,3,IF(BA36&gt;=0,2,1)))),IF(BA36&gt;=0.05,5,IF(BA36&gt;=0,4,1)))))</f>
        <v>4</v>
      </c>
      <c r="CE36" s="59">
        <f>IF(N36&gt;=5,IF(BB36&gt;=0.24,5,IF(BB36&gt;=0.16,4,IF(BB36&gt;=0.08,3,IF(BB36&gt;=0,2,1)))),IF(N36&gt;=3,IF(BB36&gt;=0.18,5,IF(BB36&gt;=0.12,4,IF(BB36&gt;=0.06,3,IF(BB36&gt;=0,2,1)))),IF(N36&gt;=1,IF(BB36&gt;=0.09,5,IF(BB36&gt;=0.05,4,IF(BB36&gt;=0.03,3,IF(BB36&gt;=0,2,1)))),IF(BB36&gt;=0.05,5,IF(BB36&gt;=0,4,1)))))</f>
        <v>1</v>
      </c>
      <c r="CF36" s="59">
        <f>IF(O36&gt;=5,IF(BC36&gt;=0.24,5,IF(BC36&gt;=0.16,4,IF(BC36&gt;=0.08,3,IF(BC36&gt;=0,2,1)))),IF(O36&gt;=3,IF(BC36&gt;=0.18,5,IF(BC36&gt;=0.12,4,IF(BC36&gt;=0.06,3,IF(BC36&gt;=0,2,1)))),IF(O36&gt;=1,IF(BC36&gt;=0.09,5,IF(BC36&gt;=0.05,4,IF(BC36&gt;=0.03,3,IF(BC36&gt;=0,2,1)))),IF(BC36&gt;=0.05,5,IF(BC36&gt;=0,4,1)))))</f>
        <v>1</v>
      </c>
      <c r="CG36" s="59">
        <f>IF(P36&gt;=5,IF(BD36&gt;=0.24,5,IF(BD36&gt;=0.16,4,IF(BD36&gt;=0.08,3,IF(BD36&gt;=0,2,1)))),IF(P36&gt;=3,IF(BD36&gt;=0.18,5,IF(BD36&gt;=0.12,4,IF(BD36&gt;=0.06,3,IF(BD36&gt;=0,2,1)))),IF(P36&gt;=1,IF(BD36&gt;=0.09,5,IF(BD36&gt;=0.05,4,IF(BD36&gt;=0.03,3,IF(BD36&gt;=0,2,1)))),IF(BD36&gt;=0.05,5,IF(BD36&gt;=0,4,1)))))</f>
        <v>5</v>
      </c>
      <c r="CH36" s="59">
        <f>IF(Q36&gt;=5,IF(BE36&gt;=0.24,5,IF(BE36&gt;=0.16,4,IF(BE36&gt;=0.08,3,IF(BE36&gt;=0,2,1)))),IF(Q36&gt;=3,IF(BE36&gt;=0.18,5,IF(BE36&gt;=0.12,4,IF(BE36&gt;=0.06,3,IF(BE36&gt;=0,2,1)))),IF(Q36&gt;=1,IF(BE36&gt;=0.09,5,IF(BE36&gt;=0.05,4,IF(BE36&gt;=0.03,3,IF(BE36&gt;=0,2,1)))),IF(BE36&gt;=0.05,5,IF(BE36&gt;=0,4,1)))))</f>
        <v>5</v>
      </c>
      <c r="CI36" s="59">
        <f>IF(R36&gt;=5,IF(BF36&gt;=0.24,5,IF(BF36&gt;=0.16,4,IF(BF36&gt;=0.08,3,IF(BF36&gt;=0,2,1)))),IF(R36&gt;=3,IF(BF36&gt;=0.18,5,IF(BF36&gt;=0.12,4,IF(BF36&gt;=0.06,3,IF(BF36&gt;=0,2,1)))),IF(R36&gt;=1,IF(BF36&gt;=0.09,5,IF(BF36&gt;=0.05,4,IF(BF36&gt;=0.03,3,IF(BF36&gt;=0,2,1)))),IF(BF36&gt;=0.05,5,IF(BF36&gt;=0,4,1)))))</f>
        <v>5</v>
      </c>
      <c r="CJ36" s="59">
        <f>IF(S36&gt;=5,IF(BG36&gt;=0.24,5,IF(BG36&gt;=0.16,4,IF(BG36&gt;=0.08,3,IF(BG36&gt;=0,2,1)))),IF(S36&gt;=3,IF(BG36&gt;=0.18,5,IF(BG36&gt;=0.12,4,IF(BG36&gt;=0.06,3,IF(BG36&gt;=0,2,1)))),IF(S36&gt;=1,IF(BG36&gt;=0.09,5,IF(BG36&gt;=0.05,4,IF(BG36&gt;=0.03,3,IF(BG36&gt;=0,2,1)))),IF(BG36&gt;=0.05,5,IF(BG36&gt;=0,4,1)))))</f>
        <v>5</v>
      </c>
      <c r="CK36" s="59">
        <f>IF(T36&gt;=5,IF(BH36&gt;=0.24,5,IF(BH36&gt;=0.16,4,IF(BH36&gt;=0.08,3,IF(BH36&gt;=0,2,1)))),IF(T36&gt;=3,IF(BH36&gt;=0.18,5,IF(BH36&gt;=0.12,4,IF(BH36&gt;=0.06,3,IF(BH36&gt;=0,2,1)))),IF(T36&gt;=1,IF(BH36&gt;=0.09,5,IF(BH36&gt;=0.05,4,IF(BH36&gt;=0.03,3,IF(BH36&gt;=0,2,1)))),IF(BH36&gt;=0.05,5,IF(BH36&gt;=0,4,1)))))</f>
        <v>5</v>
      </c>
      <c r="CL36" s="59">
        <f>IF(U36&gt;=5,IF(BI36&gt;=0.24,5,IF(BI36&gt;=0.16,4,IF(BI36&gt;=0.08,3,IF(BI36&gt;=0,2,1)))),IF(U36&gt;=3,IF(BI36&gt;=0.18,5,IF(BI36&gt;=0.12,4,IF(BI36&gt;=0.06,3,IF(BI36&gt;=0,2,1)))),IF(U36&gt;=1,IF(BI36&gt;=0.09,5,IF(BI36&gt;=0.05,4,IF(BI36&gt;=0.03,3,IF(BI36&gt;=0,2,1)))),IF(BI36&gt;=0.05,5,IF(BI36&gt;=0,4,1)))))</f>
        <v>5</v>
      </c>
      <c r="CM36" s="59">
        <f>IF(V36&gt;=5,IF(BJ36&gt;=0.24,5,IF(BJ36&gt;=0.16,4,IF(BJ36&gt;=0.08,3,IF(BJ36&gt;=0,2,1)))),IF(V36&gt;=3,IF(BJ36&gt;=0.18,5,IF(BJ36&gt;=0.12,4,IF(BJ36&gt;=0.06,3,IF(BJ36&gt;=0,2,1)))),IF(V36&gt;=1,IF(BJ36&gt;=0.09,5,IF(BJ36&gt;=0.05,4,IF(BJ36&gt;=0.03,3,IF(BJ36&gt;=0,2,1)))),IF(BJ36&gt;=0.05,5,IF(BJ36&gt;=0,4,1)))))</f>
        <v>5</v>
      </c>
      <c r="CN36" s="59">
        <f>IF(W36&gt;=5,IF(BK36&gt;=0.24,5,IF(BK36&gt;=0.16,4,IF(BK36&gt;=0.08,3,IF(BK36&gt;=0,2,1)))),IF(W36&gt;=3,IF(BK36&gt;=0.18,5,IF(BK36&gt;=0.12,4,IF(BK36&gt;=0.06,3,IF(BK36&gt;=0,2,1)))),IF(W36&gt;=1,IF(BK36&gt;=0.09,5,IF(BK36&gt;=0.05,4,IF(BK36&gt;=0.03,3,IF(BK36&gt;=0,2,1)))),IF(BK36&gt;=0.05,5,IF(BK36&gt;=0,4,1)))))</f>
        <v>1</v>
      </c>
      <c r="CO36" s="59">
        <f>IF(X36&gt;=5,IF(BL36&gt;=0.24,5,IF(BL36&gt;=0.16,4,IF(BL36&gt;=0.08,3,IF(BL36&gt;=0,2,1)))),IF(X36&gt;=3,IF(BL36&gt;=0.18,5,IF(BL36&gt;=0.12,4,IF(BL36&gt;=0.06,3,IF(BL36&gt;=0,2,1)))),IF(X36&gt;=1,IF(BL36&gt;=0.09,5,IF(BL36&gt;=0.05,4,IF(BL36&gt;=0.03,3,IF(BL36&gt;=0,2,1)))),IF(BL36&gt;=0.05,5,IF(BL36&gt;=0,4,1)))))</f>
        <v>1</v>
      </c>
      <c r="CP36" s="59">
        <f>IF(Y36&gt;=5,IF(BM36&gt;=0.24,5,IF(BM36&gt;=0.16,4,IF(BM36&gt;=0.08,3,IF(BM36&gt;=0,2,1)))),IF(Y36&gt;=3,IF(BM36&gt;=0.18,5,IF(BM36&gt;=0.12,4,IF(BM36&gt;=0.06,3,IF(BM36&gt;=0,2,1)))),IF(Y36&gt;=1,IF(BM36&gt;=0.09,5,IF(BM36&gt;=0.05,4,IF(BM36&gt;=0.03,3,IF(BM36&gt;=0,2,1)))),IF(BM36&gt;=0.05,5,IF(BM36&gt;=0,4,1)))))</f>
        <v>5</v>
      </c>
      <c r="CQ36" s="59">
        <f>IF(Z36&gt;=5,IF(BN36&gt;=0.24,5,IF(BN36&gt;=0.16,4,IF(BN36&gt;=0.08,3,IF(BN36&gt;=0,2,1)))),IF(Z36&gt;=3,IF(BN36&gt;=0.18,5,IF(BN36&gt;=0.12,4,IF(BN36&gt;=0.06,3,IF(BN36&gt;=0,2,1)))),IF(Z36&gt;=1,IF(BN36&gt;=0.09,5,IF(BN36&gt;=0.05,4,IF(BN36&gt;=0.03,3,IF(BN36&gt;=0,2,1)))),IF(BN36&gt;=0.05,5,IF(BN36&gt;=0,4,1)))))</f>
        <v>5</v>
      </c>
      <c r="CR36" s="59">
        <f>IF(AA36&gt;=5,IF(BO36&gt;=0.24,5,IF(BO36&gt;=0.16,4,IF(BO36&gt;=0.08,3,IF(BO36&gt;=0,2,1)))),IF(AA36&gt;=3,IF(BO36&gt;=0.18,5,IF(BO36&gt;=0.12,4,IF(BO36&gt;=0.06,3,IF(BO36&gt;=0,2,1)))),IF(AA36&gt;=1,IF(BO36&gt;=0.09,5,IF(BO36&gt;=0.05,4,IF(BO36&gt;=0.03,3,IF(BO36&gt;=0,2,1)))),IF(BO36&gt;=0.05,5,IF(BO36&gt;=0,4,1)))))</f>
        <v>5</v>
      </c>
      <c r="CS36" s="59">
        <f>IF(AB36&gt;=5,IF(BP36&gt;=0.24,5,IF(BP36&gt;=0.16,4,IF(BP36&gt;=0.08,3,IF(BP36&gt;=0,2,1)))),IF(AB36&gt;=3,IF(BP36&gt;=0.18,5,IF(BP36&gt;=0.12,4,IF(BP36&gt;=0.06,3,IF(BP36&gt;=0,2,1)))),IF(AB36&gt;=1,IF(BP36&gt;=0.09,5,IF(BP36&gt;=0.05,4,IF(BP36&gt;=0.03,3,IF(BP36&gt;=0,2,1)))),IF(BP36&gt;=0.05,5,IF(BP36&gt;=0,4,1)))))</f>
        <v>1</v>
      </c>
      <c r="CT36" s="59">
        <f>IF(AC36&gt;=5,IF(BQ36&gt;=0.24,5,IF(BQ36&gt;=0.16,4,IF(BQ36&gt;=0.08,3,IF(BQ36&gt;=0,2,1)))),IF(AC36&gt;=3,IF(BQ36&gt;=0.18,5,IF(BQ36&gt;=0.12,4,IF(BQ36&gt;=0.06,3,IF(BQ36&gt;=0,2,1)))),IF(AC36&gt;=1,IF(BQ36&gt;=0.09,5,IF(BQ36&gt;=0.05,4,IF(BQ36&gt;=0.03,3,IF(BQ36&gt;=0,2,1)))),IF(BQ36&gt;=0.05,5,IF(BQ36&gt;=0,4,1)))))</f>
        <v>5</v>
      </c>
      <c r="CU36" s="59">
        <f>IF(AD36&gt;=5,IF(BR36&gt;=0.24,5,IF(BR36&gt;=0.16,4,IF(BR36&gt;=0.08,3,IF(BR36&gt;=0,2,1)))),IF(AD36&gt;=3,IF(BR36&gt;=0.18,5,IF(BR36&gt;=0.12,4,IF(BR36&gt;=0.06,3,IF(BR36&gt;=0,2,1)))),IF(AD36&gt;=1,IF(BR36&gt;=0.09,5,IF(BR36&gt;=0.05,4,IF(BR36&gt;=0.03,3,IF(BR36&gt;=0,2,1)))),IF(BR36&gt;=0.05,5,IF(BR36&gt;=0,4,1)))))</f>
        <v>1</v>
      </c>
      <c r="CV36" s="59">
        <f>IF(AE36&gt;=5,IF(BS36&gt;=0.24,5,IF(BS36&gt;=0.16,4,IF(BS36&gt;=0.08,3,IF(BS36&gt;=0,2,1)))),IF(AE36&gt;=3,IF(BS36&gt;=0.18,5,IF(BS36&gt;=0.12,4,IF(BS36&gt;=0.06,3,IF(BS36&gt;=0,2,1)))),IF(AE36&gt;=1,IF(BS36&gt;=0.09,5,IF(BS36&gt;=0.05,4,IF(BS36&gt;=0.03,3,IF(BS36&gt;=0,2,1)))),IF(BS36&gt;=0.05,5,IF(BS36&gt;=0,4,1)))))</f>
        <v>1</v>
      </c>
      <c r="CW36" s="59">
        <f>IF(AF36&gt;=5,IF(BT36&gt;=0.24,5,IF(BT36&gt;=0.16,4,IF(BT36&gt;=0.08,3,IF(BT36&gt;=0,2,1)))),IF(AF36&gt;=3,IF(BT36&gt;=0.18,5,IF(BT36&gt;=0.12,4,IF(BT36&gt;=0.06,3,IF(BT36&gt;=0,2,1)))),IF(AF36&gt;=1,IF(BT36&gt;=0.09,5,IF(BT36&gt;=0.05,4,IF(BT36&gt;=0.03,3,IF(BT36&gt;=0,2,1)))),IF(BT36&gt;=0.05,5,IF(BT36&gt;=0,4,1)))))</f>
        <v>1</v>
      </c>
      <c r="CX36" s="59"/>
      <c r="CY36" s="59"/>
      <c r="CZ36" s="59"/>
      <c r="DA36" s="59"/>
      <c r="DB36" s="59"/>
      <c r="DC36" s="59"/>
      <c r="DD36" s="59"/>
      <c r="DE36" s="59"/>
      <c r="DF36" s="50" t="s">
        <v>204</v>
      </c>
      <c r="DG36" s="77" t="s">
        <v>0</v>
      </c>
      <c r="DH36" s="59">
        <f t="shared" si="152"/>
        <v>12</v>
      </c>
      <c r="DI36" s="59">
        <f t="shared" si="152"/>
        <v>3</v>
      </c>
      <c r="DJ36" s="59">
        <f t="shared" si="152"/>
        <v>3</v>
      </c>
      <c r="DK36" s="59">
        <f t="shared" si="152"/>
        <v>15</v>
      </c>
      <c r="DL36" s="59">
        <f t="shared" si="152"/>
        <v>15</v>
      </c>
      <c r="DM36" s="59">
        <f t="shared" si="152"/>
        <v>15</v>
      </c>
      <c r="DN36" s="59">
        <f t="shared" ref="DN36:DN42" si="153">CJ36/5*$CC36</f>
        <v>15</v>
      </c>
      <c r="DO36" s="59">
        <f t="shared" si="151"/>
        <v>15</v>
      </c>
      <c r="DP36" s="59">
        <f t="shared" si="151"/>
        <v>15</v>
      </c>
      <c r="DQ36" s="59">
        <f t="shared" si="151"/>
        <v>15</v>
      </c>
      <c r="DR36" s="59">
        <f t="shared" si="151"/>
        <v>3</v>
      </c>
      <c r="DS36" s="59">
        <f t="shared" si="151"/>
        <v>3</v>
      </c>
      <c r="DT36" s="59">
        <f t="shared" si="151"/>
        <v>15</v>
      </c>
      <c r="DU36" s="59">
        <f t="shared" si="151"/>
        <v>15</v>
      </c>
      <c r="DV36" s="59">
        <f t="shared" si="151"/>
        <v>15</v>
      </c>
      <c r="DW36" s="59">
        <f t="shared" si="151"/>
        <v>3</v>
      </c>
      <c r="DX36" s="59">
        <f t="shared" si="151"/>
        <v>15</v>
      </c>
      <c r="DY36" s="59">
        <f t="shared" si="151"/>
        <v>3</v>
      </c>
      <c r="DZ36" s="59">
        <f t="shared" si="151"/>
        <v>3</v>
      </c>
      <c r="EA36" s="59">
        <f t="shared" si="151"/>
        <v>3</v>
      </c>
      <c r="EB36" s="59"/>
      <c r="EC36" s="59"/>
      <c r="ED36" s="59"/>
      <c r="EE36" s="59"/>
      <c r="EF36" s="59"/>
      <c r="EG36" s="59"/>
      <c r="EH36" s="59"/>
    </row>
    <row r="37" spans="2:138" s="224" customFormat="1" ht="14.25" customHeight="1">
      <c r="B37" s="243"/>
      <c r="C37" s="245" t="s">
        <v>7</v>
      </c>
      <c r="K37" s="226"/>
      <c r="L37" s="226"/>
      <c r="M37" s="226">
        <v>0.16</v>
      </c>
      <c r="N37" s="226">
        <v>0</v>
      </c>
      <c r="O37" s="226">
        <v>0</v>
      </c>
      <c r="P37" s="226">
        <v>0.11</v>
      </c>
      <c r="Q37" s="226">
        <v>0.76</v>
      </c>
      <c r="R37" s="226">
        <v>0</v>
      </c>
      <c r="S37" s="226">
        <v>0</v>
      </c>
      <c r="T37" s="226">
        <v>1.57</v>
      </c>
      <c r="U37" s="226">
        <v>0.6</v>
      </c>
      <c r="V37" s="226">
        <v>0.08</v>
      </c>
      <c r="W37" s="226">
        <v>0.3</v>
      </c>
      <c r="X37" s="226">
        <v>0.23</v>
      </c>
      <c r="Y37" s="226">
        <v>1.05</v>
      </c>
      <c r="Z37" s="226">
        <v>0.73</v>
      </c>
      <c r="AA37" s="226">
        <v>0.56000000000000005</v>
      </c>
      <c r="AB37" s="226">
        <v>0</v>
      </c>
      <c r="AC37" s="226">
        <v>0.31</v>
      </c>
      <c r="AD37" s="226">
        <v>0.24</v>
      </c>
      <c r="AE37" s="226">
        <v>2.87</v>
      </c>
      <c r="AF37" s="226">
        <v>0.34</v>
      </c>
      <c r="AG37" s="226">
        <v>2.72</v>
      </c>
      <c r="AH37" s="226">
        <v>0.22</v>
      </c>
      <c r="AI37" s="226">
        <v>0.14000000000000001</v>
      </c>
      <c r="AJ37" s="226">
        <v>0.85</v>
      </c>
      <c r="AK37" s="227">
        <v>1E-4</v>
      </c>
      <c r="AL37" s="228">
        <v>0.22</v>
      </c>
      <c r="AM37" s="228">
        <v>0</v>
      </c>
      <c r="AN37" s="228">
        <v>0</v>
      </c>
      <c r="AO37" s="228">
        <v>0.01</v>
      </c>
      <c r="AP37" s="228">
        <v>1.57</v>
      </c>
      <c r="AQ37" s="229">
        <v>0.8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3"/>
      <c r="BA37" s="62">
        <v>0</v>
      </c>
      <c r="BB37" s="62">
        <v>0</v>
      </c>
      <c r="BC37" s="62">
        <v>0</v>
      </c>
      <c r="BD37" s="62">
        <f t="shared" si="128"/>
        <v>1</v>
      </c>
      <c r="BE37" s="62">
        <f t="shared" si="129"/>
        <v>0.59210526315789469</v>
      </c>
      <c r="BF37" s="62">
        <v>0</v>
      </c>
      <c r="BG37" s="62">
        <v>0</v>
      </c>
      <c r="BH37" s="62">
        <f>(T37-AF37)/T37</f>
        <v>0.78343949044585981</v>
      </c>
      <c r="BI37" s="62">
        <f>(U37-AG37)/U37</f>
        <v>-3.5333333333333337</v>
      </c>
      <c r="BJ37" s="62">
        <f>(V37-AH37)/V37</f>
        <v>-1.7500000000000002</v>
      </c>
      <c r="BK37" s="62">
        <f>(W37-AI37)/W37</f>
        <v>0.53333333333333333</v>
      </c>
      <c r="BL37" s="62">
        <f>(X37-AJ37)/X37</f>
        <v>-2.6956521739130435</v>
      </c>
      <c r="BM37" s="62">
        <f>(Y37-AK37)/Y37</f>
        <v>0.99990476190476196</v>
      </c>
      <c r="BN37" s="62">
        <f>(Z37-AL37)/Z37</f>
        <v>0.69863013698630139</v>
      </c>
      <c r="BO37" s="62">
        <f>(AA37-AM37)/AA37</f>
        <v>1</v>
      </c>
      <c r="BP37" s="62" t="e">
        <f>(AB37-AN37)/AB37</f>
        <v>#DIV/0!</v>
      </c>
      <c r="BQ37" s="62">
        <f>(AC37-AO37)/AC37</f>
        <v>0.96774193548387089</v>
      </c>
      <c r="BR37" s="62">
        <f>(AD37-AP37)/AD37</f>
        <v>-5.541666666666667</v>
      </c>
      <c r="BS37" s="62">
        <f>(AE37-AQ37)/AE37</f>
        <v>0.72125435540069693</v>
      </c>
      <c r="BT37" s="62">
        <f>(AF37-AR37)/AF37</f>
        <v>1</v>
      </c>
      <c r="BU37" s="62">
        <f>(AG37-AS37)/AG37</f>
        <v>1</v>
      </c>
      <c r="BV37" s="62">
        <f>(AH37-AT37)/AH37</f>
        <v>1</v>
      </c>
      <c r="BW37" s="62">
        <f>(AI37-AU37)/AI37</f>
        <v>1</v>
      </c>
      <c r="BX37" s="62">
        <f>(AJ37-AV37)/AJ37</f>
        <v>1</v>
      </c>
      <c r="BY37" s="62">
        <f>(AK37-AW37)/AK37</f>
        <v>1</v>
      </c>
      <c r="BZ37" s="62">
        <f>(AL37-AX37)/AL37</f>
        <v>1</v>
      </c>
      <c r="CA37" s="62"/>
      <c r="CB37" s="62"/>
      <c r="CC37" s="234">
        <v>15</v>
      </c>
      <c r="CD37" s="235">
        <f>IF(M37&gt;=5,IF(BA37&gt;=0.24,5,IF(BA37&gt;=0.16,4,IF(BA37&gt;=0.08,3,IF(BA37&gt;=0,2,1)))),IF(M37&gt;=3,IF(BA37&gt;=0.18,5,IF(BA37&gt;=0.12,4,IF(BA37&gt;=0.06,3,IF(BA37&gt;=0,2,1)))),IF(M37&gt;=1,IF(BA37&gt;=0.09,5,IF(BA37&gt;=0.05,4,IF(BA37&gt;=0.03,3,IF(BA37&gt;=0,2,1)))),IF(BA37&gt;=0.05,5,IF(BA37&gt;=0,4,1)))))</f>
        <v>4</v>
      </c>
      <c r="CE37" s="235">
        <f>IF(N37&gt;=5,IF(BB37&gt;=0.24,5,IF(BB37&gt;=0.16,4,IF(BB37&gt;=0.08,3,IF(BB37&gt;=0,2,1)))),IF(N37&gt;=3,IF(BB37&gt;=0.18,5,IF(BB37&gt;=0.12,4,IF(BB37&gt;=0.06,3,IF(BB37&gt;=0,2,1)))),IF(N37&gt;=1,IF(BB37&gt;=0.09,5,IF(BB37&gt;=0.05,4,IF(BB37&gt;=0.03,3,IF(BB37&gt;=0,2,1)))),IF(BB37&gt;=0.05,5,IF(BB37&gt;=0,4,1)))))</f>
        <v>4</v>
      </c>
      <c r="CF37" s="235">
        <f>IF(O37&gt;=5,IF(BC37&gt;=0.24,5,IF(BC37&gt;=0.16,4,IF(BC37&gt;=0.08,3,IF(BC37&gt;=0,2,1)))),IF(O37&gt;=3,IF(BC37&gt;=0.18,5,IF(BC37&gt;=0.12,4,IF(BC37&gt;=0.06,3,IF(BC37&gt;=0,2,1)))),IF(O37&gt;=1,IF(BC37&gt;=0.09,5,IF(BC37&gt;=0.05,4,IF(BC37&gt;=0.03,3,IF(BC37&gt;=0,2,1)))),IF(BC37&gt;=0.05,5,IF(BC37&gt;=0,4,1)))))</f>
        <v>4</v>
      </c>
      <c r="CG37" s="235">
        <f>IF(P37&gt;=5,IF(BD37&gt;=0.24,5,IF(BD37&gt;=0.16,4,IF(BD37&gt;=0.08,3,IF(BD37&gt;=0,2,1)))),IF(P37&gt;=3,IF(BD37&gt;=0.18,5,IF(BD37&gt;=0.12,4,IF(BD37&gt;=0.06,3,IF(BD37&gt;=0,2,1)))),IF(P37&gt;=1,IF(BD37&gt;=0.09,5,IF(BD37&gt;=0.05,4,IF(BD37&gt;=0.03,3,IF(BD37&gt;=0,2,1)))),IF(BD37&gt;=0.05,5,IF(BD37&gt;=0,4,1)))))</f>
        <v>5</v>
      </c>
      <c r="CH37" s="235">
        <f>IF(Q37&gt;=5,IF(BE37&gt;=0.24,5,IF(BE37&gt;=0.16,4,IF(BE37&gt;=0.08,3,IF(BE37&gt;=0,2,1)))),IF(Q37&gt;=3,IF(BE37&gt;=0.18,5,IF(BE37&gt;=0.12,4,IF(BE37&gt;=0.06,3,IF(BE37&gt;=0,2,1)))),IF(Q37&gt;=1,IF(BE37&gt;=0.09,5,IF(BE37&gt;=0.05,4,IF(BE37&gt;=0.03,3,IF(BE37&gt;=0,2,1)))),IF(BE37&gt;=0.05,5,IF(BE37&gt;=0,4,1)))))</f>
        <v>5</v>
      </c>
      <c r="CI37" s="235">
        <f>IF(R37&gt;=5,IF(BF37&gt;=0.24,5,IF(BF37&gt;=0.16,4,IF(BF37&gt;=0.08,3,IF(BF37&gt;=0,2,1)))),IF(R37&gt;=3,IF(BF37&gt;=0.18,5,IF(BF37&gt;=0.12,4,IF(BF37&gt;=0.06,3,IF(BF37&gt;=0,2,1)))),IF(R37&gt;=1,IF(BF37&gt;=0.09,5,IF(BF37&gt;=0.05,4,IF(BF37&gt;=0.03,3,IF(BF37&gt;=0,2,1)))),IF(BF37&gt;=0.05,5,IF(BF37&gt;=0,4,1)))))</f>
        <v>4</v>
      </c>
      <c r="CJ37" s="235">
        <f>IF(S37&gt;=5,IF(BG37&gt;=0.24,5,IF(BG37&gt;=0.16,4,IF(BG37&gt;=0.08,3,IF(BG37&gt;=0,2,1)))),IF(S37&gt;=3,IF(BG37&gt;=0.18,5,IF(BG37&gt;=0.12,4,IF(BG37&gt;=0.06,3,IF(BG37&gt;=0,2,1)))),IF(S37&gt;=1,IF(BG37&gt;=0.09,5,IF(BG37&gt;=0.05,4,IF(BG37&gt;=0.03,3,IF(BG37&gt;=0,2,1)))),IF(BG37&gt;=0.05,5,IF(BG37&gt;=0,4,1)))))</f>
        <v>4</v>
      </c>
      <c r="CK37" s="235">
        <f>IF(T37&gt;=5,IF(BH37&gt;=0.24,5,IF(BH37&gt;=0.16,4,IF(BH37&gt;=0.08,3,IF(BH37&gt;=0,2,1)))),IF(T37&gt;=3,IF(BH37&gt;=0.18,5,IF(BH37&gt;=0.12,4,IF(BH37&gt;=0.06,3,IF(BH37&gt;=0,2,1)))),IF(T37&gt;=1,IF(BH37&gt;=0.09,5,IF(BH37&gt;=0.05,4,IF(BH37&gt;=0.03,3,IF(BH37&gt;=0,2,1)))),IF(BH37&gt;=0.05,5,IF(BH37&gt;=0,4,1)))))</f>
        <v>5</v>
      </c>
      <c r="CL37" s="235">
        <f>IF(U37&gt;=5,IF(BI37&gt;=0.24,5,IF(BI37&gt;=0.16,4,IF(BI37&gt;=0.08,3,IF(BI37&gt;=0,2,1)))),IF(U37&gt;=3,IF(BI37&gt;=0.18,5,IF(BI37&gt;=0.12,4,IF(BI37&gt;=0.06,3,IF(BI37&gt;=0,2,1)))),IF(U37&gt;=1,IF(BI37&gt;=0.09,5,IF(BI37&gt;=0.05,4,IF(BI37&gt;=0.03,3,IF(BI37&gt;=0,2,1)))),IF(BI37&gt;=0.05,5,IF(BI37&gt;=0,4,1)))))</f>
        <v>1</v>
      </c>
      <c r="CM37" s="235">
        <f>IF(V37&gt;=5,IF(BJ37&gt;=0.24,5,IF(BJ37&gt;=0.16,4,IF(BJ37&gt;=0.08,3,IF(BJ37&gt;=0,2,1)))),IF(V37&gt;=3,IF(BJ37&gt;=0.18,5,IF(BJ37&gt;=0.12,4,IF(BJ37&gt;=0.06,3,IF(BJ37&gt;=0,2,1)))),IF(V37&gt;=1,IF(BJ37&gt;=0.09,5,IF(BJ37&gt;=0.05,4,IF(BJ37&gt;=0.03,3,IF(BJ37&gt;=0,2,1)))),IF(BJ37&gt;=0.05,5,IF(BJ37&gt;=0,4,1)))))</f>
        <v>1</v>
      </c>
      <c r="CN37" s="235">
        <f>IF(W37&gt;=5,IF(BK37&gt;=0.24,5,IF(BK37&gt;=0.16,4,IF(BK37&gt;=0.08,3,IF(BK37&gt;=0,2,1)))),IF(W37&gt;=3,IF(BK37&gt;=0.18,5,IF(BK37&gt;=0.12,4,IF(BK37&gt;=0.06,3,IF(BK37&gt;=0,2,1)))),IF(W37&gt;=1,IF(BK37&gt;=0.09,5,IF(BK37&gt;=0.05,4,IF(BK37&gt;=0.03,3,IF(BK37&gt;=0,2,1)))),IF(BK37&gt;=0.05,5,IF(BK37&gt;=0,4,1)))))</f>
        <v>5</v>
      </c>
      <c r="CO37" s="235">
        <f>IF(X37&gt;=5,IF(BL37&gt;=0.24,5,IF(BL37&gt;=0.16,4,IF(BL37&gt;=0.08,3,IF(BL37&gt;=0,2,1)))),IF(X37&gt;=3,IF(BL37&gt;=0.18,5,IF(BL37&gt;=0.12,4,IF(BL37&gt;=0.06,3,IF(BL37&gt;=0,2,1)))),IF(X37&gt;=1,IF(BL37&gt;=0.09,5,IF(BL37&gt;=0.05,4,IF(BL37&gt;=0.03,3,IF(BL37&gt;=0,2,1)))),IF(BL37&gt;=0.05,5,IF(BL37&gt;=0,4,1)))))</f>
        <v>1</v>
      </c>
      <c r="CP37" s="235">
        <f>IF(Y37&gt;=5,IF(BM37&gt;=0.24,5,IF(BM37&gt;=0.16,4,IF(BM37&gt;=0.08,3,IF(BM37&gt;=0,2,1)))),IF(Y37&gt;=3,IF(BM37&gt;=0.18,5,IF(BM37&gt;=0.12,4,IF(BM37&gt;=0.06,3,IF(BM37&gt;=0,2,1)))),IF(Y37&gt;=1,IF(BM37&gt;=0.09,5,IF(BM37&gt;=0.05,4,IF(BM37&gt;=0.03,3,IF(BM37&gt;=0,2,1)))),IF(BM37&gt;=0.05,5,IF(BM37&gt;=0,4,1)))))</f>
        <v>5</v>
      </c>
      <c r="CQ37" s="235">
        <f>IF(Z37&gt;=5,IF(BN37&gt;=0.24,5,IF(BN37&gt;=0.16,4,IF(BN37&gt;=0.08,3,IF(BN37&gt;=0,2,1)))),IF(Z37&gt;=3,IF(BN37&gt;=0.18,5,IF(BN37&gt;=0.12,4,IF(BN37&gt;=0.06,3,IF(BN37&gt;=0,2,1)))),IF(Z37&gt;=1,IF(BN37&gt;=0.09,5,IF(BN37&gt;=0.05,4,IF(BN37&gt;=0.03,3,IF(BN37&gt;=0,2,1)))),IF(BN37&gt;=0.05,5,IF(BN37&gt;=0,4,1)))))</f>
        <v>5</v>
      </c>
      <c r="CR37" s="235">
        <f>IF(AA37&gt;=5,IF(BO37&gt;=0.24,5,IF(BO37&gt;=0.16,4,IF(BO37&gt;=0.08,3,IF(BO37&gt;=0,2,1)))),IF(AA37&gt;=3,IF(BO37&gt;=0.18,5,IF(BO37&gt;=0.12,4,IF(BO37&gt;=0.06,3,IF(BO37&gt;=0,2,1)))),IF(AA37&gt;=1,IF(BO37&gt;=0.09,5,IF(BO37&gt;=0.05,4,IF(BO37&gt;=0.03,3,IF(BO37&gt;=0,2,1)))),IF(BO37&gt;=0.05,5,IF(BO37&gt;=0,4,1)))))</f>
        <v>5</v>
      </c>
      <c r="CS37" s="235" t="e">
        <f t="shared" ref="CS37" si="154">IF(AB37&gt;=5,IF(BP37&gt;=0.24,5,IF(BP37&gt;=0.16,4,IF(BP37&gt;=0.08,3,IF(BP37&gt;=0,2,1)))),IF(AB37&gt;=3,IF(BP37&gt;=0.18,5,IF(BP37&gt;=0.12,4,IF(BP37&gt;=0.06,3,IF(BP37&gt;=0,2,1)))),IF(AB37&gt;=1,IF(BP37&gt;=0.09,5,IF(BP37&gt;=0.05,4,IF(BP37&gt;=0.03,3,IF(BP37&gt;=0,2,1)))),IF(BP37&gt;=0.05,5,IF(BP37&gt;=0,4,1)))))</f>
        <v>#DIV/0!</v>
      </c>
      <c r="CT37" s="235">
        <f t="shared" ref="CT37" si="155">IF(AC37&gt;=5,IF(BQ37&gt;=0.24,5,IF(BQ37&gt;=0.16,4,IF(BQ37&gt;=0.08,3,IF(BQ37&gt;=0,2,1)))),IF(AC37&gt;=3,IF(BQ37&gt;=0.18,5,IF(BQ37&gt;=0.12,4,IF(BQ37&gt;=0.06,3,IF(BQ37&gt;=0,2,1)))),IF(AC37&gt;=1,IF(BQ37&gt;=0.09,5,IF(BQ37&gt;=0.05,4,IF(BQ37&gt;=0.03,3,IF(BQ37&gt;=0,2,1)))),IF(BQ37&gt;=0.05,5,IF(BQ37&gt;=0,4,1)))))</f>
        <v>5</v>
      </c>
      <c r="CU37" s="235">
        <f>IF(AD37&gt;=5,IF(BR37&gt;=0.24,5,IF(BR37&gt;=0.16,4,IF(BR37&gt;=0.08,3,IF(BR37&gt;=0,2,1)))),IF(AD37&gt;=3,IF(BR37&gt;=0.18,5,IF(BR37&gt;=0.12,4,IF(BR37&gt;=0.06,3,IF(BR37&gt;=0,2,1)))),IF(AD37&gt;=1,IF(BR37&gt;=0.09,5,IF(BR37&gt;=0.05,4,IF(BR37&gt;=0.03,3,IF(BR37&gt;=0,2,1)))),IF(BR37&gt;=0.05,5,IF(BR37&gt;=0,4,1)))))</f>
        <v>1</v>
      </c>
      <c r="CV37" s="235">
        <f t="shared" ref="CV37" si="156">IF(AE37&gt;=5,IF(BS37&gt;=0.24,5,IF(BS37&gt;=0.16,4,IF(BS37&gt;=0.08,3,IF(BS37&gt;=0,2,1)))),IF(AE37&gt;=3,IF(BS37&gt;=0.18,5,IF(BS37&gt;=0.12,4,IF(BS37&gt;=0.06,3,IF(BS37&gt;=0,2,1)))),IF(AE37&gt;=1,IF(BS37&gt;=0.09,5,IF(BS37&gt;=0.05,4,IF(BS37&gt;=0.03,3,IF(BS37&gt;=0,2,1)))),IF(BS37&gt;=0.05,5,IF(BS37&gt;=0,4,1)))))</f>
        <v>5</v>
      </c>
      <c r="CW37" s="235">
        <f t="shared" ref="CW37" si="157">IF(AF37&gt;=5,IF(BT37&gt;=0.24,5,IF(BT37&gt;=0.16,4,IF(BT37&gt;=0.08,3,IF(BT37&gt;=0,2,1)))),IF(AF37&gt;=3,IF(BT37&gt;=0.18,5,IF(BT37&gt;=0.12,4,IF(BT37&gt;=0.06,3,IF(BT37&gt;=0,2,1)))),IF(AF37&gt;=1,IF(BT37&gt;=0.09,5,IF(BT37&gt;=0.05,4,IF(BT37&gt;=0.03,3,IF(BT37&gt;=0,2,1)))),IF(BT37&gt;=0.05,5,IF(BT37&gt;=0,4,1)))))</f>
        <v>5</v>
      </c>
      <c r="CX37" s="235">
        <f>IF(AG37&gt;=5,IF(BU37&gt;=0.24,5,IF(BU37&gt;=0.16,4,IF(BU37&gt;=0.08,3,IF(BU37&gt;=0,2,1)))),IF(AG37&gt;=3,IF(BU37&gt;=0.18,5,IF(BU37&gt;=0.12,4,IF(BU37&gt;=0.06,3,IF(BU37&gt;=0,2,1)))),IF(AG37&gt;=1,IF(BU37&gt;=0.09,5,IF(BU37&gt;=0.05,4,IF(BU37&gt;=0.03,3,IF(BU37&gt;=0,2,1)))),IF(BU37&gt;=0.05,5,IF(BU37&gt;=0,4,1)))))</f>
        <v>5</v>
      </c>
      <c r="CY37" s="235">
        <f>IF(AH37&gt;=5,IF(BV37&gt;=0.24,5,IF(BV37&gt;=0.16,4,IF(BV37&gt;=0.08,3,IF(BV37&gt;=0,2,1)))),IF(AH37&gt;=3,IF(BV37&gt;=0.18,5,IF(BV37&gt;=0.12,4,IF(BV37&gt;=0.06,3,IF(BV37&gt;=0,2,1)))),IF(AH37&gt;=1,IF(BV37&gt;=0.09,5,IF(BV37&gt;=0.05,4,IF(BV37&gt;=0.03,3,IF(BV37&gt;=0,2,1)))),IF(BV37&gt;=0.05,5,IF(BV37&gt;=0,4,1)))))</f>
        <v>5</v>
      </c>
      <c r="CZ37" s="235">
        <f>IF(AI37&gt;=5,IF(BW37&gt;=0.24,5,IF(BW37&gt;=0.16,4,IF(BW37&gt;=0.08,3,IF(BW37&gt;=0,2,1)))),IF(AI37&gt;=3,IF(BW37&gt;=0.18,5,IF(BW37&gt;=0.12,4,IF(BW37&gt;=0.06,3,IF(BW37&gt;=0,2,1)))),IF(AI37&gt;=1,IF(BW37&gt;=0.09,5,IF(BW37&gt;=0.05,4,IF(BW37&gt;=0.03,3,IF(BW37&gt;=0,2,1)))),IF(BW37&gt;=0.05,5,IF(BW37&gt;=0,4,1)))))</f>
        <v>5</v>
      </c>
      <c r="DA37" s="235">
        <f>IF(AJ37&gt;=5,IF(BX37&gt;=0.24,5,IF(BX37&gt;=0.16,4,IF(BX37&gt;=0.08,3,IF(BX37&gt;=0,2,1)))),IF(AJ37&gt;=3,IF(BX37&gt;=0.18,5,IF(BX37&gt;=0.12,4,IF(BX37&gt;=0.06,3,IF(BX37&gt;=0,2,1)))),IF(AJ37&gt;=1,IF(BX37&gt;=0.09,5,IF(BX37&gt;=0.05,4,IF(BX37&gt;=0.03,3,IF(BX37&gt;=0,2,1)))),IF(BX37&gt;=0.05,5,IF(BX37&gt;=0,4,1)))))</f>
        <v>5</v>
      </c>
      <c r="DB37" s="235">
        <f>IF(AK37&gt;=5,IF(BY37&gt;=0.24,5,IF(BY37&gt;=0.16,4,IF(BY37&gt;=0.08,3,IF(BY37&gt;=0,2,1)))),IF(AK37&gt;=3,IF(BY37&gt;=0.18,5,IF(BY37&gt;=0.12,4,IF(BY37&gt;=0.06,3,IF(BY37&gt;=0,2,1)))),IF(AK37&gt;=1,IF(BY37&gt;=0.09,5,IF(BY37&gt;=0.05,4,IF(BY37&gt;=0.03,3,IF(BY37&gt;=0,2,1)))),IF(BY37&gt;=0.05,5,IF(BY37&gt;=0,4,1)))))</f>
        <v>5</v>
      </c>
      <c r="DC37" s="235">
        <f>IF(AL37&gt;=5,IF(BZ37&gt;=0.24,5,IF(BZ37&gt;=0.16,4,IF(BZ37&gt;=0.08,3,IF(BZ37&gt;=0,2,1)))),IF(AL37&gt;=3,IF(BZ37&gt;=0.18,5,IF(BZ37&gt;=0.12,4,IF(BZ37&gt;=0.06,3,IF(BZ37&gt;=0,2,1)))),IF(AL37&gt;=1,IF(BZ37&gt;=0.09,5,IF(BZ37&gt;=0.05,4,IF(BZ37&gt;=0.03,3,IF(BZ37&gt;=0,2,1)))),IF(BZ37&gt;=0.05,5,IF(BZ37&gt;=0,4,1)))))</f>
        <v>5</v>
      </c>
      <c r="DD37" s="235"/>
      <c r="DE37" s="235"/>
      <c r="DF37" s="243" t="s">
        <v>204</v>
      </c>
      <c r="DG37" s="245" t="s">
        <v>7</v>
      </c>
      <c r="DH37" s="235">
        <f t="shared" si="152"/>
        <v>12</v>
      </c>
      <c r="DI37" s="235">
        <f t="shared" si="152"/>
        <v>12</v>
      </c>
      <c r="DJ37" s="235">
        <f t="shared" si="152"/>
        <v>12</v>
      </c>
      <c r="DK37" s="235">
        <f t="shared" si="152"/>
        <v>15</v>
      </c>
      <c r="DL37" s="235">
        <f t="shared" si="152"/>
        <v>15</v>
      </c>
      <c r="DM37" s="235">
        <f t="shared" si="152"/>
        <v>12</v>
      </c>
      <c r="DN37" s="235">
        <f t="shared" si="153"/>
        <v>12</v>
      </c>
      <c r="DO37" s="235">
        <f t="shared" si="151"/>
        <v>15</v>
      </c>
      <c r="DP37" s="235">
        <f t="shared" si="151"/>
        <v>3</v>
      </c>
      <c r="DQ37" s="235">
        <f t="shared" si="151"/>
        <v>3</v>
      </c>
      <c r="DR37" s="235">
        <f t="shared" si="151"/>
        <v>15</v>
      </c>
      <c r="DS37" s="235">
        <f t="shared" si="151"/>
        <v>3</v>
      </c>
      <c r="DT37" s="235">
        <f t="shared" si="151"/>
        <v>15</v>
      </c>
      <c r="DU37" s="235">
        <f t="shared" si="151"/>
        <v>15</v>
      </c>
      <c r="DV37" s="235">
        <f t="shared" si="151"/>
        <v>15</v>
      </c>
      <c r="DW37" s="235" t="e">
        <f t="shared" si="151"/>
        <v>#DIV/0!</v>
      </c>
      <c r="DX37" s="235">
        <f t="shared" si="151"/>
        <v>15</v>
      </c>
      <c r="DY37" s="235">
        <f t="shared" si="151"/>
        <v>3</v>
      </c>
      <c r="DZ37" s="235">
        <f t="shared" si="151"/>
        <v>15</v>
      </c>
      <c r="EA37" s="235">
        <f t="shared" si="151"/>
        <v>15</v>
      </c>
      <c r="EB37" s="235">
        <f t="shared" si="151"/>
        <v>15</v>
      </c>
      <c r="EC37" s="235">
        <f t="shared" si="151"/>
        <v>15</v>
      </c>
      <c r="ED37" s="235">
        <f t="shared" si="151"/>
        <v>15</v>
      </c>
      <c r="EE37" s="235">
        <f t="shared" si="151"/>
        <v>15</v>
      </c>
      <c r="EF37" s="235">
        <f t="shared" si="151"/>
        <v>15</v>
      </c>
      <c r="EG37" s="235">
        <f t="shared" si="151"/>
        <v>15</v>
      </c>
      <c r="EH37" s="235"/>
    </row>
    <row r="38" spans="2:138" s="48" customFormat="1" ht="14.25" customHeight="1">
      <c r="B38" s="50"/>
      <c r="C38" s="77" t="s">
        <v>4</v>
      </c>
      <c r="K38" s="51"/>
      <c r="L38" s="51"/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0.04</v>
      </c>
      <c r="X38" s="51">
        <v>0</v>
      </c>
      <c r="Y38" s="51">
        <v>0</v>
      </c>
      <c r="Z38" s="51">
        <v>0.06</v>
      </c>
      <c r="AA38" s="51"/>
      <c r="AB38" s="51"/>
      <c r="AC38" s="51"/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116">
        <v>0</v>
      </c>
      <c r="AL38" s="73">
        <v>0</v>
      </c>
      <c r="AM38" s="73">
        <v>0</v>
      </c>
      <c r="AN38" s="73">
        <v>0</v>
      </c>
      <c r="AO38" s="73">
        <v>3.62</v>
      </c>
      <c r="AP38" s="73">
        <v>0</v>
      </c>
      <c r="AQ38" s="210">
        <v>0</v>
      </c>
      <c r="AR38" s="195">
        <v>0</v>
      </c>
      <c r="AS38" s="195"/>
      <c r="AT38" s="195"/>
      <c r="AU38" s="195"/>
      <c r="AV38" s="195"/>
      <c r="AW38" s="195"/>
      <c r="AX38" s="195"/>
      <c r="AY38" s="206"/>
      <c r="AZ38" s="49"/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54">
        <f>(W38-AI38)/W38</f>
        <v>1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/>
      <c r="BV38" s="62"/>
      <c r="BW38" s="62"/>
      <c r="BX38" s="62"/>
      <c r="BY38" s="62"/>
      <c r="BZ38" s="54"/>
      <c r="CA38" s="54"/>
      <c r="CB38" s="54"/>
      <c r="CC38" s="61">
        <v>15</v>
      </c>
      <c r="CD38" s="59">
        <f>IF(M38&gt;=5,IF(BA38&gt;=0.24,5,IF(BA38&gt;=0.16,4,IF(BA38&gt;=0.08,3,IF(BA38&gt;=0,2,1)))),IF(M38&gt;=3,IF(BA38&gt;=0.18,5,IF(BA38&gt;=0.12,4,IF(BA38&gt;=0.06,3,IF(BA38&gt;=0,2,1)))),IF(M38&gt;=1,IF(BA38&gt;=0.09,5,IF(BA38&gt;=0.05,4,IF(BA38&gt;=0.03,3,IF(BA38&gt;=0,2,1)))),IF(BA38&gt;=0.05,5,IF(BA38&gt;=0,4,1)))))</f>
        <v>4</v>
      </c>
      <c r="CE38" s="59">
        <f>IF(N38&gt;=5,IF(BB38&gt;=0.24,5,IF(BB38&gt;=0.16,4,IF(BB38&gt;=0.08,3,IF(BB38&gt;=0,2,1)))),IF(N38&gt;=3,IF(BB38&gt;=0.18,5,IF(BB38&gt;=0.12,4,IF(BB38&gt;=0.06,3,IF(BB38&gt;=0,2,1)))),IF(N38&gt;=1,IF(BB38&gt;=0.09,5,IF(BB38&gt;=0.05,4,IF(BB38&gt;=0.03,3,IF(BB38&gt;=0,2,1)))),IF(BB38&gt;=0.05,5,IF(BB38&gt;=0,4,1)))))</f>
        <v>4</v>
      </c>
      <c r="CF38" s="59">
        <f>IF(O38&gt;=5,IF(BC38&gt;=0.24,5,IF(BC38&gt;=0.16,4,IF(BC38&gt;=0.08,3,IF(BC38&gt;=0,2,1)))),IF(O38&gt;=3,IF(BC38&gt;=0.18,5,IF(BC38&gt;=0.12,4,IF(BC38&gt;=0.06,3,IF(BC38&gt;=0,2,1)))),IF(O38&gt;=1,IF(BC38&gt;=0.09,5,IF(BC38&gt;=0.05,4,IF(BC38&gt;=0.03,3,IF(BC38&gt;=0,2,1)))),IF(BC38&gt;=0.05,5,IF(BC38&gt;=0,4,1)))))</f>
        <v>4</v>
      </c>
      <c r="CG38" s="59">
        <f>IF(P38&gt;=5,IF(BD38&gt;=0.24,5,IF(BD38&gt;=0.16,4,IF(BD38&gt;=0.08,3,IF(BD38&gt;=0,2,1)))),IF(P38&gt;=3,IF(BD38&gt;=0.18,5,IF(BD38&gt;=0.12,4,IF(BD38&gt;=0.06,3,IF(BD38&gt;=0,2,1)))),IF(P38&gt;=1,IF(BD38&gt;=0.09,5,IF(BD38&gt;=0.05,4,IF(BD38&gt;=0.03,3,IF(BD38&gt;=0,2,1)))),IF(BD38&gt;=0.05,5,IF(BD38&gt;=0,4,1)))))</f>
        <v>4</v>
      </c>
      <c r="CH38" s="59">
        <f>IF(Q38&gt;=5,IF(BE38&gt;=0.24,5,IF(BE38&gt;=0.16,4,IF(BE38&gt;=0.08,3,IF(BE38&gt;=0,2,1)))),IF(Q38&gt;=3,IF(BE38&gt;=0.18,5,IF(BE38&gt;=0.12,4,IF(BE38&gt;=0.06,3,IF(BE38&gt;=0,2,1)))),IF(Q38&gt;=1,IF(BE38&gt;=0.09,5,IF(BE38&gt;=0.05,4,IF(BE38&gt;=0.03,3,IF(BE38&gt;=0,2,1)))),IF(BE38&gt;=0.05,5,IF(BE38&gt;=0,4,1)))))</f>
        <v>4</v>
      </c>
      <c r="CI38" s="59">
        <f>IF(R38&gt;=5,IF(BF38&gt;=0.24,5,IF(BF38&gt;=0.16,4,IF(BF38&gt;=0.08,3,IF(BF38&gt;=0,2,1)))),IF(R38&gt;=3,IF(BF38&gt;=0.18,5,IF(BF38&gt;=0.12,4,IF(BF38&gt;=0.06,3,IF(BF38&gt;=0,2,1)))),IF(R38&gt;=1,IF(BF38&gt;=0.09,5,IF(BF38&gt;=0.05,4,IF(BF38&gt;=0.03,3,IF(BF38&gt;=0,2,1)))),IF(BF38&gt;=0.05,5,IF(BF38&gt;=0,4,1)))))</f>
        <v>4</v>
      </c>
      <c r="CJ38" s="59">
        <f>IF(S38&gt;=5,IF(BG38&gt;=0.24,5,IF(BG38&gt;=0.16,4,IF(BG38&gt;=0.08,3,IF(BG38&gt;=0,2,1)))),IF(S38&gt;=3,IF(BG38&gt;=0.18,5,IF(BG38&gt;=0.12,4,IF(BG38&gt;=0.06,3,IF(BG38&gt;=0,2,1)))),IF(S38&gt;=1,IF(BG38&gt;=0.09,5,IF(BG38&gt;=0.05,4,IF(BG38&gt;=0.03,3,IF(BG38&gt;=0,2,1)))),IF(BG38&gt;=0.05,5,IF(BG38&gt;=0,4,1)))))</f>
        <v>4</v>
      </c>
      <c r="CK38" s="59">
        <f>IF(T38&gt;=5,IF(BH38&gt;=0.24,5,IF(BH38&gt;=0.16,4,IF(BH38&gt;=0.08,3,IF(BH38&gt;=0,2,1)))),IF(T38&gt;=3,IF(BH38&gt;=0.18,5,IF(BH38&gt;=0.12,4,IF(BH38&gt;=0.06,3,IF(BH38&gt;=0,2,1)))),IF(T38&gt;=1,IF(BH38&gt;=0.09,5,IF(BH38&gt;=0.05,4,IF(BH38&gt;=0.03,3,IF(BH38&gt;=0,2,1)))),IF(BH38&gt;=0.05,5,IF(BH38&gt;=0,4,1)))))</f>
        <v>4</v>
      </c>
      <c r="CL38" s="59">
        <f>IF(U38&gt;=5,IF(BI38&gt;=0.24,5,IF(BI38&gt;=0.16,4,IF(BI38&gt;=0.08,3,IF(BI38&gt;=0,2,1)))),IF(U38&gt;=3,IF(BI38&gt;=0.18,5,IF(BI38&gt;=0.12,4,IF(BI38&gt;=0.06,3,IF(BI38&gt;=0,2,1)))),IF(U38&gt;=1,IF(BI38&gt;=0.09,5,IF(BI38&gt;=0.05,4,IF(BI38&gt;=0.03,3,IF(BI38&gt;=0,2,1)))),IF(BI38&gt;=0.05,5,IF(BI38&gt;=0,4,1)))))</f>
        <v>4</v>
      </c>
      <c r="CM38" s="59">
        <f>IF(V38&gt;=5,IF(BJ38&gt;=0.24,5,IF(BJ38&gt;=0.16,4,IF(BJ38&gt;=0.08,3,IF(BJ38&gt;=0,2,1)))),IF(V38&gt;=3,IF(BJ38&gt;=0.18,5,IF(BJ38&gt;=0.12,4,IF(BJ38&gt;=0.06,3,IF(BJ38&gt;=0,2,1)))),IF(V38&gt;=1,IF(BJ38&gt;=0.09,5,IF(BJ38&gt;=0.05,4,IF(BJ38&gt;=0.03,3,IF(BJ38&gt;=0,2,1)))),IF(BJ38&gt;=0.05,5,IF(BJ38&gt;=0,4,1)))))</f>
        <v>4</v>
      </c>
      <c r="CN38" s="59">
        <f>IF(W38&gt;=5,IF(BK38&gt;=0.24,5,IF(BK38&gt;=0.16,4,IF(BK38&gt;=0.08,3,IF(BK38&gt;=0,2,1)))),IF(W38&gt;=3,IF(BK38&gt;=0.18,5,IF(BK38&gt;=0.12,4,IF(BK38&gt;=0.06,3,IF(BK38&gt;=0,2,1)))),IF(W38&gt;=1,IF(BK38&gt;=0.09,5,IF(BK38&gt;=0.05,4,IF(BK38&gt;=0.03,3,IF(BK38&gt;=0,2,1)))),IF(BK38&gt;=0.05,5,IF(BK38&gt;=0,4,1)))))</f>
        <v>5</v>
      </c>
      <c r="CO38" s="59">
        <f>IF(X38&gt;=5,IF(BL38&gt;=0.24,5,IF(BL38&gt;=0.16,4,IF(BL38&gt;=0.08,3,IF(BL38&gt;=0,2,1)))),IF(X38&gt;=3,IF(BL38&gt;=0.18,5,IF(BL38&gt;=0.12,4,IF(BL38&gt;=0.06,3,IF(BL38&gt;=0,2,1)))),IF(X38&gt;=1,IF(BL38&gt;=0.09,5,IF(BL38&gt;=0.05,4,IF(BL38&gt;=0.03,3,IF(BL38&gt;=0,2,1)))),IF(BL38&gt;=0.05,5,IF(BL38&gt;=0,4,1)))))</f>
        <v>4</v>
      </c>
      <c r="CP38" s="59">
        <f>IF(Y38&gt;=5,IF(BM38&gt;=0.24,5,IF(BM38&gt;=0.16,4,IF(BM38&gt;=0.08,3,IF(BM38&gt;=0,2,1)))),IF(Y38&gt;=3,IF(BM38&gt;=0.18,5,IF(BM38&gt;=0.12,4,IF(BM38&gt;=0.06,3,IF(BM38&gt;=0,2,1)))),IF(Y38&gt;=1,IF(BM38&gt;=0.09,5,IF(BM38&gt;=0.05,4,IF(BM38&gt;=0.03,3,IF(BM38&gt;=0,2,1)))),IF(BM38&gt;=0.05,5,IF(BM38&gt;=0,4,1)))))</f>
        <v>4</v>
      </c>
      <c r="CQ38" s="59">
        <f>IF(Z38&gt;=5,IF(BN38&gt;=0.24,5,IF(BN38&gt;=0.16,4,IF(BN38&gt;=0.08,3,IF(BN38&gt;=0,2,1)))),IF(Z38&gt;=3,IF(BN38&gt;=0.18,5,IF(BN38&gt;=0.12,4,IF(BN38&gt;=0.06,3,IF(BN38&gt;=0,2,1)))),IF(Z38&gt;=1,IF(BN38&gt;=0.09,5,IF(BN38&gt;=0.05,4,IF(BN38&gt;=0.03,3,IF(BN38&gt;=0,2,1)))),IF(BN38&gt;=0.05,5,IF(BN38&gt;=0,4,1)))))</f>
        <v>4</v>
      </c>
      <c r="CR38" s="59">
        <f>IF(AA38&gt;=5,IF(BO38&gt;=0.24,5,IF(BO38&gt;=0.16,4,IF(BO38&gt;=0.08,3,IF(BO38&gt;=0,2,1)))),IF(AA38&gt;=3,IF(BO38&gt;=0.18,5,IF(BO38&gt;=0.12,4,IF(BO38&gt;=0.06,3,IF(BO38&gt;=0,2,1)))),IF(AA38&gt;=1,IF(BO38&gt;=0.09,5,IF(BO38&gt;=0.05,4,IF(BO38&gt;=0.03,3,IF(BO38&gt;=0,2,1)))),IF(BO38&gt;=0.05,5,IF(BO38&gt;=0,4,1)))))</f>
        <v>4</v>
      </c>
      <c r="CS38" s="59">
        <f>IF(AB38&gt;=5,IF(BP38&gt;=0.24,5,IF(BP38&gt;=0.16,4,IF(BP38&gt;=0.08,3,IF(BP38&gt;=0,2,1)))),IF(AB38&gt;=3,IF(BP38&gt;=0.18,5,IF(BP38&gt;=0.12,4,IF(BP38&gt;=0.06,3,IF(BP38&gt;=0,2,1)))),IF(AB38&gt;=1,IF(BP38&gt;=0.09,5,IF(BP38&gt;=0.05,4,IF(BP38&gt;=0.03,3,IF(BP38&gt;=0,2,1)))),IF(BP38&gt;=0.05,5,IF(BP38&gt;=0,4,1)))))</f>
        <v>4</v>
      </c>
      <c r="CT38" s="59">
        <f>IF(AC38&gt;=5,IF(BQ38&gt;=0.24,5,IF(BQ38&gt;=0.16,4,IF(BQ38&gt;=0.08,3,IF(BQ38&gt;=0,2,1)))),IF(AC38&gt;=3,IF(BQ38&gt;=0.18,5,IF(BQ38&gt;=0.12,4,IF(BQ38&gt;=0.06,3,IF(BQ38&gt;=0,2,1)))),IF(AC38&gt;=1,IF(BQ38&gt;=0.09,5,IF(BQ38&gt;=0.05,4,IF(BQ38&gt;=0.03,3,IF(BQ38&gt;=0,2,1)))),IF(BQ38&gt;=0.05,5,IF(BQ38&gt;=0,4,1)))))</f>
        <v>4</v>
      </c>
      <c r="CU38" s="59">
        <f>IF(AD38&gt;=5,IF(BR38&gt;=0.24,5,IF(BR38&gt;=0.16,4,IF(BR38&gt;=0.08,3,IF(BR38&gt;=0,2,1)))),IF(AD38&gt;=3,IF(BR38&gt;=0.18,5,IF(BR38&gt;=0.12,4,IF(BR38&gt;=0.06,3,IF(BR38&gt;=0,2,1)))),IF(AD38&gt;=1,IF(BR38&gt;=0.09,5,IF(BR38&gt;=0.05,4,IF(BR38&gt;=0.03,3,IF(BR38&gt;=0,2,1)))),IF(BR38&gt;=0.05,5,IF(BR38&gt;=0,4,1)))))</f>
        <v>4</v>
      </c>
      <c r="CV38" s="59">
        <f>IF(AE38&gt;=5,IF(BS38&gt;=0.24,5,IF(BS38&gt;=0.16,4,IF(BS38&gt;=0.08,3,IF(BS38&gt;=0,2,1)))),IF(AE38&gt;=3,IF(BS38&gt;=0.18,5,IF(BS38&gt;=0.12,4,IF(BS38&gt;=0.06,3,IF(BS38&gt;=0,2,1)))),IF(AE38&gt;=1,IF(BS38&gt;=0.09,5,IF(BS38&gt;=0.05,4,IF(BS38&gt;=0.03,3,IF(BS38&gt;=0,2,1)))),IF(BS38&gt;=0.05,5,IF(BS38&gt;=0,4,1)))))</f>
        <v>4</v>
      </c>
      <c r="CW38" s="59">
        <f>IF(AF38&gt;=5,IF(BT38&gt;=0.24,5,IF(BT38&gt;=0.16,4,IF(BT38&gt;=0.08,3,IF(BT38&gt;=0,2,1)))),IF(AF38&gt;=3,IF(BT38&gt;=0.18,5,IF(BT38&gt;=0.12,4,IF(BT38&gt;=0.06,3,IF(BT38&gt;=0,2,1)))),IF(AF38&gt;=1,IF(BT38&gt;=0.09,5,IF(BT38&gt;=0.05,4,IF(BT38&gt;=0.03,3,IF(BT38&gt;=0,2,1)))),IF(BT38&gt;=0.05,5,IF(BT38&gt;=0,4,1)))))</f>
        <v>4</v>
      </c>
      <c r="CX38" s="59"/>
      <c r="CY38" s="59"/>
      <c r="CZ38" s="59"/>
      <c r="DA38" s="59"/>
      <c r="DB38" s="59"/>
      <c r="DC38" s="59"/>
      <c r="DD38" s="59"/>
      <c r="DE38" s="59"/>
      <c r="DF38" s="50" t="s">
        <v>204</v>
      </c>
      <c r="DG38" s="77" t="s">
        <v>4</v>
      </c>
      <c r="DH38" s="59">
        <f t="shared" si="152"/>
        <v>12</v>
      </c>
      <c r="DI38" s="59">
        <f t="shared" si="152"/>
        <v>12</v>
      </c>
      <c r="DJ38" s="59">
        <f t="shared" si="152"/>
        <v>12</v>
      </c>
      <c r="DK38" s="59">
        <f t="shared" si="152"/>
        <v>12</v>
      </c>
      <c r="DL38" s="59">
        <f t="shared" si="152"/>
        <v>12</v>
      </c>
      <c r="DM38" s="59">
        <f t="shared" si="152"/>
        <v>12</v>
      </c>
      <c r="DN38" s="59">
        <f t="shared" si="153"/>
        <v>12</v>
      </c>
      <c r="DO38" s="59">
        <f t="shared" si="151"/>
        <v>12</v>
      </c>
      <c r="DP38" s="59">
        <f t="shared" si="151"/>
        <v>12</v>
      </c>
      <c r="DQ38" s="59">
        <f t="shared" si="151"/>
        <v>12</v>
      </c>
      <c r="DR38" s="59">
        <f t="shared" si="151"/>
        <v>15</v>
      </c>
      <c r="DS38" s="59">
        <f t="shared" si="151"/>
        <v>12</v>
      </c>
      <c r="DT38" s="59">
        <f t="shared" si="151"/>
        <v>12</v>
      </c>
      <c r="DU38" s="59">
        <f t="shared" si="151"/>
        <v>12</v>
      </c>
      <c r="DV38" s="59">
        <f t="shared" si="151"/>
        <v>12</v>
      </c>
      <c r="DW38" s="59">
        <f t="shared" si="151"/>
        <v>12</v>
      </c>
      <c r="DX38" s="59">
        <f t="shared" si="151"/>
        <v>12</v>
      </c>
      <c r="DY38" s="59">
        <f t="shared" si="151"/>
        <v>12</v>
      </c>
      <c r="DZ38" s="59">
        <f t="shared" si="151"/>
        <v>12</v>
      </c>
      <c r="EA38" s="59">
        <f t="shared" si="151"/>
        <v>12</v>
      </c>
      <c r="EB38" s="59"/>
      <c r="EC38" s="59"/>
      <c r="ED38" s="59"/>
      <c r="EE38" s="59"/>
      <c r="EF38" s="59"/>
      <c r="EG38" s="59"/>
      <c r="EH38" s="59"/>
    </row>
    <row r="39" spans="2:138" s="48" customFormat="1" ht="14.25" customHeight="1">
      <c r="B39" s="50"/>
      <c r="C39" s="77" t="s">
        <v>1</v>
      </c>
      <c r="K39" s="51"/>
      <c r="L39" s="51"/>
      <c r="M39" s="51">
        <v>4.82</v>
      </c>
      <c r="N39" s="51">
        <v>5.97</v>
      </c>
      <c r="O39" s="51">
        <v>5.78</v>
      </c>
      <c r="P39" s="51">
        <v>12.55</v>
      </c>
      <c r="Q39" s="51">
        <v>2.29</v>
      </c>
      <c r="R39" s="51">
        <v>1.8</v>
      </c>
      <c r="S39" s="51">
        <v>3.32</v>
      </c>
      <c r="T39" s="51">
        <v>1.44</v>
      </c>
      <c r="U39" s="51">
        <v>0.59</v>
      </c>
      <c r="V39" s="51">
        <v>1.4</v>
      </c>
      <c r="W39" s="51">
        <v>2.14</v>
      </c>
      <c r="X39" s="51">
        <v>2.81</v>
      </c>
      <c r="Y39" s="51">
        <v>1.9</v>
      </c>
      <c r="Z39" s="51">
        <v>5.42</v>
      </c>
      <c r="AA39" s="51">
        <v>5.53</v>
      </c>
      <c r="AB39" s="51">
        <v>2.76</v>
      </c>
      <c r="AC39" s="51">
        <v>0.9</v>
      </c>
      <c r="AD39" s="51">
        <v>1.41</v>
      </c>
      <c r="AE39" s="51">
        <v>2.13</v>
      </c>
      <c r="AF39" s="51">
        <v>1.24</v>
      </c>
      <c r="AG39" s="51">
        <v>2.17</v>
      </c>
      <c r="AH39" s="51">
        <v>1.52</v>
      </c>
      <c r="AI39" s="51">
        <v>1.1299999999999999</v>
      </c>
      <c r="AJ39" s="51">
        <v>4.34</v>
      </c>
      <c r="AK39" s="116">
        <v>2.88</v>
      </c>
      <c r="AL39" s="73">
        <v>3.74</v>
      </c>
      <c r="AM39" s="73">
        <v>1.0900000000000001</v>
      </c>
      <c r="AN39" s="73">
        <v>4.04</v>
      </c>
      <c r="AO39" s="73">
        <v>1.75</v>
      </c>
      <c r="AP39" s="73">
        <v>1.55</v>
      </c>
      <c r="AQ39" s="210">
        <v>2.81</v>
      </c>
      <c r="AR39" s="195">
        <v>10.64</v>
      </c>
      <c r="AS39" s="195"/>
      <c r="AT39" s="195"/>
      <c r="AU39" s="195"/>
      <c r="AV39" s="195"/>
      <c r="AW39" s="195"/>
      <c r="AX39" s="195"/>
      <c r="AY39" s="206"/>
      <c r="AZ39" s="49"/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54">
        <f>(Z39-AL39)/Z39</f>
        <v>0.30996309963099627</v>
      </c>
      <c r="BO39" s="54">
        <f>(AA39-AM39)/AA39</f>
        <v>0.80289330922242319</v>
      </c>
      <c r="BP39" s="54">
        <f>(AB39-AN39)/AB39</f>
        <v>-0.4637681159420291</v>
      </c>
      <c r="BQ39" s="54">
        <f>(AC39-AO39)/AC39</f>
        <v>-0.94444444444444442</v>
      </c>
      <c r="BR39" s="54">
        <f>(AD39-AP39)/AD39</f>
        <v>-9.9290780141844059E-2</v>
      </c>
      <c r="BS39" s="54">
        <f>(AE39-AQ39)/AE39</f>
        <v>-0.31924882629107992</v>
      </c>
      <c r="BT39" s="54">
        <f>(AF39-AR39)/AF39</f>
        <v>-7.580645161290323</v>
      </c>
      <c r="BU39" s="54"/>
      <c r="BV39" s="54"/>
      <c r="BW39" s="54"/>
      <c r="BX39" s="54"/>
      <c r="BY39" s="54"/>
      <c r="BZ39" s="54"/>
      <c r="CA39" s="54"/>
      <c r="CB39" s="54"/>
      <c r="CC39" s="61">
        <v>15</v>
      </c>
      <c r="CD39" s="59">
        <f>IF(M39&gt;=5,IF(BA39&gt;=0.24,5,IF(BA39&gt;=0.16,4,IF(BA39&gt;=0.08,3,IF(BA39&gt;=0,2,1)))),IF(M39&gt;=3,IF(BA39&gt;=0.18,5,IF(BA39&gt;=0.12,4,IF(BA39&gt;=0.06,3,IF(BA39&gt;=0,2,1)))),IF(M39&gt;=1,IF(BA39&gt;=0.09,5,IF(BA39&gt;=0.05,4,IF(BA39&gt;=0.03,3,IF(BA39&gt;=0,2,1)))),IF(BA39&gt;=0.05,5,IF(BA39&gt;=0,4,1)))))</f>
        <v>2</v>
      </c>
      <c r="CE39" s="59">
        <f>IF(N39&gt;=5,IF(BB39&gt;=0.24,5,IF(BB39&gt;=0.16,4,IF(BB39&gt;=0.08,3,IF(BB39&gt;=0,2,1)))),IF(N39&gt;=3,IF(BB39&gt;=0.18,5,IF(BB39&gt;=0.12,4,IF(BB39&gt;=0.06,3,IF(BB39&gt;=0,2,1)))),IF(N39&gt;=1,IF(BB39&gt;=0.09,5,IF(BB39&gt;=0.05,4,IF(BB39&gt;=0.03,3,IF(BB39&gt;=0,2,1)))),IF(BB39&gt;=0.05,5,IF(BB39&gt;=0,4,1)))))</f>
        <v>2</v>
      </c>
      <c r="CF39" s="59">
        <f>IF(O39&gt;=5,IF(BC39&gt;=0.24,5,IF(BC39&gt;=0.16,4,IF(BC39&gt;=0.08,3,IF(BC39&gt;=0,2,1)))),IF(O39&gt;=3,IF(BC39&gt;=0.18,5,IF(BC39&gt;=0.12,4,IF(BC39&gt;=0.06,3,IF(BC39&gt;=0,2,1)))),IF(O39&gt;=1,IF(BC39&gt;=0.09,5,IF(BC39&gt;=0.05,4,IF(BC39&gt;=0.03,3,IF(BC39&gt;=0,2,1)))),IF(BC39&gt;=0.05,5,IF(BC39&gt;=0,4,1)))))</f>
        <v>2</v>
      </c>
      <c r="CG39" s="59">
        <f>IF(P39&gt;=5,IF(BD39&gt;=0.24,5,IF(BD39&gt;=0.16,4,IF(BD39&gt;=0.08,3,IF(BD39&gt;=0,2,1)))),IF(P39&gt;=3,IF(BD39&gt;=0.18,5,IF(BD39&gt;=0.12,4,IF(BD39&gt;=0.06,3,IF(BD39&gt;=0,2,1)))),IF(P39&gt;=1,IF(BD39&gt;=0.09,5,IF(BD39&gt;=0.05,4,IF(BD39&gt;=0.03,3,IF(BD39&gt;=0,2,1)))),IF(BD39&gt;=0.05,5,IF(BD39&gt;=0,4,1)))))</f>
        <v>2</v>
      </c>
      <c r="CH39" s="59">
        <f>IF(Q39&gt;=5,IF(BE39&gt;=0.24,5,IF(BE39&gt;=0.16,4,IF(BE39&gt;=0.08,3,IF(BE39&gt;=0,2,1)))),IF(Q39&gt;=3,IF(BE39&gt;=0.18,5,IF(BE39&gt;=0.12,4,IF(BE39&gt;=0.06,3,IF(BE39&gt;=0,2,1)))),IF(Q39&gt;=1,IF(BE39&gt;=0.09,5,IF(BE39&gt;=0.05,4,IF(BE39&gt;=0.03,3,IF(BE39&gt;=0,2,1)))),IF(BE39&gt;=0.05,5,IF(BE39&gt;=0,4,1)))))</f>
        <v>2</v>
      </c>
      <c r="CI39" s="59">
        <f>IF(R39&gt;=5,IF(BF39&gt;=0.24,5,IF(BF39&gt;=0.16,4,IF(BF39&gt;=0.08,3,IF(BF39&gt;=0,2,1)))),IF(R39&gt;=3,IF(BF39&gt;=0.18,5,IF(BF39&gt;=0.12,4,IF(BF39&gt;=0.06,3,IF(BF39&gt;=0,2,1)))),IF(R39&gt;=1,IF(BF39&gt;=0.09,5,IF(BF39&gt;=0.05,4,IF(BF39&gt;=0.03,3,IF(BF39&gt;=0,2,1)))),IF(BF39&gt;=0.05,5,IF(BF39&gt;=0,4,1)))))</f>
        <v>2</v>
      </c>
      <c r="CJ39" s="59">
        <f>IF(S39&gt;=5,IF(BG39&gt;=0.24,5,IF(BG39&gt;=0.16,4,IF(BG39&gt;=0.08,3,IF(BG39&gt;=0,2,1)))),IF(S39&gt;=3,IF(BG39&gt;=0.18,5,IF(BG39&gt;=0.12,4,IF(BG39&gt;=0.06,3,IF(BG39&gt;=0,2,1)))),IF(S39&gt;=1,IF(BG39&gt;=0.09,5,IF(BG39&gt;=0.05,4,IF(BG39&gt;=0.03,3,IF(BG39&gt;=0,2,1)))),IF(BG39&gt;=0.05,5,IF(BG39&gt;=0,4,1)))))</f>
        <v>2</v>
      </c>
      <c r="CK39" s="59">
        <f>IF(T39&gt;=5,IF(BH39&gt;=0.24,5,IF(BH39&gt;=0.16,4,IF(BH39&gt;=0.08,3,IF(BH39&gt;=0,2,1)))),IF(T39&gt;=3,IF(BH39&gt;=0.18,5,IF(BH39&gt;=0.12,4,IF(BH39&gt;=0.06,3,IF(BH39&gt;=0,2,1)))),IF(T39&gt;=1,IF(BH39&gt;=0.09,5,IF(BH39&gt;=0.05,4,IF(BH39&gt;=0.03,3,IF(BH39&gt;=0,2,1)))),IF(BH39&gt;=0.05,5,IF(BH39&gt;=0,4,1)))))</f>
        <v>2</v>
      </c>
      <c r="CL39" s="59">
        <f>IF(U39&gt;=5,IF(BI39&gt;=0.24,5,IF(BI39&gt;=0.16,4,IF(BI39&gt;=0.08,3,IF(BI39&gt;=0,2,1)))),IF(U39&gt;=3,IF(BI39&gt;=0.18,5,IF(BI39&gt;=0.12,4,IF(BI39&gt;=0.06,3,IF(BI39&gt;=0,2,1)))),IF(U39&gt;=1,IF(BI39&gt;=0.09,5,IF(BI39&gt;=0.05,4,IF(BI39&gt;=0.03,3,IF(BI39&gt;=0,2,1)))),IF(BI39&gt;=0.05,5,IF(BI39&gt;=0,4,1)))))</f>
        <v>4</v>
      </c>
      <c r="CM39" s="59">
        <f>IF(V39&gt;=5,IF(BJ39&gt;=0.24,5,IF(BJ39&gt;=0.16,4,IF(BJ39&gt;=0.08,3,IF(BJ39&gt;=0,2,1)))),IF(V39&gt;=3,IF(BJ39&gt;=0.18,5,IF(BJ39&gt;=0.12,4,IF(BJ39&gt;=0.06,3,IF(BJ39&gt;=0,2,1)))),IF(V39&gt;=1,IF(BJ39&gt;=0.09,5,IF(BJ39&gt;=0.05,4,IF(BJ39&gt;=0.03,3,IF(BJ39&gt;=0,2,1)))),IF(BJ39&gt;=0.05,5,IF(BJ39&gt;=0,4,1)))))</f>
        <v>2</v>
      </c>
      <c r="CN39" s="59">
        <f>IF(W39&gt;=5,IF(BK39&gt;=0.24,5,IF(BK39&gt;=0.16,4,IF(BK39&gt;=0.08,3,IF(BK39&gt;=0,2,1)))),IF(W39&gt;=3,IF(BK39&gt;=0.18,5,IF(BK39&gt;=0.12,4,IF(BK39&gt;=0.06,3,IF(BK39&gt;=0,2,1)))),IF(W39&gt;=1,IF(BK39&gt;=0.09,5,IF(BK39&gt;=0.05,4,IF(BK39&gt;=0.03,3,IF(BK39&gt;=0,2,1)))),IF(BK39&gt;=0.05,5,IF(BK39&gt;=0,4,1)))))</f>
        <v>2</v>
      </c>
      <c r="CO39" s="59">
        <f>IF(X39&gt;=5,IF(BL39&gt;=0.24,5,IF(BL39&gt;=0.16,4,IF(BL39&gt;=0.08,3,IF(BL39&gt;=0,2,1)))),IF(X39&gt;=3,IF(BL39&gt;=0.18,5,IF(BL39&gt;=0.12,4,IF(BL39&gt;=0.06,3,IF(BL39&gt;=0,2,1)))),IF(X39&gt;=1,IF(BL39&gt;=0.09,5,IF(BL39&gt;=0.05,4,IF(BL39&gt;=0.03,3,IF(BL39&gt;=0,2,1)))),IF(BL39&gt;=0.05,5,IF(BL39&gt;=0,4,1)))))</f>
        <v>2</v>
      </c>
      <c r="CP39" s="59">
        <f>IF(Y39&gt;=5,IF(BM39&gt;=0.24,5,IF(BM39&gt;=0.16,4,IF(BM39&gt;=0.08,3,IF(BM39&gt;=0,2,1)))),IF(Y39&gt;=3,IF(BM39&gt;=0.18,5,IF(BM39&gt;=0.12,4,IF(BM39&gt;=0.06,3,IF(BM39&gt;=0,2,1)))),IF(Y39&gt;=1,IF(BM39&gt;=0.09,5,IF(BM39&gt;=0.05,4,IF(BM39&gt;=0.03,3,IF(BM39&gt;=0,2,1)))),IF(BM39&gt;=0.05,5,IF(BM39&gt;=0,4,1)))))</f>
        <v>2</v>
      </c>
      <c r="CQ39" s="59">
        <f>IF(Z39&gt;=5,IF(BN39&gt;=0.24,5,IF(BN39&gt;=0.16,4,IF(BN39&gt;=0.08,3,IF(BN39&gt;=0,2,1)))),IF(Z39&gt;=3,IF(BN39&gt;=0.18,5,IF(BN39&gt;=0.12,4,IF(BN39&gt;=0.06,3,IF(BN39&gt;=0,2,1)))),IF(Z39&gt;=1,IF(BN39&gt;=0.09,5,IF(BN39&gt;=0.05,4,IF(BN39&gt;=0.03,3,IF(BN39&gt;=0,2,1)))),IF(BN39&gt;=0.05,5,IF(BN39&gt;=0,4,1)))))</f>
        <v>5</v>
      </c>
      <c r="CR39" s="59">
        <f>IF(AA39&gt;=5,IF(BO39&gt;=0.24,5,IF(BO39&gt;=0.16,4,IF(BO39&gt;=0.08,3,IF(BO39&gt;=0,2,1)))),IF(AA39&gt;=3,IF(BO39&gt;=0.18,5,IF(BO39&gt;=0.12,4,IF(BO39&gt;=0.06,3,IF(BO39&gt;=0,2,1)))),IF(AA39&gt;=1,IF(BO39&gt;=0.09,5,IF(BO39&gt;=0.05,4,IF(BO39&gt;=0.03,3,IF(BO39&gt;=0,2,1)))),IF(BO39&gt;=0.05,5,IF(BO39&gt;=0,4,1)))))</f>
        <v>5</v>
      </c>
      <c r="CS39" s="59">
        <f>IF(AB39&gt;=5,IF(BP39&gt;=0.24,5,IF(BP39&gt;=0.16,4,IF(BP39&gt;=0.08,3,IF(BP39&gt;=0,2,1)))),IF(AB39&gt;=3,IF(BP39&gt;=0.18,5,IF(BP39&gt;=0.12,4,IF(BP39&gt;=0.06,3,IF(BP39&gt;=0,2,1)))),IF(AB39&gt;=1,IF(BP39&gt;=0.09,5,IF(BP39&gt;=0.05,4,IF(BP39&gt;=0.03,3,IF(BP39&gt;=0,2,1)))),IF(BP39&gt;=0.05,5,IF(BP39&gt;=0,4,1)))))</f>
        <v>1</v>
      </c>
      <c r="CT39" s="59">
        <f>IF(AC39&gt;=5,IF(BQ39&gt;=0.24,5,IF(BQ39&gt;=0.16,4,IF(BQ39&gt;=0.08,3,IF(BQ39&gt;=0,2,1)))),IF(AC39&gt;=3,IF(BQ39&gt;=0.18,5,IF(BQ39&gt;=0.12,4,IF(BQ39&gt;=0.06,3,IF(BQ39&gt;=0,2,1)))),IF(AC39&gt;=1,IF(BQ39&gt;=0.09,5,IF(BQ39&gt;=0.05,4,IF(BQ39&gt;=0.03,3,IF(BQ39&gt;=0,2,1)))),IF(BQ39&gt;=0.05,5,IF(BQ39&gt;=0,4,1)))))</f>
        <v>1</v>
      </c>
      <c r="CU39" s="59">
        <f>IF(AD39&gt;=5,IF(BR39&gt;=0.24,5,IF(BR39&gt;=0.16,4,IF(BR39&gt;=0.08,3,IF(BR39&gt;=0,2,1)))),IF(AD39&gt;=3,IF(BR39&gt;=0.18,5,IF(BR39&gt;=0.12,4,IF(BR39&gt;=0.06,3,IF(BR39&gt;=0,2,1)))),IF(AD39&gt;=1,IF(BR39&gt;=0.09,5,IF(BR39&gt;=0.05,4,IF(BR39&gt;=0.03,3,IF(BR39&gt;=0,2,1)))),IF(BR39&gt;=0.05,5,IF(BR39&gt;=0,4,1)))))</f>
        <v>1</v>
      </c>
      <c r="CV39" s="59">
        <f>IF(AE39&gt;=5,IF(BS39&gt;=0.24,5,IF(BS39&gt;=0.16,4,IF(BS39&gt;=0.08,3,IF(BS39&gt;=0,2,1)))),IF(AE39&gt;=3,IF(BS39&gt;=0.18,5,IF(BS39&gt;=0.12,4,IF(BS39&gt;=0.06,3,IF(BS39&gt;=0,2,1)))),IF(AE39&gt;=1,IF(BS39&gt;=0.09,5,IF(BS39&gt;=0.05,4,IF(BS39&gt;=0.03,3,IF(BS39&gt;=0,2,1)))),IF(BS39&gt;=0.05,5,IF(BS39&gt;=0,4,1)))))</f>
        <v>1</v>
      </c>
      <c r="CW39" s="59">
        <f>IF(AF39&gt;=5,IF(BT39&gt;=0.24,5,IF(BT39&gt;=0.16,4,IF(BT39&gt;=0.08,3,IF(BT39&gt;=0,2,1)))),IF(AF39&gt;=3,IF(BT39&gt;=0.18,5,IF(BT39&gt;=0.12,4,IF(BT39&gt;=0.06,3,IF(BT39&gt;=0,2,1)))),IF(AF39&gt;=1,IF(BT39&gt;=0.09,5,IF(BT39&gt;=0.05,4,IF(BT39&gt;=0.03,3,IF(BT39&gt;=0,2,1)))),IF(BT39&gt;=0.05,5,IF(BT39&gt;=0,4,1)))))</f>
        <v>1</v>
      </c>
      <c r="CX39" s="59"/>
      <c r="CY39" s="59"/>
      <c r="CZ39" s="59"/>
      <c r="DA39" s="59"/>
      <c r="DB39" s="59"/>
      <c r="DC39" s="59"/>
      <c r="DD39" s="59"/>
      <c r="DE39" s="59"/>
      <c r="DF39" s="50" t="s">
        <v>204</v>
      </c>
      <c r="DG39" s="77" t="s">
        <v>1</v>
      </c>
      <c r="DH39" s="59">
        <f t="shared" si="152"/>
        <v>6</v>
      </c>
      <c r="DI39" s="59">
        <f t="shared" si="152"/>
        <v>6</v>
      </c>
      <c r="DJ39" s="59">
        <f t="shared" si="152"/>
        <v>6</v>
      </c>
      <c r="DK39" s="59">
        <f t="shared" si="152"/>
        <v>6</v>
      </c>
      <c r="DL39" s="59">
        <f t="shared" si="152"/>
        <v>6</v>
      </c>
      <c r="DM39" s="59">
        <f t="shared" si="152"/>
        <v>6</v>
      </c>
      <c r="DN39" s="59">
        <f t="shared" si="153"/>
        <v>6</v>
      </c>
      <c r="DO39" s="59">
        <f t="shared" si="151"/>
        <v>6</v>
      </c>
      <c r="DP39" s="59">
        <f t="shared" si="151"/>
        <v>12</v>
      </c>
      <c r="DQ39" s="59">
        <f t="shared" si="151"/>
        <v>6</v>
      </c>
      <c r="DR39" s="59">
        <f t="shared" si="151"/>
        <v>6</v>
      </c>
      <c r="DS39" s="59">
        <f t="shared" si="151"/>
        <v>6</v>
      </c>
      <c r="DT39" s="59">
        <f t="shared" si="151"/>
        <v>6</v>
      </c>
      <c r="DU39" s="59">
        <f t="shared" si="151"/>
        <v>15</v>
      </c>
      <c r="DV39" s="59">
        <f t="shared" si="151"/>
        <v>15</v>
      </c>
      <c r="DW39" s="59">
        <f t="shared" si="151"/>
        <v>3</v>
      </c>
      <c r="DX39" s="59">
        <f t="shared" si="151"/>
        <v>3</v>
      </c>
      <c r="DY39" s="59">
        <f t="shared" si="151"/>
        <v>3</v>
      </c>
      <c r="DZ39" s="59">
        <f t="shared" si="151"/>
        <v>3</v>
      </c>
      <c r="EA39" s="59">
        <f t="shared" si="151"/>
        <v>3</v>
      </c>
      <c r="EB39" s="59"/>
      <c r="EC39" s="59"/>
      <c r="ED39" s="59"/>
      <c r="EE39" s="59"/>
      <c r="EF39" s="59"/>
      <c r="EG39" s="59"/>
      <c r="EH39" s="59"/>
    </row>
    <row r="40" spans="2:138" s="48" customFormat="1" ht="14.25" customHeight="1">
      <c r="B40" s="50"/>
      <c r="C40" s="77" t="s">
        <v>2</v>
      </c>
      <c r="K40" s="51"/>
      <c r="L40" s="51"/>
      <c r="M40" s="51">
        <v>5.66</v>
      </c>
      <c r="N40" s="51">
        <v>0.21</v>
      </c>
      <c r="O40" s="51">
        <v>0.04</v>
      </c>
      <c r="P40" s="51">
        <v>0.78</v>
      </c>
      <c r="Q40" s="51">
        <v>2.5</v>
      </c>
      <c r="R40" s="51">
        <v>0.26</v>
      </c>
      <c r="S40" s="51">
        <v>0.56000000000000005</v>
      </c>
      <c r="T40" s="51">
        <v>0.16</v>
      </c>
      <c r="U40" s="51">
        <v>0.03</v>
      </c>
      <c r="V40" s="51">
        <v>0.26</v>
      </c>
      <c r="W40" s="51">
        <v>0.14000000000000001</v>
      </c>
      <c r="X40" s="51">
        <v>0.28999999999999998</v>
      </c>
      <c r="Y40" s="51">
        <v>3.75</v>
      </c>
      <c r="Z40" s="51">
        <v>5.27</v>
      </c>
      <c r="AA40" s="51">
        <v>15.22</v>
      </c>
      <c r="AB40" s="51">
        <v>12.26</v>
      </c>
      <c r="AC40" s="51">
        <v>11.65</v>
      </c>
      <c r="AD40" s="51">
        <v>0.15</v>
      </c>
      <c r="AE40" s="51">
        <v>2.5</v>
      </c>
      <c r="AF40" s="51">
        <v>0</v>
      </c>
      <c r="AG40" s="51">
        <v>3.82</v>
      </c>
      <c r="AH40" s="51">
        <v>1.02</v>
      </c>
      <c r="AI40" s="51">
        <v>1.64</v>
      </c>
      <c r="AJ40" s="51">
        <v>1.28</v>
      </c>
      <c r="AK40" s="116">
        <v>4.33</v>
      </c>
      <c r="AL40" s="73">
        <v>0.63</v>
      </c>
      <c r="AM40" s="73">
        <v>2.93</v>
      </c>
      <c r="AN40" s="73">
        <v>0.89</v>
      </c>
      <c r="AO40" s="73">
        <v>1.99</v>
      </c>
      <c r="AP40" s="73">
        <v>0.62</v>
      </c>
      <c r="AQ40" s="210">
        <v>1.82</v>
      </c>
      <c r="AR40" s="195">
        <v>3.18</v>
      </c>
      <c r="AS40" s="195"/>
      <c r="AT40" s="195"/>
      <c r="AU40" s="195"/>
      <c r="AV40" s="195"/>
      <c r="AW40" s="195"/>
      <c r="AX40" s="195"/>
      <c r="AY40" s="206"/>
      <c r="AZ40" s="49"/>
      <c r="BA40" s="54">
        <f t="shared" ref="BA40" si="158">(M40-Y40)/M40</f>
        <v>0.33745583038869259</v>
      </c>
      <c r="BB40" s="62">
        <v>0</v>
      </c>
      <c r="BC40" s="62">
        <v>0</v>
      </c>
      <c r="BD40" s="62">
        <v>0</v>
      </c>
      <c r="BE40" s="62">
        <v>0</v>
      </c>
      <c r="BF40" s="54">
        <f t="shared" ref="BF40" si="159">(R40-AD40)/R40</f>
        <v>0.42307692307692313</v>
      </c>
      <c r="BG40" s="54">
        <f>(S40-AE40)/S40</f>
        <v>-3.464285714285714</v>
      </c>
      <c r="BH40" s="54">
        <f>(T40-AF40)/T40</f>
        <v>1</v>
      </c>
      <c r="BI40" s="54">
        <f>(U40-AG40)/U40</f>
        <v>-126.33333333333334</v>
      </c>
      <c r="BJ40" s="54">
        <f>(V40-AH40)/V40</f>
        <v>-2.9230769230769229</v>
      </c>
      <c r="BK40" s="54">
        <f>(W40-AI40)/W40</f>
        <v>-10.714285714285714</v>
      </c>
      <c r="BL40" s="54">
        <f>(X40-AJ40)/X40</f>
        <v>-3.4137931034482762</v>
      </c>
      <c r="BM40" s="54">
        <f>(Y40-AK40)/Y40</f>
        <v>-0.15466666666666667</v>
      </c>
      <c r="BN40" s="54">
        <f>(Z40-AL40)/Z40</f>
        <v>0.8804554079696395</v>
      </c>
      <c r="BO40" s="54">
        <f>(AA40-AM40)/AA40</f>
        <v>0.80749014454664914</v>
      </c>
      <c r="BP40" s="54">
        <f>(AB40-AN40)/AB40</f>
        <v>0.92740619902120713</v>
      </c>
      <c r="BQ40" s="54">
        <f>(AC40-AO40)/AC40</f>
        <v>0.82918454935622321</v>
      </c>
      <c r="BR40" s="54">
        <f>(AD40-AP40)/AD40</f>
        <v>-3.1333333333333333</v>
      </c>
      <c r="BS40" s="54">
        <f>(AE40-AQ40)/AE40</f>
        <v>0.27199999999999996</v>
      </c>
      <c r="BT40" s="62">
        <v>0</v>
      </c>
      <c r="BU40" s="54"/>
      <c r="BV40" s="54"/>
      <c r="BW40" s="54"/>
      <c r="BX40" s="54"/>
      <c r="BY40" s="54"/>
      <c r="BZ40" s="54"/>
      <c r="CA40" s="54"/>
      <c r="CB40" s="54"/>
      <c r="CC40" s="61">
        <v>15</v>
      </c>
      <c r="CD40" s="59">
        <f>IF(M40&gt;=5,IF(BA40&gt;=0.24,5,IF(BA40&gt;=0.16,4,IF(BA40&gt;=0.08,3,IF(BA40&gt;=0,2,1)))),IF(M40&gt;=3,IF(BA40&gt;=0.18,5,IF(BA40&gt;=0.12,4,IF(BA40&gt;=0.06,3,IF(BA40&gt;=0,2,1)))),IF(M40&gt;=1,IF(BA40&gt;=0.09,5,IF(BA40&gt;=0.05,4,IF(BA40&gt;=0.03,3,IF(BA40&gt;=0,2,1)))),IF(BA40&gt;=0.05,5,IF(BA40&gt;=0,4,1)))))</f>
        <v>5</v>
      </c>
      <c r="CE40" s="59">
        <f>IF(N40&gt;=5,IF(BB40&gt;=0.24,5,IF(BB40&gt;=0.16,4,IF(BB40&gt;=0.08,3,IF(BB40&gt;=0,2,1)))),IF(N40&gt;=3,IF(BB40&gt;=0.18,5,IF(BB40&gt;=0.12,4,IF(BB40&gt;=0.06,3,IF(BB40&gt;=0,2,1)))),IF(N40&gt;=1,IF(BB40&gt;=0.09,5,IF(BB40&gt;=0.05,4,IF(BB40&gt;=0.03,3,IF(BB40&gt;=0,2,1)))),IF(BB40&gt;=0.05,5,IF(BB40&gt;=0,4,1)))))</f>
        <v>4</v>
      </c>
      <c r="CF40" s="59">
        <f>IF(O40&gt;=5,IF(BC40&gt;=0.24,5,IF(BC40&gt;=0.16,4,IF(BC40&gt;=0.08,3,IF(BC40&gt;=0,2,1)))),IF(O40&gt;=3,IF(BC40&gt;=0.18,5,IF(BC40&gt;=0.12,4,IF(BC40&gt;=0.06,3,IF(BC40&gt;=0,2,1)))),IF(O40&gt;=1,IF(BC40&gt;=0.09,5,IF(BC40&gt;=0.05,4,IF(BC40&gt;=0.03,3,IF(BC40&gt;=0,2,1)))),IF(BC40&gt;=0.05,5,IF(BC40&gt;=0,4,1)))))</f>
        <v>4</v>
      </c>
      <c r="CG40" s="59">
        <f>IF(P40&gt;=5,IF(BD40&gt;=0.24,5,IF(BD40&gt;=0.16,4,IF(BD40&gt;=0.08,3,IF(BD40&gt;=0,2,1)))),IF(P40&gt;=3,IF(BD40&gt;=0.18,5,IF(BD40&gt;=0.12,4,IF(BD40&gt;=0.06,3,IF(BD40&gt;=0,2,1)))),IF(P40&gt;=1,IF(BD40&gt;=0.09,5,IF(BD40&gt;=0.05,4,IF(BD40&gt;=0.03,3,IF(BD40&gt;=0,2,1)))),IF(BD40&gt;=0.05,5,IF(BD40&gt;=0,4,1)))))</f>
        <v>4</v>
      </c>
      <c r="CH40" s="59">
        <f>IF(Q40&gt;=5,IF(BE40&gt;=0.24,5,IF(BE40&gt;=0.16,4,IF(BE40&gt;=0.08,3,IF(BE40&gt;=0,2,1)))),IF(Q40&gt;=3,IF(BE40&gt;=0.18,5,IF(BE40&gt;=0.12,4,IF(BE40&gt;=0.06,3,IF(BE40&gt;=0,2,1)))),IF(Q40&gt;=1,IF(BE40&gt;=0.09,5,IF(BE40&gt;=0.05,4,IF(BE40&gt;=0.03,3,IF(BE40&gt;=0,2,1)))),IF(BE40&gt;=0.05,5,IF(BE40&gt;=0,4,1)))))</f>
        <v>2</v>
      </c>
      <c r="CI40" s="59">
        <f>IF(R40&gt;=5,IF(BF40&gt;=0.24,5,IF(BF40&gt;=0.16,4,IF(BF40&gt;=0.08,3,IF(BF40&gt;=0,2,1)))),IF(R40&gt;=3,IF(BF40&gt;=0.18,5,IF(BF40&gt;=0.12,4,IF(BF40&gt;=0.06,3,IF(BF40&gt;=0,2,1)))),IF(R40&gt;=1,IF(BF40&gt;=0.09,5,IF(BF40&gt;=0.05,4,IF(BF40&gt;=0.03,3,IF(BF40&gt;=0,2,1)))),IF(BF40&gt;=0.05,5,IF(BF40&gt;=0,4,1)))))</f>
        <v>5</v>
      </c>
      <c r="CJ40" s="59">
        <f>IF(S40&gt;=5,IF(BG40&gt;=0.24,5,IF(BG40&gt;=0.16,4,IF(BG40&gt;=0.08,3,IF(BG40&gt;=0,2,1)))),IF(S40&gt;=3,IF(BG40&gt;=0.18,5,IF(BG40&gt;=0.12,4,IF(BG40&gt;=0.06,3,IF(BG40&gt;=0,2,1)))),IF(S40&gt;=1,IF(BG40&gt;=0.09,5,IF(BG40&gt;=0.05,4,IF(BG40&gt;=0.03,3,IF(BG40&gt;=0,2,1)))),IF(BG40&gt;=0.05,5,IF(BG40&gt;=0,4,1)))))</f>
        <v>1</v>
      </c>
      <c r="CK40" s="59">
        <f>IF(T40&gt;=5,IF(BH40&gt;=0.24,5,IF(BH40&gt;=0.16,4,IF(BH40&gt;=0.08,3,IF(BH40&gt;=0,2,1)))),IF(T40&gt;=3,IF(BH40&gt;=0.18,5,IF(BH40&gt;=0.12,4,IF(BH40&gt;=0.06,3,IF(BH40&gt;=0,2,1)))),IF(T40&gt;=1,IF(BH40&gt;=0.09,5,IF(BH40&gt;=0.05,4,IF(BH40&gt;=0.03,3,IF(BH40&gt;=0,2,1)))),IF(BH40&gt;=0.05,5,IF(BH40&gt;=0,4,1)))))</f>
        <v>5</v>
      </c>
      <c r="CL40" s="59">
        <f>IF(U40&gt;=5,IF(BI40&gt;=0.24,5,IF(BI40&gt;=0.16,4,IF(BI40&gt;=0.08,3,IF(BI40&gt;=0,2,1)))),IF(U40&gt;=3,IF(BI40&gt;=0.18,5,IF(BI40&gt;=0.12,4,IF(BI40&gt;=0.06,3,IF(BI40&gt;=0,2,1)))),IF(U40&gt;=1,IF(BI40&gt;=0.09,5,IF(BI40&gt;=0.05,4,IF(BI40&gt;=0.03,3,IF(BI40&gt;=0,2,1)))),IF(BI40&gt;=0.05,5,IF(BI40&gt;=0,4,1)))))</f>
        <v>1</v>
      </c>
      <c r="CM40" s="59">
        <f>IF(V40&gt;=5,IF(BJ40&gt;=0.24,5,IF(BJ40&gt;=0.16,4,IF(BJ40&gt;=0.08,3,IF(BJ40&gt;=0,2,1)))),IF(V40&gt;=3,IF(BJ40&gt;=0.18,5,IF(BJ40&gt;=0.12,4,IF(BJ40&gt;=0.06,3,IF(BJ40&gt;=0,2,1)))),IF(V40&gt;=1,IF(BJ40&gt;=0.09,5,IF(BJ40&gt;=0.05,4,IF(BJ40&gt;=0.03,3,IF(BJ40&gt;=0,2,1)))),IF(BJ40&gt;=0.05,5,IF(BJ40&gt;=0,4,1)))))</f>
        <v>1</v>
      </c>
      <c r="CN40" s="59">
        <f>IF(W40&gt;=5,IF(BK40&gt;=0.24,5,IF(BK40&gt;=0.16,4,IF(BK40&gt;=0.08,3,IF(BK40&gt;=0,2,1)))),IF(W40&gt;=3,IF(BK40&gt;=0.18,5,IF(BK40&gt;=0.12,4,IF(BK40&gt;=0.06,3,IF(BK40&gt;=0,2,1)))),IF(W40&gt;=1,IF(BK40&gt;=0.09,5,IF(BK40&gt;=0.05,4,IF(BK40&gt;=0.03,3,IF(BK40&gt;=0,2,1)))),IF(BK40&gt;=0.05,5,IF(BK40&gt;=0,4,1)))))</f>
        <v>1</v>
      </c>
      <c r="CO40" s="59">
        <f>IF(X40&gt;=5,IF(BL40&gt;=0.24,5,IF(BL40&gt;=0.16,4,IF(BL40&gt;=0.08,3,IF(BL40&gt;=0,2,1)))),IF(X40&gt;=3,IF(BL40&gt;=0.18,5,IF(BL40&gt;=0.12,4,IF(BL40&gt;=0.06,3,IF(BL40&gt;=0,2,1)))),IF(X40&gt;=1,IF(BL40&gt;=0.09,5,IF(BL40&gt;=0.05,4,IF(BL40&gt;=0.03,3,IF(BL40&gt;=0,2,1)))),IF(BL40&gt;=0.05,5,IF(BL40&gt;=0,4,1)))))</f>
        <v>1</v>
      </c>
      <c r="CP40" s="59">
        <f>IF(Y40&gt;=5,IF(BM40&gt;=0.24,5,IF(BM40&gt;=0.16,4,IF(BM40&gt;=0.08,3,IF(BM40&gt;=0,2,1)))),IF(Y40&gt;=3,IF(BM40&gt;=0.18,5,IF(BM40&gt;=0.12,4,IF(BM40&gt;=0.06,3,IF(BM40&gt;=0,2,1)))),IF(Y40&gt;=1,IF(BM40&gt;=0.09,5,IF(BM40&gt;=0.05,4,IF(BM40&gt;=0.03,3,IF(BM40&gt;=0,2,1)))),IF(BM40&gt;=0.05,5,IF(BM40&gt;=0,4,1)))))</f>
        <v>1</v>
      </c>
      <c r="CQ40" s="59">
        <f>IF(Z40&gt;=5,IF(BN40&gt;=0.24,5,IF(BN40&gt;=0.16,4,IF(BN40&gt;=0.08,3,IF(BN40&gt;=0,2,1)))),IF(Z40&gt;=3,IF(BN40&gt;=0.18,5,IF(BN40&gt;=0.12,4,IF(BN40&gt;=0.06,3,IF(BN40&gt;=0,2,1)))),IF(Z40&gt;=1,IF(BN40&gt;=0.09,5,IF(BN40&gt;=0.05,4,IF(BN40&gt;=0.03,3,IF(BN40&gt;=0,2,1)))),IF(BN40&gt;=0.05,5,IF(BN40&gt;=0,4,1)))))</f>
        <v>5</v>
      </c>
      <c r="CR40" s="59">
        <f>IF(AA40&gt;=5,IF(BO40&gt;=0.24,5,IF(BO40&gt;=0.16,4,IF(BO40&gt;=0.08,3,IF(BO40&gt;=0,2,1)))),IF(AA40&gt;=3,IF(BO40&gt;=0.18,5,IF(BO40&gt;=0.12,4,IF(BO40&gt;=0.06,3,IF(BO40&gt;=0,2,1)))),IF(AA40&gt;=1,IF(BO40&gt;=0.09,5,IF(BO40&gt;=0.05,4,IF(BO40&gt;=0.03,3,IF(BO40&gt;=0,2,1)))),IF(BO40&gt;=0.05,5,IF(BO40&gt;=0,4,1)))))</f>
        <v>5</v>
      </c>
      <c r="CS40" s="59">
        <f>IF(AB40&gt;=5,IF(BP40&gt;=0.24,5,IF(BP40&gt;=0.16,4,IF(BP40&gt;=0.08,3,IF(BP40&gt;=0,2,1)))),IF(AB40&gt;=3,IF(BP40&gt;=0.18,5,IF(BP40&gt;=0.12,4,IF(BP40&gt;=0.06,3,IF(BP40&gt;=0,2,1)))),IF(AB40&gt;=1,IF(BP40&gt;=0.09,5,IF(BP40&gt;=0.05,4,IF(BP40&gt;=0.03,3,IF(BP40&gt;=0,2,1)))),IF(BP40&gt;=0.05,5,IF(BP40&gt;=0,4,1)))))</f>
        <v>5</v>
      </c>
      <c r="CT40" s="59">
        <f>IF(AC40&gt;=5,IF(BQ40&gt;=0.24,5,IF(BQ40&gt;=0.16,4,IF(BQ40&gt;=0.08,3,IF(BQ40&gt;=0,2,1)))),IF(AC40&gt;=3,IF(BQ40&gt;=0.18,5,IF(BQ40&gt;=0.12,4,IF(BQ40&gt;=0.06,3,IF(BQ40&gt;=0,2,1)))),IF(AC40&gt;=1,IF(BQ40&gt;=0.09,5,IF(BQ40&gt;=0.05,4,IF(BQ40&gt;=0.03,3,IF(BQ40&gt;=0,2,1)))),IF(BQ40&gt;=0.05,5,IF(BQ40&gt;=0,4,1)))))</f>
        <v>5</v>
      </c>
      <c r="CU40" s="59">
        <f>IF(AD40&gt;=5,IF(BR40&gt;=0.24,5,IF(BR40&gt;=0.16,4,IF(BR40&gt;=0.08,3,IF(BR40&gt;=0,2,1)))),IF(AD40&gt;=3,IF(BR40&gt;=0.18,5,IF(BR40&gt;=0.12,4,IF(BR40&gt;=0.06,3,IF(BR40&gt;=0,2,1)))),IF(AD40&gt;=1,IF(BR40&gt;=0.09,5,IF(BR40&gt;=0.05,4,IF(BR40&gt;=0.03,3,IF(BR40&gt;=0,2,1)))),IF(BR40&gt;=0.05,5,IF(BR40&gt;=0,4,1)))))</f>
        <v>1</v>
      </c>
      <c r="CV40" s="59">
        <f>IF(AE40&gt;=5,IF(BS40&gt;=0.24,5,IF(BS40&gt;=0.16,4,IF(BS40&gt;=0.08,3,IF(BS40&gt;=0,2,1)))),IF(AE40&gt;=3,IF(BS40&gt;=0.18,5,IF(BS40&gt;=0.12,4,IF(BS40&gt;=0.06,3,IF(BS40&gt;=0,2,1)))),IF(AE40&gt;=1,IF(BS40&gt;=0.09,5,IF(BS40&gt;=0.05,4,IF(BS40&gt;=0.03,3,IF(BS40&gt;=0,2,1)))),IF(BS40&gt;=0.05,5,IF(BS40&gt;=0,4,1)))))</f>
        <v>5</v>
      </c>
      <c r="CW40" s="59">
        <f>IF(AF40&gt;=5,IF(BT40&gt;=0.24,5,IF(BT40&gt;=0.16,4,IF(BT40&gt;=0.08,3,IF(BT40&gt;=0,2,1)))),IF(AF40&gt;=3,IF(BT40&gt;=0.18,5,IF(BT40&gt;=0.12,4,IF(BT40&gt;=0.06,3,IF(BT40&gt;=0,2,1)))),IF(AF40&gt;=1,IF(BT40&gt;=0.09,5,IF(BT40&gt;=0.05,4,IF(BT40&gt;=0.03,3,IF(BT40&gt;=0,2,1)))),IF(BT40&gt;=0.05,5,IF(BT40&gt;=0,4,1)))))</f>
        <v>4</v>
      </c>
      <c r="CX40" s="59"/>
      <c r="CY40" s="59"/>
      <c r="CZ40" s="59"/>
      <c r="DA40" s="59"/>
      <c r="DB40" s="59"/>
      <c r="DC40" s="59"/>
      <c r="DD40" s="59"/>
      <c r="DE40" s="59"/>
      <c r="DF40" s="50" t="s">
        <v>204</v>
      </c>
      <c r="DG40" s="77" t="s">
        <v>2</v>
      </c>
      <c r="DH40" s="59">
        <f t="shared" si="152"/>
        <v>15</v>
      </c>
      <c r="DI40" s="59">
        <f t="shared" si="152"/>
        <v>12</v>
      </c>
      <c r="DJ40" s="59">
        <f t="shared" si="152"/>
        <v>12</v>
      </c>
      <c r="DK40" s="59">
        <f t="shared" si="152"/>
        <v>12</v>
      </c>
      <c r="DL40" s="59">
        <f t="shared" si="152"/>
        <v>6</v>
      </c>
      <c r="DM40" s="59">
        <f t="shared" si="152"/>
        <v>15</v>
      </c>
      <c r="DN40" s="59">
        <f t="shared" si="153"/>
        <v>3</v>
      </c>
      <c r="DO40" s="59">
        <f t="shared" si="151"/>
        <v>15</v>
      </c>
      <c r="DP40" s="59">
        <f t="shared" si="151"/>
        <v>3</v>
      </c>
      <c r="DQ40" s="59">
        <f t="shared" si="151"/>
        <v>3</v>
      </c>
      <c r="DR40" s="59">
        <f t="shared" si="151"/>
        <v>3</v>
      </c>
      <c r="DS40" s="59">
        <f t="shared" si="151"/>
        <v>3</v>
      </c>
      <c r="DT40" s="59">
        <f t="shared" si="151"/>
        <v>3</v>
      </c>
      <c r="DU40" s="59">
        <f t="shared" si="151"/>
        <v>15</v>
      </c>
      <c r="DV40" s="59">
        <f t="shared" si="151"/>
        <v>15</v>
      </c>
      <c r="DW40" s="59">
        <f t="shared" si="151"/>
        <v>15</v>
      </c>
      <c r="DX40" s="59">
        <f t="shared" si="151"/>
        <v>15</v>
      </c>
      <c r="DY40" s="59">
        <f t="shared" si="151"/>
        <v>3</v>
      </c>
      <c r="DZ40" s="59">
        <f t="shared" si="151"/>
        <v>15</v>
      </c>
      <c r="EA40" s="59">
        <f t="shared" si="151"/>
        <v>12</v>
      </c>
      <c r="EB40" s="59"/>
      <c r="EC40" s="59"/>
      <c r="ED40" s="59"/>
      <c r="EE40" s="59"/>
      <c r="EF40" s="59"/>
      <c r="EG40" s="59"/>
      <c r="EH40" s="59"/>
    </row>
    <row r="41" spans="2:138" s="48" customFormat="1" ht="14.25" customHeight="1">
      <c r="C41" s="77" t="s">
        <v>8</v>
      </c>
      <c r="K41" s="51"/>
      <c r="L41" s="51"/>
      <c r="M41" s="51">
        <v>0</v>
      </c>
      <c r="N41" s="51">
        <v>0</v>
      </c>
      <c r="O41" s="51">
        <v>1.66</v>
      </c>
      <c r="P41" s="51">
        <v>0</v>
      </c>
      <c r="Q41" s="51">
        <v>2.15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12.57</v>
      </c>
      <c r="Y41" s="51">
        <v>0.14000000000000001</v>
      </c>
      <c r="Z41" s="51">
        <v>0</v>
      </c>
      <c r="AA41" s="51">
        <v>0</v>
      </c>
      <c r="AB41" s="51">
        <v>0</v>
      </c>
      <c r="AC41" s="51">
        <v>0</v>
      </c>
      <c r="AD41" s="51">
        <v>0.68</v>
      </c>
      <c r="AE41" s="51">
        <v>1.01</v>
      </c>
      <c r="AF41" s="51">
        <v>0.09</v>
      </c>
      <c r="AG41" s="51">
        <v>0</v>
      </c>
      <c r="AH41" s="51">
        <v>0</v>
      </c>
      <c r="AI41" s="51">
        <v>0.1</v>
      </c>
      <c r="AJ41" s="51">
        <v>0</v>
      </c>
      <c r="AK41" s="116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210">
        <v>0.28000000000000003</v>
      </c>
      <c r="AR41" s="195">
        <v>0</v>
      </c>
      <c r="AS41" s="195"/>
      <c r="AT41" s="195"/>
      <c r="AU41" s="195"/>
      <c r="AV41" s="195"/>
      <c r="AW41" s="195"/>
      <c r="AX41" s="195"/>
      <c r="AY41" s="206"/>
      <c r="AZ41" s="49"/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>
        <v>0</v>
      </c>
      <c r="BU41" s="62"/>
      <c r="BV41" s="62"/>
      <c r="BW41" s="62"/>
      <c r="BX41" s="62"/>
      <c r="BY41" s="62"/>
      <c r="BZ41" s="54"/>
      <c r="CA41" s="54"/>
      <c r="CB41" s="54"/>
      <c r="CC41" s="61">
        <v>15</v>
      </c>
      <c r="CD41" s="59">
        <f>IF(M41&gt;=5,IF(BA41&gt;=0.24,5,IF(BA41&gt;=0.16,4,IF(BA41&gt;=0.08,3,IF(BA41&gt;=0,2,1)))),IF(M41&gt;=3,IF(BA41&gt;=0.18,5,IF(BA41&gt;=0.12,4,IF(BA41&gt;=0.06,3,IF(BA41&gt;=0,2,1)))),IF(M41&gt;=1,IF(BA41&gt;=0.09,5,IF(BA41&gt;=0.05,4,IF(BA41&gt;=0.03,3,IF(BA41&gt;=0,2,1)))),IF(BA41&gt;=0.05,5,IF(BA41&gt;=0,4,1)))))</f>
        <v>4</v>
      </c>
      <c r="CE41" s="59">
        <f>IF(N41&gt;=5,IF(BB41&gt;=0.24,5,IF(BB41&gt;=0.16,4,IF(BB41&gt;=0.08,3,IF(BB41&gt;=0,2,1)))),IF(N41&gt;=3,IF(BB41&gt;=0.18,5,IF(BB41&gt;=0.12,4,IF(BB41&gt;=0.06,3,IF(BB41&gt;=0,2,1)))),IF(N41&gt;=1,IF(BB41&gt;=0.09,5,IF(BB41&gt;=0.05,4,IF(BB41&gt;=0.03,3,IF(BB41&gt;=0,2,1)))),IF(BB41&gt;=0.05,5,IF(BB41&gt;=0,4,1)))))</f>
        <v>4</v>
      </c>
      <c r="CF41" s="59">
        <f>IF(O41&gt;=5,IF(BC41&gt;=0.24,5,IF(BC41&gt;=0.16,4,IF(BC41&gt;=0.08,3,IF(BC41&gt;=0,2,1)))),IF(O41&gt;=3,IF(BC41&gt;=0.18,5,IF(BC41&gt;=0.12,4,IF(BC41&gt;=0.06,3,IF(BC41&gt;=0,2,1)))),IF(O41&gt;=1,IF(BC41&gt;=0.09,5,IF(BC41&gt;=0.05,4,IF(BC41&gt;=0.03,3,IF(BC41&gt;=0,2,1)))),IF(BC41&gt;=0.05,5,IF(BC41&gt;=0,4,1)))))</f>
        <v>2</v>
      </c>
      <c r="CG41" s="59">
        <f>IF(P41&gt;=5,IF(BD41&gt;=0.24,5,IF(BD41&gt;=0.16,4,IF(BD41&gt;=0.08,3,IF(BD41&gt;=0,2,1)))),IF(P41&gt;=3,IF(BD41&gt;=0.18,5,IF(BD41&gt;=0.12,4,IF(BD41&gt;=0.06,3,IF(BD41&gt;=0,2,1)))),IF(P41&gt;=1,IF(BD41&gt;=0.09,5,IF(BD41&gt;=0.05,4,IF(BD41&gt;=0.03,3,IF(BD41&gt;=0,2,1)))),IF(BD41&gt;=0.05,5,IF(BD41&gt;=0,4,1)))))</f>
        <v>4</v>
      </c>
      <c r="CH41" s="59">
        <f>IF(Q41&gt;=5,IF(BE41&gt;=0.24,5,IF(BE41&gt;=0.16,4,IF(BE41&gt;=0.08,3,IF(BE41&gt;=0,2,1)))),IF(Q41&gt;=3,IF(BE41&gt;=0.18,5,IF(BE41&gt;=0.12,4,IF(BE41&gt;=0.06,3,IF(BE41&gt;=0,2,1)))),IF(Q41&gt;=1,IF(BE41&gt;=0.09,5,IF(BE41&gt;=0.05,4,IF(BE41&gt;=0.03,3,IF(BE41&gt;=0,2,1)))),IF(BE41&gt;=0.05,5,IF(BE41&gt;=0,4,1)))))</f>
        <v>2</v>
      </c>
      <c r="CI41" s="59">
        <f>IF(R41&gt;=5,IF(BF41&gt;=0.24,5,IF(BF41&gt;=0.16,4,IF(BF41&gt;=0.08,3,IF(BF41&gt;=0,2,1)))),IF(R41&gt;=3,IF(BF41&gt;=0.18,5,IF(BF41&gt;=0.12,4,IF(BF41&gt;=0.06,3,IF(BF41&gt;=0,2,1)))),IF(R41&gt;=1,IF(BF41&gt;=0.09,5,IF(BF41&gt;=0.05,4,IF(BF41&gt;=0.03,3,IF(BF41&gt;=0,2,1)))),IF(BF41&gt;=0.05,5,IF(BF41&gt;=0,4,1)))))</f>
        <v>4</v>
      </c>
      <c r="CJ41" s="59">
        <f>IF(S41&gt;=5,IF(BG41&gt;=0.24,5,IF(BG41&gt;=0.16,4,IF(BG41&gt;=0.08,3,IF(BG41&gt;=0,2,1)))),IF(S41&gt;=3,IF(BG41&gt;=0.18,5,IF(BG41&gt;=0.12,4,IF(BG41&gt;=0.06,3,IF(BG41&gt;=0,2,1)))),IF(S41&gt;=1,IF(BG41&gt;=0.09,5,IF(BG41&gt;=0.05,4,IF(BG41&gt;=0.03,3,IF(BG41&gt;=0,2,1)))),IF(BG41&gt;=0.05,5,IF(BG41&gt;=0,4,1)))))</f>
        <v>4</v>
      </c>
      <c r="CK41" s="59">
        <f>IF(T41&gt;=5,IF(BH41&gt;=0.24,5,IF(BH41&gt;=0.16,4,IF(BH41&gt;=0.08,3,IF(BH41&gt;=0,2,1)))),IF(T41&gt;=3,IF(BH41&gt;=0.18,5,IF(BH41&gt;=0.12,4,IF(BH41&gt;=0.06,3,IF(BH41&gt;=0,2,1)))),IF(T41&gt;=1,IF(BH41&gt;=0.09,5,IF(BH41&gt;=0.05,4,IF(BH41&gt;=0.03,3,IF(BH41&gt;=0,2,1)))),IF(BH41&gt;=0.05,5,IF(BH41&gt;=0,4,1)))))</f>
        <v>4</v>
      </c>
      <c r="CL41" s="59">
        <f>IF(U41&gt;=5,IF(BI41&gt;=0.24,5,IF(BI41&gt;=0.16,4,IF(BI41&gt;=0.08,3,IF(BI41&gt;=0,2,1)))),IF(U41&gt;=3,IF(BI41&gt;=0.18,5,IF(BI41&gt;=0.12,4,IF(BI41&gt;=0.06,3,IF(BI41&gt;=0,2,1)))),IF(U41&gt;=1,IF(BI41&gt;=0.09,5,IF(BI41&gt;=0.05,4,IF(BI41&gt;=0.03,3,IF(BI41&gt;=0,2,1)))),IF(BI41&gt;=0.05,5,IF(BI41&gt;=0,4,1)))))</f>
        <v>4</v>
      </c>
      <c r="CM41" s="59">
        <f>IF(V41&gt;=5,IF(BJ41&gt;=0.24,5,IF(BJ41&gt;=0.16,4,IF(BJ41&gt;=0.08,3,IF(BJ41&gt;=0,2,1)))),IF(V41&gt;=3,IF(BJ41&gt;=0.18,5,IF(BJ41&gt;=0.12,4,IF(BJ41&gt;=0.06,3,IF(BJ41&gt;=0,2,1)))),IF(V41&gt;=1,IF(BJ41&gt;=0.09,5,IF(BJ41&gt;=0.05,4,IF(BJ41&gt;=0.03,3,IF(BJ41&gt;=0,2,1)))),IF(BJ41&gt;=0.05,5,IF(BJ41&gt;=0,4,1)))))</f>
        <v>4</v>
      </c>
      <c r="CN41" s="59">
        <f>IF(W41&gt;=5,IF(BK41&gt;=0.24,5,IF(BK41&gt;=0.16,4,IF(BK41&gt;=0.08,3,IF(BK41&gt;=0,2,1)))),IF(W41&gt;=3,IF(BK41&gt;=0.18,5,IF(BK41&gt;=0.12,4,IF(BK41&gt;=0.06,3,IF(BK41&gt;=0,2,1)))),IF(W41&gt;=1,IF(BK41&gt;=0.09,5,IF(BK41&gt;=0.05,4,IF(BK41&gt;=0.03,3,IF(BK41&gt;=0,2,1)))),IF(BK41&gt;=0.05,5,IF(BK41&gt;=0,4,1)))))</f>
        <v>4</v>
      </c>
      <c r="CO41" s="59">
        <f>IF(X41&gt;=5,IF(BL41&gt;=0.24,5,IF(BL41&gt;=0.16,4,IF(BL41&gt;=0.08,3,IF(BL41&gt;=0,2,1)))),IF(X41&gt;=3,IF(BL41&gt;=0.18,5,IF(BL41&gt;=0.12,4,IF(BL41&gt;=0.06,3,IF(BL41&gt;=0,2,1)))),IF(X41&gt;=1,IF(BL41&gt;=0.09,5,IF(BL41&gt;=0.05,4,IF(BL41&gt;=0.03,3,IF(BL41&gt;=0,2,1)))),IF(BL41&gt;=0.05,5,IF(BL41&gt;=0,4,1)))))</f>
        <v>2</v>
      </c>
      <c r="CP41" s="59">
        <f>IF(Y41&gt;=5,IF(BM41&gt;=0.24,5,IF(BM41&gt;=0.16,4,IF(BM41&gt;=0.08,3,IF(BM41&gt;=0,2,1)))),IF(Y41&gt;=3,IF(BM41&gt;=0.18,5,IF(BM41&gt;=0.12,4,IF(BM41&gt;=0.06,3,IF(BM41&gt;=0,2,1)))),IF(Y41&gt;=1,IF(BM41&gt;=0.09,5,IF(BM41&gt;=0.05,4,IF(BM41&gt;=0.03,3,IF(BM41&gt;=0,2,1)))),IF(BM41&gt;=0.05,5,IF(BM41&gt;=0,4,1)))))</f>
        <v>4</v>
      </c>
      <c r="CQ41" s="59">
        <f>IF(Z41&gt;=5,IF(BN41&gt;=0.24,5,IF(BN41&gt;=0.16,4,IF(BN41&gt;=0.08,3,IF(BN41&gt;=0,2,1)))),IF(Z41&gt;=3,IF(BN41&gt;=0.18,5,IF(BN41&gt;=0.12,4,IF(BN41&gt;=0.06,3,IF(BN41&gt;=0,2,1)))),IF(Z41&gt;=1,IF(BN41&gt;=0.09,5,IF(BN41&gt;=0.05,4,IF(BN41&gt;=0.03,3,IF(BN41&gt;=0,2,1)))),IF(BN41&gt;=0.05,5,IF(BN41&gt;=0,4,1)))))</f>
        <v>4</v>
      </c>
      <c r="CR41" s="59">
        <f>IF(AA41&gt;=5,IF(BO41&gt;=0.24,5,IF(BO41&gt;=0.16,4,IF(BO41&gt;=0.08,3,IF(BO41&gt;=0,2,1)))),IF(AA41&gt;=3,IF(BO41&gt;=0.18,5,IF(BO41&gt;=0.12,4,IF(BO41&gt;=0.06,3,IF(BO41&gt;=0,2,1)))),IF(AA41&gt;=1,IF(BO41&gt;=0.09,5,IF(BO41&gt;=0.05,4,IF(BO41&gt;=0.03,3,IF(BO41&gt;=0,2,1)))),IF(BO41&gt;=0.05,5,IF(BO41&gt;=0,4,1)))))</f>
        <v>4</v>
      </c>
      <c r="CS41" s="59">
        <f>IF(AB41&gt;=5,IF(BP41&gt;=0.24,5,IF(BP41&gt;=0.16,4,IF(BP41&gt;=0.08,3,IF(BP41&gt;=0,2,1)))),IF(AB41&gt;=3,IF(BP41&gt;=0.18,5,IF(BP41&gt;=0.12,4,IF(BP41&gt;=0.06,3,IF(BP41&gt;=0,2,1)))),IF(AB41&gt;=1,IF(BP41&gt;=0.09,5,IF(BP41&gt;=0.05,4,IF(BP41&gt;=0.03,3,IF(BP41&gt;=0,2,1)))),IF(BP41&gt;=0.05,5,IF(BP41&gt;=0,4,1)))))</f>
        <v>4</v>
      </c>
      <c r="CT41" s="59">
        <f>IF(AC41&gt;=5,IF(BQ41&gt;=0.24,5,IF(BQ41&gt;=0.16,4,IF(BQ41&gt;=0.08,3,IF(BQ41&gt;=0,2,1)))),IF(AC41&gt;=3,IF(BQ41&gt;=0.18,5,IF(BQ41&gt;=0.12,4,IF(BQ41&gt;=0.06,3,IF(BQ41&gt;=0,2,1)))),IF(AC41&gt;=1,IF(BQ41&gt;=0.09,5,IF(BQ41&gt;=0.05,4,IF(BQ41&gt;=0.03,3,IF(BQ41&gt;=0,2,1)))),IF(BQ41&gt;=0.05,5,IF(BQ41&gt;=0,4,1)))))</f>
        <v>4</v>
      </c>
      <c r="CU41" s="59">
        <f>IF(AD41&gt;=5,IF(BR41&gt;=0.24,5,IF(BR41&gt;=0.16,4,IF(BR41&gt;=0.08,3,IF(BR41&gt;=0,2,1)))),IF(AD41&gt;=3,IF(BR41&gt;=0.18,5,IF(BR41&gt;=0.12,4,IF(BR41&gt;=0.06,3,IF(BR41&gt;=0,2,1)))),IF(AD41&gt;=1,IF(BR41&gt;=0.09,5,IF(BR41&gt;=0.05,4,IF(BR41&gt;=0.03,3,IF(BR41&gt;=0,2,1)))),IF(BR41&gt;=0.05,5,IF(BR41&gt;=0,4,1)))))</f>
        <v>4</v>
      </c>
      <c r="CV41" s="59">
        <f>IF(AE41&gt;=5,IF(BS41&gt;=0.24,5,IF(BS41&gt;=0.16,4,IF(BS41&gt;=0.08,3,IF(BS41&gt;=0,2,1)))),IF(AE41&gt;=3,IF(BS41&gt;=0.18,5,IF(BS41&gt;=0.12,4,IF(BS41&gt;=0.06,3,IF(BS41&gt;=0,2,1)))),IF(AE41&gt;=1,IF(BS41&gt;=0.09,5,IF(BS41&gt;=0.05,4,IF(BS41&gt;=0.03,3,IF(BS41&gt;=0,2,1)))),IF(BS41&gt;=0.05,5,IF(BS41&gt;=0,4,1)))))</f>
        <v>2</v>
      </c>
      <c r="CW41" s="59">
        <f>IF(AF41&gt;=5,IF(BT41&gt;=0.24,5,IF(BT41&gt;=0.16,4,IF(BT41&gt;=0.08,3,IF(BT41&gt;=0,2,1)))),IF(AF41&gt;=3,IF(BT41&gt;=0.18,5,IF(BT41&gt;=0.12,4,IF(BT41&gt;=0.06,3,IF(BT41&gt;=0,2,1)))),IF(AF41&gt;=1,IF(BT41&gt;=0.09,5,IF(BT41&gt;=0.05,4,IF(BT41&gt;=0.03,3,IF(BT41&gt;=0,2,1)))),IF(BT41&gt;=0.05,5,IF(BT41&gt;=0,4,1)))))</f>
        <v>4</v>
      </c>
      <c r="CX41" s="59"/>
      <c r="CY41" s="59"/>
      <c r="CZ41" s="59"/>
      <c r="DA41" s="59"/>
      <c r="DB41" s="59"/>
      <c r="DC41" s="59"/>
      <c r="DD41" s="59"/>
      <c r="DE41" s="59"/>
      <c r="DF41" s="48" t="s">
        <v>204</v>
      </c>
      <c r="DG41" s="77" t="s">
        <v>8</v>
      </c>
      <c r="DH41" s="59">
        <f t="shared" si="152"/>
        <v>12</v>
      </c>
      <c r="DI41" s="59">
        <f t="shared" si="152"/>
        <v>12</v>
      </c>
      <c r="DJ41" s="59">
        <f t="shared" si="152"/>
        <v>6</v>
      </c>
      <c r="DK41" s="59">
        <f t="shared" si="152"/>
        <v>12</v>
      </c>
      <c r="DL41" s="59">
        <f t="shared" si="152"/>
        <v>6</v>
      </c>
      <c r="DM41" s="59">
        <f t="shared" si="152"/>
        <v>12</v>
      </c>
      <c r="DN41" s="59">
        <f t="shared" si="153"/>
        <v>12</v>
      </c>
      <c r="DO41" s="59">
        <f t="shared" si="151"/>
        <v>12</v>
      </c>
      <c r="DP41" s="59">
        <f t="shared" si="151"/>
        <v>12</v>
      </c>
      <c r="DQ41" s="59">
        <f t="shared" si="151"/>
        <v>12</v>
      </c>
      <c r="DR41" s="59">
        <f t="shared" si="151"/>
        <v>12</v>
      </c>
      <c r="DS41" s="59">
        <f t="shared" si="151"/>
        <v>6</v>
      </c>
      <c r="DT41" s="59">
        <f t="shared" si="151"/>
        <v>12</v>
      </c>
      <c r="DU41" s="59">
        <f t="shared" si="151"/>
        <v>12</v>
      </c>
      <c r="DV41" s="59">
        <f t="shared" si="151"/>
        <v>12</v>
      </c>
      <c r="DW41" s="59">
        <f t="shared" si="151"/>
        <v>12</v>
      </c>
      <c r="DX41" s="59">
        <f t="shared" si="151"/>
        <v>12</v>
      </c>
      <c r="DY41" s="59">
        <f t="shared" si="151"/>
        <v>12</v>
      </c>
      <c r="DZ41" s="59">
        <f t="shared" si="151"/>
        <v>6</v>
      </c>
      <c r="EA41" s="59">
        <f t="shared" si="151"/>
        <v>12</v>
      </c>
      <c r="EB41" s="59"/>
      <c r="EC41" s="59"/>
      <c r="ED41" s="59"/>
      <c r="EE41" s="59"/>
      <c r="EF41" s="59"/>
      <c r="EG41" s="59"/>
      <c r="EH41" s="59"/>
    </row>
    <row r="42" spans="2:138" s="48" customFormat="1" ht="14.25" customHeight="1">
      <c r="C42" s="77" t="s">
        <v>5</v>
      </c>
      <c r="K42" s="51"/>
      <c r="L42" s="51"/>
      <c r="M42" s="51">
        <v>0.22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0.14000000000000001</v>
      </c>
      <c r="Z42" s="51">
        <v>0</v>
      </c>
      <c r="AA42" s="51">
        <v>0</v>
      </c>
      <c r="AB42" s="51">
        <v>0</v>
      </c>
      <c r="AC42" s="51">
        <v>0</v>
      </c>
      <c r="AD42" s="51">
        <v>0.02</v>
      </c>
      <c r="AE42" s="51">
        <v>0.53</v>
      </c>
      <c r="AF42" s="51">
        <v>1.71</v>
      </c>
      <c r="AG42" s="51">
        <v>0</v>
      </c>
      <c r="AH42" s="51">
        <v>0</v>
      </c>
      <c r="AI42" s="51">
        <v>0</v>
      </c>
      <c r="AJ42" s="51">
        <v>0</v>
      </c>
      <c r="AK42" s="116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210">
        <v>3.89</v>
      </c>
      <c r="AR42" s="195">
        <v>0.42</v>
      </c>
      <c r="AS42" s="195"/>
      <c r="AT42" s="195"/>
      <c r="AU42" s="195"/>
      <c r="AV42" s="195"/>
      <c r="AW42" s="195"/>
      <c r="AX42" s="195"/>
      <c r="AY42" s="206"/>
      <c r="AZ42" s="49"/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/>
      <c r="BV42" s="62"/>
      <c r="BW42" s="62"/>
      <c r="BX42" s="62"/>
      <c r="BY42" s="62"/>
      <c r="BZ42" s="54"/>
      <c r="CA42" s="54"/>
      <c r="CB42" s="54"/>
      <c r="CC42" s="61">
        <v>15</v>
      </c>
      <c r="CD42" s="59">
        <f>IF(M42&gt;=5,IF(BA42&gt;=0.24,5,IF(BA42&gt;=0.16,4,IF(BA42&gt;=0.08,3,IF(BA42&gt;=0,2,1)))),IF(M42&gt;=3,IF(BA42&gt;=0.18,5,IF(BA42&gt;=0.12,4,IF(BA42&gt;=0.06,3,IF(BA42&gt;=0,2,1)))),IF(M42&gt;=1,IF(BA42&gt;=0.09,5,IF(BA42&gt;=0.05,4,IF(BA42&gt;=0.03,3,IF(BA42&gt;=0,2,1)))),IF(BA42&gt;=0.05,5,IF(BA42&gt;=0,4,1)))))</f>
        <v>4</v>
      </c>
      <c r="CE42" s="59">
        <f>IF(N42&gt;=5,IF(BB42&gt;=0.24,5,IF(BB42&gt;=0.16,4,IF(BB42&gt;=0.08,3,IF(BB42&gt;=0,2,1)))),IF(N42&gt;=3,IF(BB42&gt;=0.18,5,IF(BB42&gt;=0.12,4,IF(BB42&gt;=0.06,3,IF(BB42&gt;=0,2,1)))),IF(N42&gt;=1,IF(BB42&gt;=0.09,5,IF(BB42&gt;=0.05,4,IF(BB42&gt;=0.03,3,IF(BB42&gt;=0,2,1)))),IF(BB42&gt;=0.05,5,IF(BB42&gt;=0,4,1)))))</f>
        <v>4</v>
      </c>
      <c r="CF42" s="59">
        <f>IF(O42&gt;=5,IF(BC42&gt;=0.24,5,IF(BC42&gt;=0.16,4,IF(BC42&gt;=0.08,3,IF(BC42&gt;=0,2,1)))),IF(O42&gt;=3,IF(BC42&gt;=0.18,5,IF(BC42&gt;=0.12,4,IF(BC42&gt;=0.06,3,IF(BC42&gt;=0,2,1)))),IF(O42&gt;=1,IF(BC42&gt;=0.09,5,IF(BC42&gt;=0.05,4,IF(BC42&gt;=0.03,3,IF(BC42&gt;=0,2,1)))),IF(BC42&gt;=0.05,5,IF(BC42&gt;=0,4,1)))))</f>
        <v>4</v>
      </c>
      <c r="CG42" s="59">
        <f>IF(P42&gt;=5,IF(BD42&gt;=0.24,5,IF(BD42&gt;=0.16,4,IF(BD42&gt;=0.08,3,IF(BD42&gt;=0,2,1)))),IF(P42&gt;=3,IF(BD42&gt;=0.18,5,IF(BD42&gt;=0.12,4,IF(BD42&gt;=0.06,3,IF(BD42&gt;=0,2,1)))),IF(P42&gt;=1,IF(BD42&gt;=0.09,5,IF(BD42&gt;=0.05,4,IF(BD42&gt;=0.03,3,IF(BD42&gt;=0,2,1)))),IF(BD42&gt;=0.05,5,IF(BD42&gt;=0,4,1)))))</f>
        <v>4</v>
      </c>
      <c r="CH42" s="59">
        <f>IF(Q42&gt;=5,IF(BE42&gt;=0.24,5,IF(BE42&gt;=0.16,4,IF(BE42&gt;=0.08,3,IF(BE42&gt;=0,2,1)))),IF(Q42&gt;=3,IF(BE42&gt;=0.18,5,IF(BE42&gt;=0.12,4,IF(BE42&gt;=0.06,3,IF(BE42&gt;=0,2,1)))),IF(Q42&gt;=1,IF(BE42&gt;=0.09,5,IF(BE42&gt;=0.05,4,IF(BE42&gt;=0.03,3,IF(BE42&gt;=0,2,1)))),IF(BE42&gt;=0.05,5,IF(BE42&gt;=0,4,1)))))</f>
        <v>4</v>
      </c>
      <c r="CI42" s="59">
        <f>IF(R42&gt;=5,IF(BF42&gt;=0.24,5,IF(BF42&gt;=0.16,4,IF(BF42&gt;=0.08,3,IF(BF42&gt;=0,2,1)))),IF(R42&gt;=3,IF(BF42&gt;=0.18,5,IF(BF42&gt;=0.12,4,IF(BF42&gt;=0.06,3,IF(BF42&gt;=0,2,1)))),IF(R42&gt;=1,IF(BF42&gt;=0.09,5,IF(BF42&gt;=0.05,4,IF(BF42&gt;=0.03,3,IF(BF42&gt;=0,2,1)))),IF(BF42&gt;=0.05,5,IF(BF42&gt;=0,4,1)))))</f>
        <v>4</v>
      </c>
      <c r="CJ42" s="59">
        <f>IF(S42&gt;=5,IF(BG42&gt;=0.24,5,IF(BG42&gt;=0.16,4,IF(BG42&gt;=0.08,3,IF(BG42&gt;=0,2,1)))),IF(S42&gt;=3,IF(BG42&gt;=0.18,5,IF(BG42&gt;=0.12,4,IF(BG42&gt;=0.06,3,IF(BG42&gt;=0,2,1)))),IF(S42&gt;=1,IF(BG42&gt;=0.09,5,IF(BG42&gt;=0.05,4,IF(BG42&gt;=0.03,3,IF(BG42&gt;=0,2,1)))),IF(BG42&gt;=0.05,5,IF(BG42&gt;=0,4,1)))))</f>
        <v>4</v>
      </c>
      <c r="CK42" s="59">
        <f>IF(T42&gt;=5,IF(BH42&gt;=0.24,5,IF(BH42&gt;=0.16,4,IF(BH42&gt;=0.08,3,IF(BH42&gt;=0,2,1)))),IF(T42&gt;=3,IF(BH42&gt;=0.18,5,IF(BH42&gt;=0.12,4,IF(BH42&gt;=0.06,3,IF(BH42&gt;=0,2,1)))),IF(T42&gt;=1,IF(BH42&gt;=0.09,5,IF(BH42&gt;=0.05,4,IF(BH42&gt;=0.03,3,IF(BH42&gt;=0,2,1)))),IF(BH42&gt;=0.05,5,IF(BH42&gt;=0,4,1)))))</f>
        <v>4</v>
      </c>
      <c r="CL42" s="59">
        <f>IF(U42&gt;=5,IF(BI42&gt;=0.24,5,IF(BI42&gt;=0.16,4,IF(BI42&gt;=0.08,3,IF(BI42&gt;=0,2,1)))),IF(U42&gt;=3,IF(BI42&gt;=0.18,5,IF(BI42&gt;=0.12,4,IF(BI42&gt;=0.06,3,IF(BI42&gt;=0,2,1)))),IF(U42&gt;=1,IF(BI42&gt;=0.09,5,IF(BI42&gt;=0.05,4,IF(BI42&gt;=0.03,3,IF(BI42&gt;=0,2,1)))),IF(BI42&gt;=0.05,5,IF(BI42&gt;=0,4,1)))))</f>
        <v>4</v>
      </c>
      <c r="CM42" s="59">
        <f>IF(V42&gt;=5,IF(BJ42&gt;=0.24,5,IF(BJ42&gt;=0.16,4,IF(BJ42&gt;=0.08,3,IF(BJ42&gt;=0,2,1)))),IF(V42&gt;=3,IF(BJ42&gt;=0.18,5,IF(BJ42&gt;=0.12,4,IF(BJ42&gt;=0.06,3,IF(BJ42&gt;=0,2,1)))),IF(V42&gt;=1,IF(BJ42&gt;=0.09,5,IF(BJ42&gt;=0.05,4,IF(BJ42&gt;=0.03,3,IF(BJ42&gt;=0,2,1)))),IF(BJ42&gt;=0.05,5,IF(BJ42&gt;=0,4,1)))))</f>
        <v>4</v>
      </c>
      <c r="CN42" s="59">
        <f>IF(W42&gt;=5,IF(BK42&gt;=0.24,5,IF(BK42&gt;=0.16,4,IF(BK42&gt;=0.08,3,IF(BK42&gt;=0,2,1)))),IF(W42&gt;=3,IF(BK42&gt;=0.18,5,IF(BK42&gt;=0.12,4,IF(BK42&gt;=0.06,3,IF(BK42&gt;=0,2,1)))),IF(W42&gt;=1,IF(BK42&gt;=0.09,5,IF(BK42&gt;=0.05,4,IF(BK42&gt;=0.03,3,IF(BK42&gt;=0,2,1)))),IF(BK42&gt;=0.05,5,IF(BK42&gt;=0,4,1)))))</f>
        <v>4</v>
      </c>
      <c r="CO42" s="59">
        <f>IF(X42&gt;=5,IF(BL42&gt;=0.24,5,IF(BL42&gt;=0.16,4,IF(BL42&gt;=0.08,3,IF(BL42&gt;=0,2,1)))),IF(X42&gt;=3,IF(BL42&gt;=0.18,5,IF(BL42&gt;=0.12,4,IF(BL42&gt;=0.06,3,IF(BL42&gt;=0,2,1)))),IF(X42&gt;=1,IF(BL42&gt;=0.09,5,IF(BL42&gt;=0.05,4,IF(BL42&gt;=0.03,3,IF(BL42&gt;=0,2,1)))),IF(BL42&gt;=0.05,5,IF(BL42&gt;=0,4,1)))))</f>
        <v>4</v>
      </c>
      <c r="CP42" s="59">
        <f>IF(Y42&gt;=5,IF(BM42&gt;=0.24,5,IF(BM42&gt;=0.16,4,IF(BM42&gt;=0.08,3,IF(BM42&gt;=0,2,1)))),IF(Y42&gt;=3,IF(BM42&gt;=0.18,5,IF(BM42&gt;=0.12,4,IF(BM42&gt;=0.06,3,IF(BM42&gt;=0,2,1)))),IF(Y42&gt;=1,IF(BM42&gt;=0.09,5,IF(BM42&gt;=0.05,4,IF(BM42&gt;=0.03,3,IF(BM42&gt;=0,2,1)))),IF(BM42&gt;=0.05,5,IF(BM42&gt;=0,4,1)))))</f>
        <v>4</v>
      </c>
      <c r="CQ42" s="59">
        <f>IF(Z42&gt;=5,IF(BN42&gt;=0.24,5,IF(BN42&gt;=0.16,4,IF(BN42&gt;=0.08,3,IF(BN42&gt;=0,2,1)))),IF(Z42&gt;=3,IF(BN42&gt;=0.18,5,IF(BN42&gt;=0.12,4,IF(BN42&gt;=0.06,3,IF(BN42&gt;=0,2,1)))),IF(Z42&gt;=1,IF(BN42&gt;=0.09,5,IF(BN42&gt;=0.05,4,IF(BN42&gt;=0.03,3,IF(BN42&gt;=0,2,1)))),IF(BN42&gt;=0.05,5,IF(BN42&gt;=0,4,1)))))</f>
        <v>4</v>
      </c>
      <c r="CR42" s="59">
        <f>IF(AA42&gt;=5,IF(BO42&gt;=0.24,5,IF(BO42&gt;=0.16,4,IF(BO42&gt;=0.08,3,IF(BO42&gt;=0,2,1)))),IF(AA42&gt;=3,IF(BO42&gt;=0.18,5,IF(BO42&gt;=0.12,4,IF(BO42&gt;=0.06,3,IF(BO42&gt;=0,2,1)))),IF(AA42&gt;=1,IF(BO42&gt;=0.09,5,IF(BO42&gt;=0.05,4,IF(BO42&gt;=0.03,3,IF(BO42&gt;=0,2,1)))),IF(BO42&gt;=0.05,5,IF(BO42&gt;=0,4,1)))))</f>
        <v>4</v>
      </c>
      <c r="CS42" s="59">
        <f>IF(AB42&gt;=5,IF(BP42&gt;=0.24,5,IF(BP42&gt;=0.16,4,IF(BP42&gt;=0.08,3,IF(BP42&gt;=0,2,1)))),IF(AB42&gt;=3,IF(BP42&gt;=0.18,5,IF(BP42&gt;=0.12,4,IF(BP42&gt;=0.06,3,IF(BP42&gt;=0,2,1)))),IF(AB42&gt;=1,IF(BP42&gt;=0.09,5,IF(BP42&gt;=0.05,4,IF(BP42&gt;=0.03,3,IF(BP42&gt;=0,2,1)))),IF(BP42&gt;=0.05,5,IF(BP42&gt;=0,4,1)))))</f>
        <v>4</v>
      </c>
      <c r="CT42" s="59">
        <f>IF(AC42&gt;=5,IF(BQ42&gt;=0.24,5,IF(BQ42&gt;=0.16,4,IF(BQ42&gt;=0.08,3,IF(BQ42&gt;=0,2,1)))),IF(AC42&gt;=3,IF(BQ42&gt;=0.18,5,IF(BQ42&gt;=0.12,4,IF(BQ42&gt;=0.06,3,IF(BQ42&gt;=0,2,1)))),IF(AC42&gt;=1,IF(BQ42&gt;=0.09,5,IF(BQ42&gt;=0.05,4,IF(BQ42&gt;=0.03,3,IF(BQ42&gt;=0,2,1)))),IF(BQ42&gt;=0.05,5,IF(BQ42&gt;=0,4,1)))))</f>
        <v>4</v>
      </c>
      <c r="CU42" s="59">
        <f>IF(AD42&gt;=5,IF(BR42&gt;=0.24,5,IF(BR42&gt;=0.16,4,IF(BR42&gt;=0.08,3,IF(BR42&gt;=0,2,1)))),IF(AD42&gt;=3,IF(BR42&gt;=0.18,5,IF(BR42&gt;=0.12,4,IF(BR42&gt;=0.06,3,IF(BR42&gt;=0,2,1)))),IF(AD42&gt;=1,IF(BR42&gt;=0.09,5,IF(BR42&gt;=0.05,4,IF(BR42&gt;=0.03,3,IF(BR42&gt;=0,2,1)))),IF(BR42&gt;=0.05,5,IF(BR42&gt;=0,4,1)))))</f>
        <v>4</v>
      </c>
      <c r="CV42" s="59">
        <f>IF(AE42&gt;=5,IF(BS42&gt;=0.24,5,IF(BS42&gt;=0.16,4,IF(BS42&gt;=0.08,3,IF(BS42&gt;=0,2,1)))),IF(AE42&gt;=3,IF(BS42&gt;=0.18,5,IF(BS42&gt;=0.12,4,IF(BS42&gt;=0.06,3,IF(BS42&gt;=0,2,1)))),IF(AE42&gt;=1,IF(BS42&gt;=0.09,5,IF(BS42&gt;=0.05,4,IF(BS42&gt;=0.03,3,IF(BS42&gt;=0,2,1)))),IF(BS42&gt;=0.05,5,IF(BS42&gt;=0,4,1)))))</f>
        <v>4</v>
      </c>
      <c r="CW42" s="59">
        <f>IF(AF42&gt;=5,IF(BT42&gt;=0.24,5,IF(BT42&gt;=0.16,4,IF(BT42&gt;=0.08,3,IF(BT42&gt;=0,2,1)))),IF(AF42&gt;=3,IF(BT42&gt;=0.18,5,IF(BT42&gt;=0.12,4,IF(BT42&gt;=0.06,3,IF(BT42&gt;=0,2,1)))),IF(AF42&gt;=1,IF(BT42&gt;=0.09,5,IF(BT42&gt;=0.05,4,IF(BT42&gt;=0.03,3,IF(BT42&gt;=0,2,1)))),IF(BT42&gt;=0.05,5,IF(BT42&gt;=0,4,1)))))</f>
        <v>2</v>
      </c>
      <c r="CX42" s="59"/>
      <c r="CY42" s="59"/>
      <c r="CZ42" s="59"/>
      <c r="DA42" s="59"/>
      <c r="DB42" s="59"/>
      <c r="DC42" s="59"/>
      <c r="DD42" s="59"/>
      <c r="DE42" s="59"/>
      <c r="DF42" s="48" t="s">
        <v>204</v>
      </c>
      <c r="DG42" s="77" t="s">
        <v>5</v>
      </c>
      <c r="DH42" s="59">
        <f t="shared" si="152"/>
        <v>12</v>
      </c>
      <c r="DI42" s="59">
        <f t="shared" si="152"/>
        <v>12</v>
      </c>
      <c r="DJ42" s="59">
        <f t="shared" si="152"/>
        <v>12</v>
      </c>
      <c r="DK42" s="59">
        <f t="shared" si="152"/>
        <v>12</v>
      </c>
      <c r="DL42" s="59">
        <f t="shared" si="152"/>
        <v>12</v>
      </c>
      <c r="DM42" s="59">
        <f t="shared" si="152"/>
        <v>12</v>
      </c>
      <c r="DN42" s="59">
        <f t="shared" si="153"/>
        <v>12</v>
      </c>
      <c r="DO42" s="59">
        <f t="shared" si="151"/>
        <v>12</v>
      </c>
      <c r="DP42" s="59">
        <f t="shared" si="151"/>
        <v>12</v>
      </c>
      <c r="DQ42" s="59">
        <f t="shared" si="151"/>
        <v>12</v>
      </c>
      <c r="DR42" s="59">
        <f t="shared" si="151"/>
        <v>12</v>
      </c>
      <c r="DS42" s="59">
        <f t="shared" si="151"/>
        <v>12</v>
      </c>
      <c r="DT42" s="59">
        <f t="shared" si="151"/>
        <v>12</v>
      </c>
      <c r="DU42" s="59">
        <f t="shared" si="151"/>
        <v>12</v>
      </c>
      <c r="DV42" s="59">
        <f t="shared" si="151"/>
        <v>12</v>
      </c>
      <c r="DW42" s="59">
        <f t="shared" si="151"/>
        <v>12</v>
      </c>
      <c r="DX42" s="59">
        <f t="shared" si="151"/>
        <v>12</v>
      </c>
      <c r="DY42" s="59">
        <f t="shared" si="151"/>
        <v>12</v>
      </c>
      <c r="DZ42" s="59">
        <f t="shared" si="151"/>
        <v>12</v>
      </c>
      <c r="EA42" s="59">
        <f t="shared" si="151"/>
        <v>6</v>
      </c>
      <c r="EB42" s="59"/>
      <c r="EC42" s="59"/>
      <c r="ED42" s="59"/>
      <c r="EE42" s="59"/>
      <c r="EF42" s="59"/>
      <c r="EG42" s="59"/>
      <c r="EH42" s="59"/>
    </row>
    <row r="43" spans="2:138" ht="14.25" customHeight="1">
      <c r="B43" s="46" t="s">
        <v>358</v>
      </c>
      <c r="C43" s="74" t="s">
        <v>9</v>
      </c>
      <c r="G43" s="63"/>
      <c r="H43" s="63"/>
      <c r="I43" s="63"/>
      <c r="J43" s="63"/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119">
        <v>0</v>
      </c>
      <c r="AM43" s="119">
        <v>0</v>
      </c>
      <c r="AN43" s="119">
        <v>0</v>
      </c>
      <c r="AO43" s="2">
        <v>0</v>
      </c>
      <c r="AP43" s="119">
        <v>0</v>
      </c>
      <c r="AQ43" s="127">
        <v>0</v>
      </c>
      <c r="AR43" s="72">
        <v>0</v>
      </c>
      <c r="AS43" s="72"/>
      <c r="AT43" s="72"/>
      <c r="AU43" s="72"/>
      <c r="AV43" s="72"/>
      <c r="AW43" s="72"/>
      <c r="AX43" s="72"/>
      <c r="AY43" s="111"/>
      <c r="CD43" s="58">
        <f t="shared" ref="CD43:CD50" si="160">IF(Y43&gt;10000,-6,IF(Y43&gt;5000,-5,IF(Y43&gt;1000,-4,IF(Y43&gt;500,-3,IF(Y43&gt;100,-2,IF(Y43&gt;=1,-1,0))))))</f>
        <v>0</v>
      </c>
      <c r="CE43" s="58">
        <f t="shared" ref="CE43:CE50" si="161">IF(Z43&gt;10000,-6,IF(Z43&gt;5000,-5,IF(Z43&gt;1000,-4,IF(Z43&gt;500,-3,IF(Z43&gt;100,-2,IF(Z43&gt;=1,-1,0))))))</f>
        <v>0</v>
      </c>
      <c r="CF43" s="58">
        <f t="shared" ref="CF43:CF50" si="162">IF(AA43&gt;10000,-6,IF(AA43&gt;5000,-5,IF(AA43&gt;1000,-4,IF(AA43&gt;500,-3,IF(AA43&gt;100,-2,IF(AA43&gt;=1,-1,0))))))</f>
        <v>0</v>
      </c>
      <c r="CG43" s="58">
        <f t="shared" ref="CG43:CG50" si="163">IF(AB43&gt;10000,-6,IF(AB43&gt;5000,-5,IF(AB43&gt;1000,-4,IF(AB43&gt;500,-3,IF(AB43&gt;100,-2,IF(AB43&gt;=1,-1,0))))))</f>
        <v>0</v>
      </c>
      <c r="CH43" s="58">
        <f t="shared" ref="CH43:CH50" si="164">IF(AC43&gt;10000,-6,IF(AC43&gt;5000,-5,IF(AC43&gt;1000,-4,IF(AC43&gt;500,-3,IF(AC43&gt;100,-2,IF(AC43&gt;=1,-1,0))))))</f>
        <v>0</v>
      </c>
      <c r="CI43" s="58">
        <f t="shared" ref="CI43:CI50" si="165">IF(AD43&gt;10000,-6,IF(AD43&gt;5000,-5,IF(AD43&gt;1000,-4,IF(AD43&gt;500,-3,IF(AD43&gt;100,-2,IF(AD43&gt;=1,-1,0))))))</f>
        <v>0</v>
      </c>
      <c r="CJ43" s="58">
        <f>IF(AE43&gt;10000,-6,IF(AE43&gt;5000,-5,IF(AE43&gt;1000,-4,IF(AE43&gt;500,-3,IF(AE43&gt;100,-2,IF(AE43&gt;=1,-1,0))))))</f>
        <v>0</v>
      </c>
      <c r="CK43" s="58">
        <f>IF(AF43&gt;10000,-6,IF(AF43&gt;5000,-5,IF(AF43&gt;1000,-4,IF(AF43&gt;500,-3,IF(AF43&gt;100,-2,IF(AF43&gt;=1,-1,0))))))</f>
        <v>0</v>
      </c>
      <c r="CL43" s="58">
        <f>IF(AG43&gt;10000,-6,IF(AG43&gt;5000,-5,IF(AG43&gt;1000,-4,IF(AG43&gt;500,-3,IF(AG43&gt;100,-2,IF(AG43&gt;=1,-1,0))))))</f>
        <v>0</v>
      </c>
      <c r="CM43" s="58">
        <f>IF(AH43&gt;10000,-6,IF(AH43&gt;5000,-5,IF(AH43&gt;1000,-4,IF(AH43&gt;500,-3,IF(AH43&gt;100,-2,IF(AH43&gt;=1,-1,0))))))</f>
        <v>0</v>
      </c>
      <c r="CN43" s="58">
        <f>IF(AI43&gt;10000,-6,IF(AI43&gt;5000,-5,IF(AI43&gt;1000,-4,IF(AI43&gt;500,-3,IF(AI43&gt;100,-2,IF(AI43&gt;=1,-1,0))))))</f>
        <v>0</v>
      </c>
      <c r="CO43" s="58">
        <f>IF(AJ43&gt;10000,-6,IF(AJ43&gt;5000,-5,IF(AJ43&gt;1000,-4,IF(AJ43&gt;500,-3,IF(AJ43&gt;100,-2,IF(AJ43&gt;=1,-1,0))))))</f>
        <v>0</v>
      </c>
      <c r="CP43" s="58">
        <f>IF(AK43&gt;10000,-6,IF(AK43&gt;5000,-5,IF(AK43&gt;1000,-4,IF(AK43&gt;500,-3,IF(AK43&gt;100,-2,IF(AK43&gt;=1,-1,0))))))</f>
        <v>0</v>
      </c>
      <c r="CQ43" s="58">
        <f>IF(AL43&gt;10000,-6,IF(AL43&gt;5000,-5,IF(AL43&gt;1000,-4,IF(AL43&gt;500,-3,IF(AL43&gt;100,-2,IF(AL43&gt;=1,-1,0))))))</f>
        <v>0</v>
      </c>
      <c r="CR43" s="58">
        <f>IF(AM43&gt;10000,-6,IF(AM43&gt;5000,-5,IF(AM43&gt;1000,-4,IF(AM43&gt;500,-3,IF(AM43&gt;100,-2,IF(AM43&gt;=1,-1,0))))))</f>
        <v>0</v>
      </c>
      <c r="CS43" s="58">
        <f>IF(AN43&gt;10000,-6,IF(AN43&gt;5000,-5,IF(AN43&gt;1000,-4,IF(AN43&gt;500,-3,IF(AN43&gt;100,-2,IF(AN43&gt;=1,-1,0))))))</f>
        <v>0</v>
      </c>
      <c r="CT43" s="58">
        <f>IF(AO43&gt;10000,-6,IF(AO43&gt;5000,-5,IF(AO43&gt;1000,-4,IF(AO43&gt;500,-3,IF(AO43&gt;100,-2,IF(AO43&gt;=1,-1,0))))))</f>
        <v>0</v>
      </c>
      <c r="CU43" s="58">
        <f>IF(AP43&gt;10000,-6,IF(AP43&gt;5000,-5,IF(AP43&gt;1000,-4,IF(AP43&gt;500,-3,IF(AP43&gt;100,-2,IF(AP43&gt;=1,-1,0))))))</f>
        <v>0</v>
      </c>
      <c r="CV43" s="58">
        <f>IF(AQ43&gt;10000,-6,IF(AQ43&gt;5000,-5,IF(AQ43&gt;1000,-4,IF(AQ43&gt;500,-3,IF(AQ43&gt;100,-2,IF(AQ43&gt;=1,-1,0))))))</f>
        <v>0</v>
      </c>
      <c r="CW43" s="58">
        <f>IF(AR43&gt;10000,-6,IF(AR43&gt;5000,-5,IF(AR43&gt;1000,-4,IF(AR43&gt;500,-3,IF(AR43&gt;100,-2,IF(AR43&gt;=1,-1,0))))))</f>
        <v>0</v>
      </c>
      <c r="CX43" s="58"/>
      <c r="CY43" s="58"/>
      <c r="CZ43" s="58"/>
      <c r="DA43" s="58"/>
      <c r="DB43" s="58"/>
      <c r="DC43" s="58"/>
      <c r="DF43" s="46" t="s">
        <v>207</v>
      </c>
      <c r="DG43" s="74" t="s">
        <v>9</v>
      </c>
      <c r="DH43" s="1">
        <f t="shared" ref="DH43:DR58" si="166">CD43</f>
        <v>0</v>
      </c>
      <c r="DI43" s="1">
        <f t="shared" si="166"/>
        <v>0</v>
      </c>
      <c r="DJ43" s="1">
        <f t="shared" si="166"/>
        <v>0</v>
      </c>
      <c r="DK43" s="1">
        <f t="shared" si="166"/>
        <v>0</v>
      </c>
      <c r="DL43" s="1">
        <f t="shared" si="166"/>
        <v>0</v>
      </c>
      <c r="DM43" s="1">
        <f t="shared" si="166"/>
        <v>0</v>
      </c>
      <c r="DN43" s="1">
        <f t="shared" si="166"/>
        <v>0</v>
      </c>
      <c r="DO43" s="1">
        <f t="shared" si="166"/>
        <v>0</v>
      </c>
      <c r="DP43" s="1">
        <f t="shared" si="166"/>
        <v>0</v>
      </c>
      <c r="DQ43" s="1">
        <f t="shared" si="166"/>
        <v>0</v>
      </c>
      <c r="DR43" s="1">
        <f t="shared" si="166"/>
        <v>0</v>
      </c>
      <c r="DS43" s="1">
        <f t="shared" ref="DS43:EA43" si="167">CO43</f>
        <v>0</v>
      </c>
      <c r="DT43" s="1">
        <f t="shared" si="167"/>
        <v>0</v>
      </c>
      <c r="DU43" s="1">
        <f t="shared" si="167"/>
        <v>0</v>
      </c>
      <c r="DV43" s="1">
        <f t="shared" si="167"/>
        <v>0</v>
      </c>
      <c r="DW43" s="1">
        <f t="shared" si="167"/>
        <v>0</v>
      </c>
      <c r="DX43" s="1">
        <f t="shared" si="167"/>
        <v>0</v>
      </c>
      <c r="DY43" s="1">
        <f t="shared" si="167"/>
        <v>0</v>
      </c>
      <c r="DZ43" s="1">
        <f t="shared" si="167"/>
        <v>0</v>
      </c>
      <c r="EA43" s="1">
        <f t="shared" si="167"/>
        <v>0</v>
      </c>
    </row>
    <row r="44" spans="2:138" ht="14.25" customHeight="1">
      <c r="B44" s="1" t="s">
        <v>359</v>
      </c>
      <c r="C44" s="74" t="s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119">
        <v>0</v>
      </c>
      <c r="AS44" s="119"/>
      <c r="AT44" s="119"/>
      <c r="AU44" s="119"/>
      <c r="AV44" s="119"/>
      <c r="AW44" s="119"/>
      <c r="AX44" s="119"/>
      <c r="AY44" s="111"/>
      <c r="CD44" s="58">
        <f t="shared" si="160"/>
        <v>0</v>
      </c>
      <c r="CE44" s="58">
        <f t="shared" si="161"/>
        <v>0</v>
      </c>
      <c r="CF44" s="58">
        <f t="shared" si="162"/>
        <v>0</v>
      </c>
      <c r="CG44" s="58">
        <f t="shared" si="163"/>
        <v>0</v>
      </c>
      <c r="CH44" s="58">
        <f t="shared" si="164"/>
        <v>0</v>
      </c>
      <c r="CI44" s="58">
        <f t="shared" si="165"/>
        <v>0</v>
      </c>
      <c r="CJ44" s="58">
        <f>IF(AE44&gt;10000,-6,IF(AE44&gt;5000,-5,IF(AE44&gt;1000,-4,IF(AE44&gt;500,-3,IF(AE44&gt;100,-2,IF(AE44&gt;=1,-1,0))))))</f>
        <v>0</v>
      </c>
      <c r="CK44" s="58">
        <f>IF(AF44&gt;10000,-6,IF(AF44&gt;5000,-5,IF(AF44&gt;1000,-4,IF(AF44&gt;500,-3,IF(AF44&gt;100,-2,IF(AF44&gt;=1,-1,0))))))</f>
        <v>0</v>
      </c>
      <c r="CL44" s="58">
        <f>IF(AG44&gt;10000,-6,IF(AG44&gt;5000,-5,IF(AG44&gt;1000,-4,IF(AG44&gt;500,-3,IF(AG44&gt;100,-2,IF(AG44&gt;=1,-1,0))))))</f>
        <v>0</v>
      </c>
      <c r="CM44" s="58">
        <f>IF(AH44&gt;10000,-6,IF(AH44&gt;5000,-5,IF(AH44&gt;1000,-4,IF(AH44&gt;500,-3,IF(AH44&gt;100,-2,IF(AH44&gt;=1,-1,0))))))</f>
        <v>0</v>
      </c>
      <c r="CN44" s="58">
        <f>IF(AI44&gt;10000,-6,IF(AI44&gt;5000,-5,IF(AI44&gt;1000,-4,IF(AI44&gt;500,-3,IF(AI44&gt;100,-2,IF(AI44&gt;=1,-1,0))))))</f>
        <v>0</v>
      </c>
      <c r="CO44" s="58">
        <f>IF(AJ44&gt;10000,-6,IF(AJ44&gt;5000,-5,IF(AJ44&gt;1000,-4,IF(AJ44&gt;500,-3,IF(AJ44&gt;100,-2,IF(AJ44&gt;=1,-1,0))))))</f>
        <v>0</v>
      </c>
      <c r="CP44" s="58">
        <f>IF(AK44&gt;10000,-6,IF(AK44&gt;5000,-5,IF(AK44&gt;1000,-4,IF(AK44&gt;500,-3,IF(AK44&gt;100,-2,IF(AK44&gt;=1,-1,0))))))</f>
        <v>0</v>
      </c>
      <c r="CQ44" s="58">
        <f>IF(AL44&gt;10000,-6,IF(AL44&gt;5000,-5,IF(AL44&gt;1000,-4,IF(AL44&gt;500,-3,IF(AL44&gt;100,-2,IF(AL44&gt;=1,-1,0))))))</f>
        <v>0</v>
      </c>
      <c r="CR44" s="58">
        <f>IF(AM44&gt;10000,-6,IF(AM44&gt;5000,-5,IF(AM44&gt;1000,-4,IF(AM44&gt;500,-3,IF(AM44&gt;100,-2,IF(AM44&gt;=1,-1,0))))))</f>
        <v>0</v>
      </c>
      <c r="CS44" s="58">
        <f>IF(AN44&gt;10000,-6,IF(AN44&gt;5000,-5,IF(AN44&gt;1000,-4,IF(AN44&gt;500,-3,IF(AN44&gt;100,-2,IF(AN44&gt;=1,-1,0))))))</f>
        <v>0</v>
      </c>
      <c r="CT44" s="58">
        <f>IF(AO44&gt;10000,-6,IF(AO44&gt;5000,-5,IF(AO44&gt;1000,-4,IF(AO44&gt;500,-3,IF(AO44&gt;100,-2,IF(AO44&gt;=1,-1,0))))))</f>
        <v>0</v>
      </c>
      <c r="CU44" s="58">
        <f>IF(AP44&gt;10000,-6,IF(AP44&gt;5000,-5,IF(AP44&gt;1000,-4,IF(AP44&gt;500,-3,IF(AP44&gt;100,-2,IF(AP44&gt;=1,-1,0))))))</f>
        <v>0</v>
      </c>
      <c r="CV44" s="58">
        <f>IF(AQ44&gt;10000,-6,IF(AQ44&gt;5000,-5,IF(AQ44&gt;1000,-4,IF(AQ44&gt;500,-3,IF(AQ44&gt;100,-2,IF(AQ44&gt;=1,-1,0))))))</f>
        <v>0</v>
      </c>
      <c r="CW44" s="58">
        <f>IF(AR44&gt;10000,-6,IF(AR44&gt;5000,-5,IF(AR44&gt;1000,-4,IF(AR44&gt;500,-3,IF(AR44&gt;100,-2,IF(AR44&gt;=1,-1,0))))))</f>
        <v>0</v>
      </c>
      <c r="CX44" s="58"/>
      <c r="CY44" s="58"/>
      <c r="CZ44" s="58"/>
      <c r="DA44" s="58"/>
      <c r="DB44" s="58"/>
      <c r="DC44" s="58"/>
      <c r="DF44" s="1" t="s">
        <v>206</v>
      </c>
      <c r="DG44" s="74" t="s">
        <v>0</v>
      </c>
      <c r="DH44" s="1">
        <f t="shared" si="166"/>
        <v>0</v>
      </c>
      <c r="DI44" s="1">
        <f t="shared" si="166"/>
        <v>0</v>
      </c>
      <c r="DJ44" s="1">
        <f t="shared" si="166"/>
        <v>0</v>
      </c>
      <c r="DK44" s="1">
        <f t="shared" si="166"/>
        <v>0</v>
      </c>
      <c r="DL44" s="1">
        <f t="shared" si="166"/>
        <v>0</v>
      </c>
      <c r="DM44" s="1">
        <f t="shared" si="166"/>
        <v>0</v>
      </c>
      <c r="DN44" s="1">
        <f t="shared" si="166"/>
        <v>0</v>
      </c>
      <c r="DO44" s="1">
        <f t="shared" si="166"/>
        <v>0</v>
      </c>
      <c r="DP44" s="1">
        <f t="shared" si="166"/>
        <v>0</v>
      </c>
      <c r="DQ44" s="1">
        <f t="shared" si="166"/>
        <v>0</v>
      </c>
      <c r="DR44" s="1">
        <f t="shared" si="166"/>
        <v>0</v>
      </c>
      <c r="DS44" s="1">
        <f t="shared" ref="DS44:EA50" si="168">CO44</f>
        <v>0</v>
      </c>
      <c r="DT44" s="1">
        <f t="shared" si="168"/>
        <v>0</v>
      </c>
      <c r="DU44" s="1">
        <f t="shared" si="168"/>
        <v>0</v>
      </c>
      <c r="DV44" s="1">
        <f t="shared" si="168"/>
        <v>0</v>
      </c>
      <c r="DW44" s="1">
        <f t="shared" si="168"/>
        <v>0</v>
      </c>
      <c r="DX44" s="1">
        <f t="shared" si="168"/>
        <v>0</v>
      </c>
      <c r="DY44" s="1">
        <f t="shared" si="168"/>
        <v>0</v>
      </c>
      <c r="DZ44" s="1">
        <f t="shared" si="168"/>
        <v>0</v>
      </c>
      <c r="EA44" s="1">
        <f t="shared" si="168"/>
        <v>0</v>
      </c>
    </row>
    <row r="45" spans="2:138" ht="14.25" customHeight="1">
      <c r="C45" s="74" t="s">
        <v>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/>
      <c r="AT45" s="2"/>
      <c r="AU45" s="2"/>
      <c r="AV45" s="2"/>
      <c r="AW45" s="2"/>
      <c r="AX45" s="2"/>
      <c r="AY45" s="111"/>
      <c r="CD45" s="58">
        <f t="shared" si="160"/>
        <v>0</v>
      </c>
      <c r="CE45" s="58">
        <f t="shared" si="161"/>
        <v>0</v>
      </c>
      <c r="CF45" s="58">
        <f t="shared" si="162"/>
        <v>0</v>
      </c>
      <c r="CG45" s="58">
        <f t="shared" si="163"/>
        <v>0</v>
      </c>
      <c r="CH45" s="58">
        <f t="shared" si="164"/>
        <v>0</v>
      </c>
      <c r="CI45" s="58">
        <f t="shared" si="165"/>
        <v>0</v>
      </c>
      <c r="CJ45" s="58">
        <f>IF(AE45&gt;10000,-6,IF(AE45&gt;5000,-5,IF(AE45&gt;1000,-4,IF(AE45&gt;500,-3,IF(AE45&gt;100,-2,IF(AE45&gt;=1,-1,0))))))</f>
        <v>0</v>
      </c>
      <c r="CK45" s="58">
        <f>IF(AF45&gt;10000,-6,IF(AF45&gt;5000,-5,IF(AF45&gt;1000,-4,IF(AF45&gt;500,-3,IF(AF45&gt;100,-2,IF(AF45&gt;=1,-1,0))))))</f>
        <v>0</v>
      </c>
      <c r="CL45" s="58">
        <f>IF(AG45&gt;10000,-6,IF(AG45&gt;5000,-5,IF(AG45&gt;1000,-4,IF(AG45&gt;500,-3,IF(AG45&gt;100,-2,IF(AG45&gt;=1,-1,0))))))</f>
        <v>0</v>
      </c>
      <c r="CM45" s="58">
        <f>IF(AH45&gt;10000,-6,IF(AH45&gt;5000,-5,IF(AH45&gt;1000,-4,IF(AH45&gt;500,-3,IF(AH45&gt;100,-2,IF(AH45&gt;=1,-1,0))))))</f>
        <v>0</v>
      </c>
      <c r="CN45" s="58">
        <f>IF(AI45&gt;10000,-6,IF(AI45&gt;5000,-5,IF(AI45&gt;1000,-4,IF(AI45&gt;500,-3,IF(AI45&gt;100,-2,IF(AI45&gt;=1,-1,0))))))</f>
        <v>0</v>
      </c>
      <c r="CO45" s="58">
        <f>IF(AJ45&gt;10000,-6,IF(AJ45&gt;5000,-5,IF(AJ45&gt;1000,-4,IF(AJ45&gt;500,-3,IF(AJ45&gt;100,-2,IF(AJ45&gt;=1,-1,0))))))</f>
        <v>0</v>
      </c>
      <c r="CP45" s="58">
        <f>IF(AK45&gt;10000,-6,IF(AK45&gt;5000,-5,IF(AK45&gt;1000,-4,IF(AK45&gt;500,-3,IF(AK45&gt;100,-2,IF(AK45&gt;=1,-1,0))))))</f>
        <v>0</v>
      </c>
      <c r="CQ45" s="58">
        <f>IF(AL45&gt;10000,-6,IF(AL45&gt;5000,-5,IF(AL45&gt;1000,-4,IF(AL45&gt;500,-3,IF(AL45&gt;100,-2,IF(AL45&gt;=1,-1,0))))))</f>
        <v>0</v>
      </c>
      <c r="CR45" s="58">
        <f>IF(AM45&gt;10000,-6,IF(AM45&gt;5000,-5,IF(AM45&gt;1000,-4,IF(AM45&gt;500,-3,IF(AM45&gt;100,-2,IF(AM45&gt;=1,-1,0))))))</f>
        <v>0</v>
      </c>
      <c r="CS45" s="58">
        <f>IF(AN45&gt;10000,-6,IF(AN45&gt;5000,-5,IF(AN45&gt;1000,-4,IF(AN45&gt;500,-3,IF(AN45&gt;100,-2,IF(AN45&gt;=1,-1,0))))))</f>
        <v>0</v>
      </c>
      <c r="CT45" s="58">
        <f>IF(AO45&gt;10000,-6,IF(AO45&gt;5000,-5,IF(AO45&gt;1000,-4,IF(AO45&gt;500,-3,IF(AO45&gt;100,-2,IF(AO45&gt;=1,-1,0))))))</f>
        <v>0</v>
      </c>
      <c r="CU45" s="58">
        <f>IF(AP45&gt;10000,-6,IF(AP45&gt;5000,-5,IF(AP45&gt;1000,-4,IF(AP45&gt;500,-3,IF(AP45&gt;100,-2,IF(AP45&gt;=1,-1,0))))))</f>
        <v>0</v>
      </c>
      <c r="CV45" s="58">
        <f>IF(AQ45&gt;10000,-6,IF(AQ45&gt;5000,-5,IF(AQ45&gt;1000,-4,IF(AQ45&gt;500,-3,IF(AQ45&gt;100,-2,IF(AQ45&gt;=1,-1,0))))))</f>
        <v>0</v>
      </c>
      <c r="CW45" s="58">
        <f>IF(AR45&gt;10000,-6,IF(AR45&gt;5000,-5,IF(AR45&gt;1000,-4,IF(AR45&gt;500,-3,IF(AR45&gt;100,-2,IF(AR45&gt;=1,-1,0))))))</f>
        <v>0</v>
      </c>
      <c r="CX45" s="58"/>
      <c r="CY45" s="58"/>
      <c r="CZ45" s="58"/>
      <c r="DA45" s="58"/>
      <c r="DB45" s="58"/>
      <c r="DC45" s="58"/>
      <c r="DF45" s="1" t="s">
        <v>206</v>
      </c>
      <c r="DG45" s="74" t="s">
        <v>7</v>
      </c>
      <c r="DH45" s="1">
        <f t="shared" si="166"/>
        <v>0</v>
      </c>
      <c r="DI45" s="1">
        <f t="shared" si="166"/>
        <v>0</v>
      </c>
      <c r="DJ45" s="1">
        <f t="shared" si="166"/>
        <v>0</v>
      </c>
      <c r="DK45" s="1">
        <f t="shared" si="166"/>
        <v>0</v>
      </c>
      <c r="DL45" s="1">
        <f t="shared" si="166"/>
        <v>0</v>
      </c>
      <c r="DM45" s="1">
        <f t="shared" si="166"/>
        <v>0</v>
      </c>
      <c r="DN45" s="1">
        <f t="shared" si="166"/>
        <v>0</v>
      </c>
      <c r="DO45" s="1">
        <f t="shared" si="166"/>
        <v>0</v>
      </c>
      <c r="DP45" s="1">
        <f t="shared" si="166"/>
        <v>0</v>
      </c>
      <c r="DQ45" s="1">
        <f t="shared" si="166"/>
        <v>0</v>
      </c>
      <c r="DR45" s="1">
        <f t="shared" si="166"/>
        <v>0</v>
      </c>
      <c r="DS45" s="1">
        <f t="shared" si="168"/>
        <v>0</v>
      </c>
      <c r="DT45" s="1">
        <f t="shared" si="168"/>
        <v>0</v>
      </c>
      <c r="DU45" s="1">
        <f t="shared" si="168"/>
        <v>0</v>
      </c>
      <c r="DV45" s="1">
        <f t="shared" si="168"/>
        <v>0</v>
      </c>
      <c r="DW45" s="1">
        <f t="shared" si="168"/>
        <v>0</v>
      </c>
      <c r="DX45" s="1">
        <f t="shared" si="168"/>
        <v>0</v>
      </c>
      <c r="DY45" s="1">
        <f t="shared" si="168"/>
        <v>0</v>
      </c>
      <c r="DZ45" s="1">
        <f t="shared" si="168"/>
        <v>0</v>
      </c>
      <c r="EA45" s="1">
        <f t="shared" si="168"/>
        <v>0</v>
      </c>
    </row>
    <row r="46" spans="2:138" ht="14.25" customHeight="1">
      <c r="C46" s="74" t="s">
        <v>4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/>
      <c r="AT46" s="2"/>
      <c r="AU46" s="2"/>
      <c r="AV46" s="2"/>
      <c r="AW46" s="2"/>
      <c r="AX46" s="2"/>
      <c r="AY46" s="111"/>
      <c r="CD46" s="58">
        <f t="shared" si="160"/>
        <v>0</v>
      </c>
      <c r="CE46" s="58">
        <f t="shared" si="161"/>
        <v>0</v>
      </c>
      <c r="CF46" s="58">
        <f t="shared" si="162"/>
        <v>0</v>
      </c>
      <c r="CG46" s="58">
        <f t="shared" si="163"/>
        <v>0</v>
      </c>
      <c r="CH46" s="58">
        <f t="shared" si="164"/>
        <v>0</v>
      </c>
      <c r="CI46" s="58">
        <f t="shared" si="165"/>
        <v>0</v>
      </c>
      <c r="CJ46" s="58">
        <f>IF(AE46&gt;10000,-6,IF(AE46&gt;5000,-5,IF(AE46&gt;1000,-4,IF(AE46&gt;500,-3,IF(AE46&gt;100,-2,IF(AE46&gt;=1,-1,0))))))</f>
        <v>0</v>
      </c>
      <c r="CK46" s="58">
        <f>IF(AF46&gt;10000,-6,IF(AF46&gt;5000,-5,IF(AF46&gt;1000,-4,IF(AF46&gt;500,-3,IF(AF46&gt;100,-2,IF(AF46&gt;=1,-1,0))))))</f>
        <v>0</v>
      </c>
      <c r="CL46" s="58">
        <f>IF(AG46&gt;10000,-6,IF(AG46&gt;5000,-5,IF(AG46&gt;1000,-4,IF(AG46&gt;500,-3,IF(AG46&gt;100,-2,IF(AG46&gt;=1,-1,0))))))</f>
        <v>0</v>
      </c>
      <c r="CM46" s="58">
        <f>IF(AH46&gt;10000,-6,IF(AH46&gt;5000,-5,IF(AH46&gt;1000,-4,IF(AH46&gt;500,-3,IF(AH46&gt;100,-2,IF(AH46&gt;=1,-1,0))))))</f>
        <v>0</v>
      </c>
      <c r="CN46" s="58">
        <f>IF(AI46&gt;10000,-6,IF(AI46&gt;5000,-5,IF(AI46&gt;1000,-4,IF(AI46&gt;500,-3,IF(AI46&gt;100,-2,IF(AI46&gt;=1,-1,0))))))</f>
        <v>0</v>
      </c>
      <c r="CO46" s="58">
        <f>IF(AJ46&gt;10000,-6,IF(AJ46&gt;5000,-5,IF(AJ46&gt;1000,-4,IF(AJ46&gt;500,-3,IF(AJ46&gt;100,-2,IF(AJ46&gt;=1,-1,0))))))</f>
        <v>0</v>
      </c>
      <c r="CP46" s="58">
        <f>IF(AK46&gt;10000,-6,IF(AK46&gt;5000,-5,IF(AK46&gt;1000,-4,IF(AK46&gt;500,-3,IF(AK46&gt;100,-2,IF(AK46&gt;=1,-1,0))))))</f>
        <v>0</v>
      </c>
      <c r="CQ46" s="58">
        <f>IF(AL46&gt;10000,-6,IF(AL46&gt;5000,-5,IF(AL46&gt;1000,-4,IF(AL46&gt;500,-3,IF(AL46&gt;100,-2,IF(AL46&gt;=1,-1,0))))))</f>
        <v>0</v>
      </c>
      <c r="CR46" s="58">
        <f>IF(AM46&gt;10000,-6,IF(AM46&gt;5000,-5,IF(AM46&gt;1000,-4,IF(AM46&gt;500,-3,IF(AM46&gt;100,-2,IF(AM46&gt;=1,-1,0))))))</f>
        <v>0</v>
      </c>
      <c r="CS46" s="58">
        <f>IF(AN46&gt;10000,-6,IF(AN46&gt;5000,-5,IF(AN46&gt;1000,-4,IF(AN46&gt;500,-3,IF(AN46&gt;100,-2,IF(AN46&gt;=1,-1,0))))))</f>
        <v>0</v>
      </c>
      <c r="CT46" s="58">
        <f>IF(AO46&gt;10000,-6,IF(AO46&gt;5000,-5,IF(AO46&gt;1000,-4,IF(AO46&gt;500,-3,IF(AO46&gt;100,-2,IF(AO46&gt;=1,-1,0))))))</f>
        <v>0</v>
      </c>
      <c r="CU46" s="58">
        <f>IF(AP46&gt;10000,-6,IF(AP46&gt;5000,-5,IF(AP46&gt;1000,-4,IF(AP46&gt;500,-3,IF(AP46&gt;100,-2,IF(AP46&gt;=1,-1,0))))))</f>
        <v>0</v>
      </c>
      <c r="CV46" s="58">
        <f>IF(AQ46&gt;10000,-6,IF(AQ46&gt;5000,-5,IF(AQ46&gt;1000,-4,IF(AQ46&gt;500,-3,IF(AQ46&gt;100,-2,IF(AQ46&gt;=1,-1,0))))))</f>
        <v>0</v>
      </c>
      <c r="CW46" s="58">
        <f>IF(AR46&gt;10000,-6,IF(AR46&gt;5000,-5,IF(AR46&gt;1000,-4,IF(AR46&gt;500,-3,IF(AR46&gt;100,-2,IF(AR46&gt;=1,-1,0))))))</f>
        <v>0</v>
      </c>
      <c r="CX46" s="58"/>
      <c r="CY46" s="58"/>
      <c r="CZ46" s="58"/>
      <c r="DA46" s="58"/>
      <c r="DB46" s="58"/>
      <c r="DC46" s="58"/>
      <c r="DF46" s="1" t="s">
        <v>206</v>
      </c>
      <c r="DG46" s="74" t="s">
        <v>4</v>
      </c>
      <c r="DH46" s="1">
        <f t="shared" si="166"/>
        <v>0</v>
      </c>
      <c r="DI46" s="1">
        <f t="shared" si="166"/>
        <v>0</v>
      </c>
      <c r="DJ46" s="1">
        <f t="shared" si="166"/>
        <v>0</v>
      </c>
      <c r="DK46" s="1">
        <f t="shared" si="166"/>
        <v>0</v>
      </c>
      <c r="DL46" s="1">
        <f t="shared" si="166"/>
        <v>0</v>
      </c>
      <c r="DM46" s="1">
        <f t="shared" si="166"/>
        <v>0</v>
      </c>
      <c r="DN46" s="1">
        <f t="shared" si="166"/>
        <v>0</v>
      </c>
      <c r="DO46" s="1">
        <f t="shared" si="166"/>
        <v>0</v>
      </c>
      <c r="DP46" s="1">
        <f t="shared" si="166"/>
        <v>0</v>
      </c>
      <c r="DQ46" s="1">
        <f t="shared" si="166"/>
        <v>0</v>
      </c>
      <c r="DR46" s="1">
        <f t="shared" si="166"/>
        <v>0</v>
      </c>
      <c r="DS46" s="1">
        <f t="shared" si="168"/>
        <v>0</v>
      </c>
      <c r="DT46" s="1">
        <f t="shared" si="168"/>
        <v>0</v>
      </c>
      <c r="DU46" s="1">
        <f t="shared" si="168"/>
        <v>0</v>
      </c>
      <c r="DV46" s="1">
        <f t="shared" si="168"/>
        <v>0</v>
      </c>
      <c r="DW46" s="1">
        <f t="shared" si="168"/>
        <v>0</v>
      </c>
      <c r="DX46" s="1">
        <f t="shared" si="168"/>
        <v>0</v>
      </c>
      <c r="DY46" s="1">
        <f t="shared" si="168"/>
        <v>0</v>
      </c>
      <c r="DZ46" s="1">
        <f t="shared" si="168"/>
        <v>0</v>
      </c>
      <c r="EA46" s="1">
        <f t="shared" si="168"/>
        <v>0</v>
      </c>
    </row>
    <row r="47" spans="2:138" ht="14.25" customHeight="1">
      <c r="C47" s="74" t="s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113</v>
      </c>
      <c r="AL47" s="2">
        <v>0</v>
      </c>
      <c r="AM47" s="2">
        <v>0</v>
      </c>
      <c r="AN47" s="2">
        <v>382</v>
      </c>
      <c r="AO47" s="2">
        <v>0</v>
      </c>
      <c r="AP47" s="2">
        <v>0</v>
      </c>
      <c r="AQ47" s="2">
        <v>0</v>
      </c>
      <c r="AR47" s="2">
        <v>0</v>
      </c>
      <c r="AS47" s="2"/>
      <c r="AT47" s="2"/>
      <c r="AU47" s="2"/>
      <c r="AV47" s="2"/>
      <c r="AW47" s="2"/>
      <c r="AX47" s="2"/>
      <c r="AY47" s="111"/>
      <c r="CD47" s="58">
        <f t="shared" si="160"/>
        <v>0</v>
      </c>
      <c r="CE47" s="58">
        <f t="shared" si="161"/>
        <v>0</v>
      </c>
      <c r="CF47" s="58">
        <f t="shared" si="162"/>
        <v>0</v>
      </c>
      <c r="CG47" s="58">
        <f t="shared" si="163"/>
        <v>0</v>
      </c>
      <c r="CH47" s="58">
        <f t="shared" si="164"/>
        <v>0</v>
      </c>
      <c r="CI47" s="58">
        <f t="shared" si="165"/>
        <v>0</v>
      </c>
      <c r="CJ47" s="58">
        <f>IF(AE47&gt;10000,-6,IF(AE47&gt;5000,-5,IF(AE47&gt;1000,-4,IF(AE47&gt;500,-3,IF(AE47&gt;100,-2,IF(AE47&gt;=1,-1,0))))))</f>
        <v>0</v>
      </c>
      <c r="CK47" s="58">
        <f>IF(AF47&gt;10000,-6,IF(AF47&gt;5000,-5,IF(AF47&gt;1000,-4,IF(AF47&gt;500,-3,IF(AF47&gt;100,-2,IF(AF47&gt;=1,-1,0))))))</f>
        <v>0</v>
      </c>
      <c r="CL47" s="58">
        <f>IF(AG47&gt;10000,-6,IF(AG47&gt;5000,-5,IF(AG47&gt;1000,-4,IF(AG47&gt;500,-3,IF(AG47&gt;100,-2,IF(AG47&gt;=1,-1,0))))))</f>
        <v>0</v>
      </c>
      <c r="CM47" s="58">
        <f>IF(AH47&gt;10000,-6,IF(AH47&gt;5000,-5,IF(AH47&gt;1000,-4,IF(AH47&gt;500,-3,IF(AH47&gt;100,-2,IF(AH47&gt;=1,-1,0))))))</f>
        <v>0</v>
      </c>
      <c r="CN47" s="58">
        <f>IF(AI47&gt;10000,-6,IF(AI47&gt;5000,-5,IF(AI47&gt;1000,-4,IF(AI47&gt;500,-3,IF(AI47&gt;100,-2,IF(AI47&gt;=1,-1,0))))))</f>
        <v>0</v>
      </c>
      <c r="CO47" s="58">
        <f>IF(AJ47&gt;10000,-6,IF(AJ47&gt;5000,-5,IF(AJ47&gt;1000,-4,IF(AJ47&gt;500,-3,IF(AJ47&gt;100,-2,IF(AJ47&gt;=1,-1,0))))))</f>
        <v>0</v>
      </c>
      <c r="CP47" s="58">
        <f>IF(AK47&gt;10000,-6,IF(AK47&gt;5000,-5,IF(AK47&gt;1000,-4,IF(AK47&gt;500,-3,IF(AK47&gt;100,-2,IF(AK47&gt;=1,-1,0))))))</f>
        <v>-2</v>
      </c>
      <c r="CQ47" s="58">
        <f>IF(AL47&gt;10000,-6,IF(AL47&gt;5000,-5,IF(AL47&gt;1000,-4,IF(AL47&gt;500,-3,IF(AL47&gt;100,-2,IF(AL47&gt;=1,-1,0))))))</f>
        <v>0</v>
      </c>
      <c r="CR47" s="58">
        <f>IF(AM47&gt;10000,-6,IF(AM47&gt;5000,-5,IF(AM47&gt;1000,-4,IF(AM47&gt;500,-3,IF(AM47&gt;100,-2,IF(AM47&gt;=1,-1,0))))))</f>
        <v>0</v>
      </c>
      <c r="CS47" s="58">
        <f>IF(AN47&gt;10000,-6,IF(AN47&gt;5000,-5,IF(AN47&gt;1000,-4,IF(AN47&gt;500,-3,IF(AN47&gt;100,-2,IF(AN47&gt;=1,-1,0))))))</f>
        <v>-2</v>
      </c>
      <c r="CT47" s="58">
        <f>IF(AO47&gt;10000,-6,IF(AO47&gt;5000,-5,IF(AO47&gt;1000,-4,IF(AO47&gt;500,-3,IF(AO47&gt;100,-2,IF(AO47&gt;=1,-1,0))))))</f>
        <v>0</v>
      </c>
      <c r="CU47" s="58">
        <f>IF(AP47&gt;10000,-6,IF(AP47&gt;5000,-5,IF(AP47&gt;1000,-4,IF(AP47&gt;500,-3,IF(AP47&gt;100,-2,IF(AP47&gt;=1,-1,0))))))</f>
        <v>0</v>
      </c>
      <c r="CV47" s="58">
        <f>IF(AQ47&gt;10000,-6,IF(AQ47&gt;5000,-5,IF(AQ47&gt;1000,-4,IF(AQ47&gt;500,-3,IF(AQ47&gt;100,-2,IF(AQ47&gt;=1,-1,0))))))</f>
        <v>0</v>
      </c>
      <c r="CW47" s="58">
        <f>IF(AR47&gt;10000,-6,IF(AR47&gt;5000,-5,IF(AR47&gt;1000,-4,IF(AR47&gt;500,-3,IF(AR47&gt;100,-2,IF(AR47&gt;=1,-1,0))))))</f>
        <v>0</v>
      </c>
      <c r="CX47" s="58"/>
      <c r="CY47" s="58"/>
      <c r="CZ47" s="58"/>
      <c r="DA47" s="58"/>
      <c r="DB47" s="58"/>
      <c r="DC47" s="58"/>
      <c r="DF47" s="1" t="s">
        <v>206</v>
      </c>
      <c r="DG47" s="74" t="s">
        <v>1</v>
      </c>
      <c r="DH47" s="1">
        <f t="shared" si="166"/>
        <v>0</v>
      </c>
      <c r="DI47" s="1">
        <f t="shared" si="166"/>
        <v>0</v>
      </c>
      <c r="DJ47" s="1">
        <f t="shared" si="166"/>
        <v>0</v>
      </c>
      <c r="DK47" s="1">
        <f t="shared" si="166"/>
        <v>0</v>
      </c>
      <c r="DL47" s="1">
        <f t="shared" si="166"/>
        <v>0</v>
      </c>
      <c r="DM47" s="1">
        <f t="shared" si="166"/>
        <v>0</v>
      </c>
      <c r="DN47" s="1">
        <f t="shared" si="166"/>
        <v>0</v>
      </c>
      <c r="DO47" s="1">
        <f t="shared" si="166"/>
        <v>0</v>
      </c>
      <c r="DP47" s="1">
        <f t="shared" si="166"/>
        <v>0</v>
      </c>
      <c r="DQ47" s="1">
        <f t="shared" si="166"/>
        <v>0</v>
      </c>
      <c r="DR47" s="1">
        <f t="shared" si="166"/>
        <v>0</v>
      </c>
      <c r="DS47" s="1">
        <f t="shared" si="168"/>
        <v>0</v>
      </c>
      <c r="DT47" s="1">
        <f t="shared" si="168"/>
        <v>-2</v>
      </c>
      <c r="DU47" s="1">
        <f t="shared" si="168"/>
        <v>0</v>
      </c>
      <c r="DV47" s="1">
        <f t="shared" si="168"/>
        <v>0</v>
      </c>
      <c r="DW47" s="1">
        <f t="shared" si="168"/>
        <v>-2</v>
      </c>
      <c r="DX47" s="1">
        <f t="shared" si="168"/>
        <v>0</v>
      </c>
      <c r="DY47" s="1">
        <f t="shared" si="168"/>
        <v>0</v>
      </c>
      <c r="DZ47" s="1">
        <f t="shared" si="168"/>
        <v>0</v>
      </c>
      <c r="EA47" s="1">
        <f t="shared" si="168"/>
        <v>0</v>
      </c>
    </row>
    <row r="48" spans="2:138" ht="14.25" customHeight="1">
      <c r="C48" s="74" t="s">
        <v>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10297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/>
      <c r="AT48" s="2"/>
      <c r="AU48" s="2"/>
      <c r="AV48" s="2"/>
      <c r="AW48" s="2"/>
      <c r="AX48" s="2"/>
      <c r="AY48" s="111"/>
      <c r="CD48" s="58">
        <f t="shared" si="160"/>
        <v>0</v>
      </c>
      <c r="CE48" s="58">
        <f t="shared" si="161"/>
        <v>0</v>
      </c>
      <c r="CF48" s="58">
        <f t="shared" si="162"/>
        <v>0</v>
      </c>
      <c r="CG48" s="58">
        <f t="shared" si="163"/>
        <v>0</v>
      </c>
      <c r="CH48" s="58">
        <f t="shared" si="164"/>
        <v>0</v>
      </c>
      <c r="CI48" s="58">
        <f t="shared" si="165"/>
        <v>0</v>
      </c>
      <c r="CJ48" s="58">
        <f>IF(AE48&gt;10000,-6,IF(AE48&gt;5000,-5,IF(AE48&gt;1000,-4,IF(AE48&gt;500,-3,IF(AE48&gt;100,-2,IF(AE48&gt;=1,-1,0))))))</f>
        <v>0</v>
      </c>
      <c r="CK48" s="58">
        <f>IF(AF48&gt;10000,-6,IF(AF48&gt;5000,-5,IF(AF48&gt;1000,-4,IF(AF48&gt;500,-3,IF(AF48&gt;100,-2,IF(AF48&gt;=1,-1,0))))))</f>
        <v>0</v>
      </c>
      <c r="CL48" s="58">
        <f>IF(AG48&gt;10000,-6,IF(AG48&gt;5000,-5,IF(AG48&gt;1000,-4,IF(AG48&gt;500,-3,IF(AG48&gt;100,-2,IF(AG48&gt;=1,-1,0))))))</f>
        <v>0</v>
      </c>
      <c r="CM48" s="58">
        <f>IF(AH48&gt;10000,-6,IF(AH48&gt;5000,-5,IF(AH48&gt;1000,-4,IF(AH48&gt;500,-3,IF(AH48&gt;100,-2,IF(AH48&gt;=1,-1,0))))))</f>
        <v>0</v>
      </c>
      <c r="CN48" s="58">
        <f>IF(AI48&gt;10000,-6,IF(AI48&gt;5000,-5,IF(AI48&gt;1000,-4,IF(AI48&gt;500,-3,IF(AI48&gt;100,-2,IF(AI48&gt;=1,-1,0))))))</f>
        <v>0</v>
      </c>
      <c r="CO48" s="58">
        <f>IF(AJ48&gt;10000,-6,IF(AJ48&gt;5000,-5,IF(AJ48&gt;1000,-4,IF(AJ48&gt;500,-3,IF(AJ48&gt;100,-2,IF(AJ48&gt;=1,-1,0))))))</f>
        <v>0</v>
      </c>
      <c r="CP48" s="58">
        <f>IF(AK48&gt;10000,-6,IF(AK48&gt;5000,-5,IF(AK48&gt;1000,-4,IF(AK48&gt;500,-3,IF(AK48&gt;100,-2,IF(AK48&gt;=1,-1,0))))))</f>
        <v>0</v>
      </c>
      <c r="CQ48" s="58">
        <f>IF(AL48&gt;10000,-6,IF(AL48&gt;5000,-5,IF(AL48&gt;1000,-4,IF(AL48&gt;500,-3,IF(AL48&gt;100,-2,IF(AL48&gt;=1,-1,0))))))</f>
        <v>0</v>
      </c>
      <c r="CR48" s="58">
        <f>IF(AM48&gt;10000,-6,IF(AM48&gt;5000,-5,IF(AM48&gt;1000,-4,IF(AM48&gt;500,-3,IF(AM48&gt;100,-2,IF(AM48&gt;=1,-1,0))))))</f>
        <v>-6</v>
      </c>
      <c r="CS48" s="58">
        <f>IF(AN48&gt;10000,-6,IF(AN48&gt;5000,-5,IF(AN48&gt;1000,-4,IF(AN48&gt;500,-3,IF(AN48&gt;100,-2,IF(AN48&gt;=1,-1,0))))))</f>
        <v>0</v>
      </c>
      <c r="CT48" s="58">
        <f>IF(AO48&gt;10000,-6,IF(AO48&gt;5000,-5,IF(AO48&gt;1000,-4,IF(AO48&gt;500,-3,IF(AO48&gt;100,-2,IF(AO48&gt;=1,-1,0))))))</f>
        <v>0</v>
      </c>
      <c r="CU48" s="58">
        <f>IF(AP48&gt;10000,-6,IF(AP48&gt;5000,-5,IF(AP48&gt;1000,-4,IF(AP48&gt;500,-3,IF(AP48&gt;100,-2,IF(AP48&gt;=1,-1,0))))))</f>
        <v>0</v>
      </c>
      <c r="CV48" s="58">
        <f>IF(AQ48&gt;10000,-6,IF(AQ48&gt;5000,-5,IF(AQ48&gt;1000,-4,IF(AQ48&gt;500,-3,IF(AQ48&gt;100,-2,IF(AQ48&gt;=1,-1,0))))))</f>
        <v>0</v>
      </c>
      <c r="CW48" s="58">
        <f>IF(AR48&gt;10000,-6,IF(AR48&gt;5000,-5,IF(AR48&gt;1000,-4,IF(AR48&gt;500,-3,IF(AR48&gt;100,-2,IF(AR48&gt;=1,-1,0))))))</f>
        <v>0</v>
      </c>
      <c r="CX48" s="58"/>
      <c r="CY48" s="58"/>
      <c r="CZ48" s="58"/>
      <c r="DA48" s="58"/>
      <c r="DB48" s="58"/>
      <c r="DC48" s="58"/>
      <c r="DF48" s="1" t="s">
        <v>206</v>
      </c>
      <c r="DG48" s="74" t="s">
        <v>2</v>
      </c>
      <c r="DH48" s="1">
        <f t="shared" si="166"/>
        <v>0</v>
      </c>
      <c r="DI48" s="1">
        <f t="shared" si="166"/>
        <v>0</v>
      </c>
      <c r="DJ48" s="1">
        <f t="shared" si="166"/>
        <v>0</v>
      </c>
      <c r="DK48" s="1">
        <f t="shared" si="166"/>
        <v>0</v>
      </c>
      <c r="DL48" s="1">
        <f t="shared" si="166"/>
        <v>0</v>
      </c>
      <c r="DM48" s="1">
        <f t="shared" si="166"/>
        <v>0</v>
      </c>
      <c r="DN48" s="1">
        <f t="shared" si="166"/>
        <v>0</v>
      </c>
      <c r="DO48" s="1">
        <f t="shared" si="166"/>
        <v>0</v>
      </c>
      <c r="DP48" s="1">
        <f t="shared" si="166"/>
        <v>0</v>
      </c>
      <c r="DQ48" s="1">
        <f t="shared" si="166"/>
        <v>0</v>
      </c>
      <c r="DR48" s="1">
        <f t="shared" si="166"/>
        <v>0</v>
      </c>
      <c r="DS48" s="1">
        <f t="shared" si="168"/>
        <v>0</v>
      </c>
      <c r="DT48" s="1">
        <f t="shared" si="168"/>
        <v>0</v>
      </c>
      <c r="DU48" s="1">
        <f t="shared" si="168"/>
        <v>0</v>
      </c>
      <c r="DV48" s="1">
        <f t="shared" si="168"/>
        <v>-6</v>
      </c>
      <c r="DW48" s="1">
        <f t="shared" si="168"/>
        <v>0</v>
      </c>
      <c r="DX48" s="1">
        <f t="shared" si="168"/>
        <v>0</v>
      </c>
      <c r="DY48" s="1">
        <f t="shared" si="168"/>
        <v>0</v>
      </c>
      <c r="DZ48" s="1">
        <f t="shared" si="168"/>
        <v>0</v>
      </c>
      <c r="EA48" s="1">
        <f t="shared" si="168"/>
        <v>0</v>
      </c>
    </row>
    <row r="49" spans="2:138" ht="14.25" customHeight="1">
      <c r="C49" s="74" t="s">
        <v>8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/>
      <c r="AT49" s="2"/>
      <c r="AU49" s="2"/>
      <c r="AV49" s="2"/>
      <c r="AW49" s="2"/>
      <c r="AX49" s="2"/>
      <c r="AY49" s="111"/>
      <c r="CD49" s="58">
        <f t="shared" si="160"/>
        <v>0</v>
      </c>
      <c r="CE49" s="58">
        <f t="shared" si="161"/>
        <v>0</v>
      </c>
      <c r="CF49" s="58">
        <f t="shared" si="162"/>
        <v>0</v>
      </c>
      <c r="CG49" s="58">
        <f t="shared" si="163"/>
        <v>0</v>
      </c>
      <c r="CH49" s="58">
        <f t="shared" si="164"/>
        <v>0</v>
      </c>
      <c r="CI49" s="58">
        <f t="shared" si="165"/>
        <v>0</v>
      </c>
      <c r="CJ49" s="58">
        <f>IF(AE49&gt;10000,-6,IF(AE49&gt;5000,-5,IF(AE49&gt;1000,-4,IF(AE49&gt;500,-3,IF(AE49&gt;100,-2,IF(AE49&gt;=1,-1,0))))))</f>
        <v>0</v>
      </c>
      <c r="CK49" s="58">
        <f>IF(AF49&gt;10000,-6,IF(AF49&gt;5000,-5,IF(AF49&gt;1000,-4,IF(AF49&gt;500,-3,IF(AF49&gt;100,-2,IF(AF49&gt;=1,-1,0))))))</f>
        <v>0</v>
      </c>
      <c r="CL49" s="58">
        <f>IF(AG49&gt;10000,-6,IF(AG49&gt;5000,-5,IF(AG49&gt;1000,-4,IF(AG49&gt;500,-3,IF(AG49&gt;100,-2,IF(AG49&gt;=1,-1,0))))))</f>
        <v>0</v>
      </c>
      <c r="CM49" s="58">
        <f>IF(AH49&gt;10000,-6,IF(AH49&gt;5000,-5,IF(AH49&gt;1000,-4,IF(AH49&gt;500,-3,IF(AH49&gt;100,-2,IF(AH49&gt;=1,-1,0))))))</f>
        <v>0</v>
      </c>
      <c r="CN49" s="58">
        <f>IF(AI49&gt;10000,-6,IF(AI49&gt;5000,-5,IF(AI49&gt;1000,-4,IF(AI49&gt;500,-3,IF(AI49&gt;100,-2,IF(AI49&gt;=1,-1,0))))))</f>
        <v>0</v>
      </c>
      <c r="CO49" s="58">
        <f>IF(AJ49&gt;10000,-6,IF(AJ49&gt;5000,-5,IF(AJ49&gt;1000,-4,IF(AJ49&gt;500,-3,IF(AJ49&gt;100,-2,IF(AJ49&gt;=1,-1,0))))))</f>
        <v>0</v>
      </c>
      <c r="CP49" s="58">
        <f>IF(AK49&gt;10000,-6,IF(AK49&gt;5000,-5,IF(AK49&gt;1000,-4,IF(AK49&gt;500,-3,IF(AK49&gt;100,-2,IF(AK49&gt;=1,-1,0))))))</f>
        <v>0</v>
      </c>
      <c r="CQ49" s="58">
        <f>IF(AL49&gt;10000,-6,IF(AL49&gt;5000,-5,IF(AL49&gt;1000,-4,IF(AL49&gt;500,-3,IF(AL49&gt;100,-2,IF(AL49&gt;=1,-1,0))))))</f>
        <v>0</v>
      </c>
      <c r="CR49" s="58">
        <f>IF(AM49&gt;10000,-6,IF(AM49&gt;5000,-5,IF(AM49&gt;1000,-4,IF(AM49&gt;500,-3,IF(AM49&gt;100,-2,IF(AM49&gt;=1,-1,0))))))</f>
        <v>0</v>
      </c>
      <c r="CS49" s="58">
        <f>IF(AN49&gt;10000,-6,IF(AN49&gt;5000,-5,IF(AN49&gt;1000,-4,IF(AN49&gt;500,-3,IF(AN49&gt;100,-2,IF(AN49&gt;=1,-1,0))))))</f>
        <v>0</v>
      </c>
      <c r="CT49" s="58">
        <f>IF(AO49&gt;10000,-6,IF(AO49&gt;5000,-5,IF(AO49&gt;1000,-4,IF(AO49&gt;500,-3,IF(AO49&gt;100,-2,IF(AO49&gt;=1,-1,0))))))</f>
        <v>0</v>
      </c>
      <c r="CU49" s="58">
        <f>IF(AP49&gt;10000,-6,IF(AP49&gt;5000,-5,IF(AP49&gt;1000,-4,IF(AP49&gt;500,-3,IF(AP49&gt;100,-2,IF(AP49&gt;=1,-1,0))))))</f>
        <v>0</v>
      </c>
      <c r="CV49" s="58">
        <f>IF(AQ49&gt;10000,-6,IF(AQ49&gt;5000,-5,IF(AQ49&gt;1000,-4,IF(AQ49&gt;500,-3,IF(AQ49&gt;100,-2,IF(AQ49&gt;=1,-1,0))))))</f>
        <v>0</v>
      </c>
      <c r="CW49" s="58">
        <f>IF(AR49&gt;10000,-6,IF(AR49&gt;5000,-5,IF(AR49&gt;1000,-4,IF(AR49&gt;500,-3,IF(AR49&gt;100,-2,IF(AR49&gt;=1,-1,0))))))</f>
        <v>0</v>
      </c>
      <c r="CX49" s="58"/>
      <c r="CY49" s="58"/>
      <c r="CZ49" s="58"/>
      <c r="DA49" s="58"/>
      <c r="DB49" s="58"/>
      <c r="DC49" s="58"/>
      <c r="DF49" s="1" t="s">
        <v>206</v>
      </c>
      <c r="DG49" s="74" t="s">
        <v>8</v>
      </c>
      <c r="DH49" s="1">
        <f t="shared" si="166"/>
        <v>0</v>
      </c>
      <c r="DI49" s="1">
        <f t="shared" si="166"/>
        <v>0</v>
      </c>
      <c r="DJ49" s="1">
        <f t="shared" si="166"/>
        <v>0</v>
      </c>
      <c r="DK49" s="1">
        <f t="shared" si="166"/>
        <v>0</v>
      </c>
      <c r="DL49" s="1">
        <f t="shared" si="166"/>
        <v>0</v>
      </c>
      <c r="DM49" s="1">
        <f t="shared" si="166"/>
        <v>0</v>
      </c>
      <c r="DN49" s="1">
        <f t="shared" si="166"/>
        <v>0</v>
      </c>
      <c r="DO49" s="1">
        <f t="shared" si="166"/>
        <v>0</v>
      </c>
      <c r="DP49" s="1">
        <f t="shared" si="166"/>
        <v>0</v>
      </c>
      <c r="DQ49" s="1">
        <f t="shared" si="166"/>
        <v>0</v>
      </c>
      <c r="DR49" s="1">
        <f t="shared" si="166"/>
        <v>0</v>
      </c>
      <c r="DS49" s="1">
        <f t="shared" si="168"/>
        <v>0</v>
      </c>
      <c r="DT49" s="1">
        <f t="shared" si="168"/>
        <v>0</v>
      </c>
      <c r="DU49" s="1">
        <f t="shared" si="168"/>
        <v>0</v>
      </c>
      <c r="DV49" s="1">
        <f t="shared" si="168"/>
        <v>0</v>
      </c>
      <c r="DW49" s="1">
        <f t="shared" si="168"/>
        <v>0</v>
      </c>
      <c r="DX49" s="1">
        <f t="shared" si="168"/>
        <v>0</v>
      </c>
      <c r="DY49" s="1">
        <f t="shared" si="168"/>
        <v>0</v>
      </c>
      <c r="DZ49" s="1">
        <f t="shared" si="168"/>
        <v>0</v>
      </c>
      <c r="EA49" s="1">
        <f t="shared" si="168"/>
        <v>0</v>
      </c>
    </row>
    <row r="50" spans="2:138" ht="14.25" customHeight="1">
      <c r="C50" s="74" t="s">
        <v>5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/>
      <c r="AT50" s="2"/>
      <c r="AU50" s="2"/>
      <c r="AV50" s="2"/>
      <c r="AW50" s="2"/>
      <c r="AX50" s="2"/>
      <c r="AY50" s="111"/>
      <c r="CD50" s="58">
        <f t="shared" si="160"/>
        <v>0</v>
      </c>
      <c r="CE50" s="58">
        <f t="shared" si="161"/>
        <v>0</v>
      </c>
      <c r="CF50" s="58">
        <f t="shared" si="162"/>
        <v>0</v>
      </c>
      <c r="CG50" s="58">
        <f t="shared" si="163"/>
        <v>0</v>
      </c>
      <c r="CH50" s="58">
        <f t="shared" si="164"/>
        <v>0</v>
      </c>
      <c r="CI50" s="58">
        <f t="shared" si="165"/>
        <v>0</v>
      </c>
      <c r="CJ50" s="58">
        <f>IF(AE50&gt;10000,-6,IF(AE50&gt;5000,-5,IF(AE50&gt;1000,-4,IF(AE50&gt;500,-3,IF(AE50&gt;100,-2,IF(AE50&gt;=1,-1,0))))))</f>
        <v>0</v>
      </c>
      <c r="CK50" s="58">
        <f>IF(AF50&gt;10000,-6,IF(AF50&gt;5000,-5,IF(AF50&gt;1000,-4,IF(AF50&gt;500,-3,IF(AF50&gt;100,-2,IF(AF50&gt;=1,-1,0))))))</f>
        <v>0</v>
      </c>
      <c r="CL50" s="58">
        <f>IF(AG50&gt;10000,-6,IF(AG50&gt;5000,-5,IF(AG50&gt;1000,-4,IF(AG50&gt;500,-3,IF(AG50&gt;100,-2,IF(AG50&gt;=1,-1,0))))))</f>
        <v>0</v>
      </c>
      <c r="CM50" s="58">
        <f>IF(AH50&gt;10000,-6,IF(AH50&gt;5000,-5,IF(AH50&gt;1000,-4,IF(AH50&gt;500,-3,IF(AH50&gt;100,-2,IF(AH50&gt;=1,-1,0))))))</f>
        <v>0</v>
      </c>
      <c r="CN50" s="58">
        <f>IF(AI50&gt;10000,-6,IF(AI50&gt;5000,-5,IF(AI50&gt;1000,-4,IF(AI50&gt;500,-3,IF(AI50&gt;100,-2,IF(AI50&gt;=1,-1,0))))))</f>
        <v>0</v>
      </c>
      <c r="CO50" s="58">
        <f>IF(AJ50&gt;10000,-6,IF(AJ50&gt;5000,-5,IF(AJ50&gt;1000,-4,IF(AJ50&gt;500,-3,IF(AJ50&gt;100,-2,IF(AJ50&gt;=1,-1,0))))))</f>
        <v>0</v>
      </c>
      <c r="CP50" s="58">
        <f>IF(AK50&gt;10000,-6,IF(AK50&gt;5000,-5,IF(AK50&gt;1000,-4,IF(AK50&gt;500,-3,IF(AK50&gt;100,-2,IF(AK50&gt;=1,-1,0))))))</f>
        <v>0</v>
      </c>
      <c r="CQ50" s="58">
        <f>IF(AL50&gt;10000,-6,IF(AL50&gt;5000,-5,IF(AL50&gt;1000,-4,IF(AL50&gt;500,-3,IF(AL50&gt;100,-2,IF(AL50&gt;=1,-1,0))))))</f>
        <v>0</v>
      </c>
      <c r="CR50" s="58">
        <f>IF(AM50&gt;10000,-6,IF(AM50&gt;5000,-5,IF(AM50&gt;1000,-4,IF(AM50&gt;500,-3,IF(AM50&gt;100,-2,IF(AM50&gt;=1,-1,0))))))</f>
        <v>0</v>
      </c>
      <c r="CS50" s="58">
        <f>IF(AN50&gt;10000,-6,IF(AN50&gt;5000,-5,IF(AN50&gt;1000,-4,IF(AN50&gt;500,-3,IF(AN50&gt;100,-2,IF(AN50&gt;=1,-1,0))))))</f>
        <v>0</v>
      </c>
      <c r="CT50" s="58">
        <f>IF(AO50&gt;10000,-6,IF(AO50&gt;5000,-5,IF(AO50&gt;1000,-4,IF(AO50&gt;500,-3,IF(AO50&gt;100,-2,IF(AO50&gt;=1,-1,0))))))</f>
        <v>0</v>
      </c>
      <c r="CU50" s="58">
        <f>IF(AP50&gt;10000,-6,IF(AP50&gt;5000,-5,IF(AP50&gt;1000,-4,IF(AP50&gt;500,-3,IF(AP50&gt;100,-2,IF(AP50&gt;=1,-1,0))))))</f>
        <v>0</v>
      </c>
      <c r="CV50" s="58">
        <f>IF(AQ50&gt;10000,-6,IF(AQ50&gt;5000,-5,IF(AQ50&gt;1000,-4,IF(AQ50&gt;500,-3,IF(AQ50&gt;100,-2,IF(AQ50&gt;=1,-1,0))))))</f>
        <v>0</v>
      </c>
      <c r="CW50" s="58">
        <f>IF(AR50&gt;10000,-6,IF(AR50&gt;5000,-5,IF(AR50&gt;1000,-4,IF(AR50&gt;500,-3,IF(AR50&gt;100,-2,IF(AR50&gt;=1,-1,0))))))</f>
        <v>0</v>
      </c>
      <c r="CX50" s="58"/>
      <c r="CY50" s="58"/>
      <c r="CZ50" s="58"/>
      <c r="DA50" s="58"/>
      <c r="DB50" s="58"/>
      <c r="DC50" s="58"/>
      <c r="DF50" s="1" t="s">
        <v>206</v>
      </c>
      <c r="DG50" s="74" t="s">
        <v>5</v>
      </c>
      <c r="DH50" s="1">
        <f t="shared" si="166"/>
        <v>0</v>
      </c>
      <c r="DI50" s="1">
        <f t="shared" si="166"/>
        <v>0</v>
      </c>
      <c r="DJ50" s="1">
        <f t="shared" si="166"/>
        <v>0</v>
      </c>
      <c r="DK50" s="1">
        <f t="shared" si="166"/>
        <v>0</v>
      </c>
      <c r="DL50" s="1">
        <f t="shared" si="166"/>
        <v>0</v>
      </c>
      <c r="DM50" s="1">
        <f t="shared" si="166"/>
        <v>0</v>
      </c>
      <c r="DN50" s="1">
        <f t="shared" si="166"/>
        <v>0</v>
      </c>
      <c r="DO50" s="1">
        <f t="shared" si="166"/>
        <v>0</v>
      </c>
      <c r="DP50" s="1">
        <f t="shared" si="166"/>
        <v>0</v>
      </c>
      <c r="DQ50" s="1">
        <f t="shared" si="166"/>
        <v>0</v>
      </c>
      <c r="DR50" s="1">
        <f t="shared" si="166"/>
        <v>0</v>
      </c>
      <c r="DS50" s="1">
        <f t="shared" si="168"/>
        <v>0</v>
      </c>
      <c r="DT50" s="1">
        <f t="shared" si="168"/>
        <v>0</v>
      </c>
      <c r="DU50" s="1">
        <f t="shared" si="168"/>
        <v>0</v>
      </c>
      <c r="DV50" s="1">
        <f t="shared" si="168"/>
        <v>0</v>
      </c>
      <c r="DW50" s="1">
        <f t="shared" si="168"/>
        <v>0</v>
      </c>
      <c r="DX50" s="1">
        <f t="shared" si="168"/>
        <v>0</v>
      </c>
      <c r="DY50" s="1">
        <f t="shared" si="168"/>
        <v>0</v>
      </c>
      <c r="DZ50" s="1">
        <f t="shared" si="168"/>
        <v>0</v>
      </c>
      <c r="EA50" s="1">
        <f t="shared" si="168"/>
        <v>0</v>
      </c>
    </row>
    <row r="51" spans="2:138" s="48" customFormat="1" ht="14.25" customHeight="1">
      <c r="B51" s="50" t="s">
        <v>360</v>
      </c>
      <c r="C51" s="75" t="s">
        <v>9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69">
        <v>0</v>
      </c>
      <c r="AK51" s="69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0</v>
      </c>
      <c r="AQ51" s="51">
        <v>0</v>
      </c>
      <c r="AR51" s="51">
        <v>0</v>
      </c>
      <c r="AS51" s="51"/>
      <c r="AT51" s="51"/>
      <c r="AU51" s="51"/>
      <c r="AV51" s="51"/>
      <c r="AW51" s="51"/>
      <c r="AX51" s="51"/>
      <c r="AY51" s="109"/>
      <c r="AZ51" s="49"/>
      <c r="BA51" s="49"/>
      <c r="BB51" s="49"/>
      <c r="BC51" s="49"/>
      <c r="BD51" s="49"/>
      <c r="BE51" s="49"/>
      <c r="BF51" s="49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61">
        <v>-1.0900000000000001</v>
      </c>
      <c r="CD51" s="59">
        <f t="shared" ref="CD51:CD66" si="169">Y51/$CC51</f>
        <v>0</v>
      </c>
      <c r="CE51" s="59">
        <f t="shared" ref="CE51:CE66" si="170">Z51/$CC51</f>
        <v>0</v>
      </c>
      <c r="CF51" s="59">
        <f t="shared" ref="CF51:CF66" si="171">AA51/$CC51</f>
        <v>0</v>
      </c>
      <c r="CG51" s="59">
        <f t="shared" ref="CG51:CG66" si="172">AB51/$CC51</f>
        <v>0</v>
      </c>
      <c r="CH51" s="59">
        <f t="shared" ref="CH51:CH66" si="173">AC51/$CC51</f>
        <v>0</v>
      </c>
      <c r="CI51" s="59">
        <f t="shared" ref="CI51:CI66" si="174">AD51/$CC51</f>
        <v>0</v>
      </c>
      <c r="CJ51" s="59">
        <f t="shared" ref="CJ51:CJ66" si="175">AE51/$CC51</f>
        <v>0</v>
      </c>
      <c r="CK51" s="59">
        <f t="shared" ref="CK51:CK66" si="176">AF51/$CC51</f>
        <v>0</v>
      </c>
      <c r="CL51" s="59">
        <f t="shared" ref="CL51:CL66" si="177">AG51/$CC51</f>
        <v>0</v>
      </c>
      <c r="CM51" s="59">
        <f t="shared" ref="CM51:CM66" si="178">AH51/$CC51</f>
        <v>0</v>
      </c>
      <c r="CN51" s="59">
        <f t="shared" ref="CN51:CN66" si="179">AI51/$CC51</f>
        <v>0</v>
      </c>
      <c r="CO51" s="59">
        <f t="shared" ref="CO51:CO66" si="180">AJ51/$CC51</f>
        <v>0</v>
      </c>
      <c r="CP51" s="59">
        <f t="shared" ref="CP51:CP66" si="181">AK51/$CC51</f>
        <v>0</v>
      </c>
      <c r="CQ51" s="59">
        <f>AL51/$CC51</f>
        <v>0</v>
      </c>
      <c r="CR51" s="59">
        <f>AM51/$CC51</f>
        <v>0</v>
      </c>
      <c r="CS51" s="59">
        <f>AN51/$CC51</f>
        <v>0</v>
      </c>
      <c r="CT51" s="59">
        <f>AO51/$CC51</f>
        <v>0</v>
      </c>
      <c r="CU51" s="59">
        <f>AP51/$CC51</f>
        <v>0</v>
      </c>
      <c r="CV51" s="59">
        <f>AQ51/$CC51</f>
        <v>0</v>
      </c>
      <c r="CW51" s="59">
        <f>AR51/$CC51</f>
        <v>0</v>
      </c>
      <c r="CX51" s="59"/>
      <c r="CY51" s="59"/>
      <c r="CZ51" s="59"/>
      <c r="DA51" s="59"/>
      <c r="DB51" s="59"/>
      <c r="DC51" s="59"/>
      <c r="DD51" s="59"/>
      <c r="DE51" s="59"/>
      <c r="DF51" s="50" t="s">
        <v>209</v>
      </c>
      <c r="DG51" s="75" t="s">
        <v>9</v>
      </c>
      <c r="DH51" s="59">
        <f t="shared" si="166"/>
        <v>0</v>
      </c>
      <c r="DI51" s="59">
        <f t="shared" si="166"/>
        <v>0</v>
      </c>
      <c r="DJ51" s="59">
        <f t="shared" si="166"/>
        <v>0</v>
      </c>
      <c r="DK51" s="59">
        <f t="shared" si="166"/>
        <v>0</v>
      </c>
      <c r="DL51" s="59">
        <f t="shared" si="166"/>
        <v>0</v>
      </c>
      <c r="DM51" s="59">
        <f t="shared" si="166"/>
        <v>0</v>
      </c>
      <c r="DN51" s="59">
        <f t="shared" si="166"/>
        <v>0</v>
      </c>
      <c r="DO51" s="59">
        <f t="shared" si="166"/>
        <v>0</v>
      </c>
      <c r="DP51" s="59">
        <f t="shared" si="166"/>
        <v>0</v>
      </c>
      <c r="DQ51" s="59">
        <f t="shared" si="166"/>
        <v>0</v>
      </c>
      <c r="DR51" s="59">
        <f t="shared" si="166"/>
        <v>0</v>
      </c>
      <c r="DS51" s="59">
        <f t="shared" ref="DS51:EA51" si="182">CO51</f>
        <v>0</v>
      </c>
      <c r="DT51" s="59">
        <f t="shared" si="182"/>
        <v>0</v>
      </c>
      <c r="DU51" s="59">
        <f t="shared" si="182"/>
        <v>0</v>
      </c>
      <c r="DV51" s="59">
        <f t="shared" si="182"/>
        <v>0</v>
      </c>
      <c r="DW51" s="59">
        <f t="shared" si="182"/>
        <v>0</v>
      </c>
      <c r="DX51" s="59">
        <f t="shared" si="182"/>
        <v>0</v>
      </c>
      <c r="DY51" s="59">
        <f t="shared" si="182"/>
        <v>0</v>
      </c>
      <c r="DZ51" s="59">
        <f t="shared" si="182"/>
        <v>0</v>
      </c>
      <c r="EA51" s="59">
        <f t="shared" si="182"/>
        <v>0</v>
      </c>
      <c r="EB51" s="59"/>
      <c r="EC51" s="59"/>
      <c r="ED51" s="59"/>
      <c r="EE51" s="59"/>
      <c r="EF51" s="59"/>
      <c r="EG51" s="59"/>
      <c r="EH51" s="59"/>
    </row>
    <row r="52" spans="2:138" s="48" customFormat="1" ht="14.25" customHeight="1">
      <c r="B52" s="48" t="s">
        <v>361</v>
      </c>
      <c r="C52" s="75" t="s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/>
      <c r="AT52" s="51"/>
      <c r="AU52" s="51"/>
      <c r="AV52" s="51"/>
      <c r="AW52" s="51"/>
      <c r="AX52" s="51"/>
      <c r="AY52" s="109"/>
      <c r="AZ52" s="49"/>
      <c r="BA52" s="49"/>
      <c r="BB52" s="49"/>
      <c r="BC52" s="49"/>
      <c r="BD52" s="49"/>
      <c r="BE52" s="49"/>
      <c r="BF52" s="49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61">
        <v>-1.0900000000000001</v>
      </c>
      <c r="CD52" s="59">
        <f t="shared" si="169"/>
        <v>0</v>
      </c>
      <c r="CE52" s="59">
        <f t="shared" si="170"/>
        <v>0</v>
      </c>
      <c r="CF52" s="59">
        <f t="shared" si="171"/>
        <v>0</v>
      </c>
      <c r="CG52" s="59">
        <f t="shared" si="172"/>
        <v>0</v>
      </c>
      <c r="CH52" s="59">
        <f t="shared" si="173"/>
        <v>0</v>
      </c>
      <c r="CI52" s="59">
        <f t="shared" si="174"/>
        <v>0</v>
      </c>
      <c r="CJ52" s="59">
        <f t="shared" si="175"/>
        <v>0</v>
      </c>
      <c r="CK52" s="59">
        <f t="shared" si="176"/>
        <v>0</v>
      </c>
      <c r="CL52" s="59">
        <f t="shared" si="177"/>
        <v>0</v>
      </c>
      <c r="CM52" s="59">
        <f t="shared" si="178"/>
        <v>0</v>
      </c>
      <c r="CN52" s="59">
        <f t="shared" si="179"/>
        <v>0</v>
      </c>
      <c r="CO52" s="59">
        <f t="shared" si="180"/>
        <v>0</v>
      </c>
      <c r="CP52" s="59">
        <f t="shared" si="181"/>
        <v>0</v>
      </c>
      <c r="CQ52" s="59">
        <f>AL52/$CC52</f>
        <v>0</v>
      </c>
      <c r="CR52" s="59">
        <f>AM52/$CC52</f>
        <v>0</v>
      </c>
      <c r="CS52" s="59">
        <f>AN52/$CC52</f>
        <v>0</v>
      </c>
      <c r="CT52" s="59">
        <f>AO52/$CC52</f>
        <v>0</v>
      </c>
      <c r="CU52" s="59">
        <f>AP52/$CC52</f>
        <v>0</v>
      </c>
      <c r="CV52" s="59">
        <f>AQ52/$CC52</f>
        <v>0</v>
      </c>
      <c r="CW52" s="59">
        <f>AR52/$CC52</f>
        <v>0</v>
      </c>
      <c r="CX52" s="59"/>
      <c r="CY52" s="59"/>
      <c r="CZ52" s="59"/>
      <c r="DA52" s="59"/>
      <c r="DB52" s="59"/>
      <c r="DC52" s="59"/>
      <c r="DD52" s="59"/>
      <c r="DE52" s="59"/>
      <c r="DF52" s="48" t="s">
        <v>208</v>
      </c>
      <c r="DG52" s="75" t="s">
        <v>0</v>
      </c>
      <c r="DH52" s="59">
        <f t="shared" si="166"/>
        <v>0</v>
      </c>
      <c r="DI52" s="59">
        <f t="shared" si="166"/>
        <v>0</v>
      </c>
      <c r="DJ52" s="59">
        <f t="shared" si="166"/>
        <v>0</v>
      </c>
      <c r="DK52" s="59">
        <f t="shared" si="166"/>
        <v>0</v>
      </c>
      <c r="DL52" s="59">
        <f t="shared" si="166"/>
        <v>0</v>
      </c>
      <c r="DM52" s="59">
        <f t="shared" si="166"/>
        <v>0</v>
      </c>
      <c r="DN52" s="59">
        <f t="shared" si="166"/>
        <v>0</v>
      </c>
      <c r="DO52" s="59">
        <f t="shared" si="166"/>
        <v>0</v>
      </c>
      <c r="DP52" s="59">
        <f t="shared" si="166"/>
        <v>0</v>
      </c>
      <c r="DQ52" s="59">
        <f t="shared" si="166"/>
        <v>0</v>
      </c>
      <c r="DR52" s="59">
        <f t="shared" si="166"/>
        <v>0</v>
      </c>
      <c r="DS52" s="59">
        <f t="shared" ref="DS52:EA58" si="183">CO52</f>
        <v>0</v>
      </c>
      <c r="DT52" s="59">
        <f t="shared" si="183"/>
        <v>0</v>
      </c>
      <c r="DU52" s="59">
        <f t="shared" si="183"/>
        <v>0</v>
      </c>
      <c r="DV52" s="59">
        <f t="shared" si="183"/>
        <v>0</v>
      </c>
      <c r="DW52" s="59">
        <f t="shared" si="183"/>
        <v>0</v>
      </c>
      <c r="DX52" s="59">
        <f t="shared" si="183"/>
        <v>0</v>
      </c>
      <c r="DY52" s="59">
        <f t="shared" si="183"/>
        <v>0</v>
      </c>
      <c r="DZ52" s="59">
        <f t="shared" si="183"/>
        <v>0</v>
      </c>
      <c r="EA52" s="59">
        <f t="shared" si="183"/>
        <v>0</v>
      </c>
      <c r="EB52" s="59"/>
      <c r="EC52" s="59"/>
      <c r="ED52" s="59"/>
      <c r="EE52" s="59"/>
      <c r="EF52" s="59"/>
      <c r="EG52" s="59"/>
      <c r="EH52" s="59"/>
    </row>
    <row r="53" spans="2:138" s="48" customFormat="1" ht="14.25" customHeight="1">
      <c r="C53" s="75" t="s">
        <v>7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/>
      <c r="AT53" s="51"/>
      <c r="AU53" s="51"/>
      <c r="AV53" s="51"/>
      <c r="AW53" s="51"/>
      <c r="AX53" s="51"/>
      <c r="AY53" s="109"/>
      <c r="AZ53" s="49"/>
      <c r="BA53" s="49"/>
      <c r="BB53" s="49"/>
      <c r="BC53" s="49"/>
      <c r="BD53" s="49"/>
      <c r="BE53" s="49"/>
      <c r="BF53" s="49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61">
        <v>-1.0900000000000001</v>
      </c>
      <c r="CD53" s="59">
        <f t="shared" si="169"/>
        <v>0</v>
      </c>
      <c r="CE53" s="59">
        <f t="shared" si="170"/>
        <v>0</v>
      </c>
      <c r="CF53" s="59">
        <f t="shared" si="171"/>
        <v>0</v>
      </c>
      <c r="CG53" s="59">
        <f t="shared" si="172"/>
        <v>0</v>
      </c>
      <c r="CH53" s="59">
        <f t="shared" si="173"/>
        <v>0</v>
      </c>
      <c r="CI53" s="59">
        <f t="shared" si="174"/>
        <v>0</v>
      </c>
      <c r="CJ53" s="59">
        <f t="shared" si="175"/>
        <v>0</v>
      </c>
      <c r="CK53" s="59">
        <f t="shared" si="176"/>
        <v>0</v>
      </c>
      <c r="CL53" s="59">
        <f t="shared" si="177"/>
        <v>0</v>
      </c>
      <c r="CM53" s="59">
        <f t="shared" si="178"/>
        <v>0</v>
      </c>
      <c r="CN53" s="59">
        <f t="shared" si="179"/>
        <v>0</v>
      </c>
      <c r="CO53" s="59">
        <f t="shared" si="180"/>
        <v>0</v>
      </c>
      <c r="CP53" s="59">
        <f t="shared" si="181"/>
        <v>0</v>
      </c>
      <c r="CQ53" s="59">
        <f>AL53/$CC53</f>
        <v>0</v>
      </c>
      <c r="CR53" s="59">
        <f>AM53/$CC53</f>
        <v>0</v>
      </c>
      <c r="CS53" s="59">
        <f>AN53/$CC53</f>
        <v>0</v>
      </c>
      <c r="CT53" s="59">
        <f>AO53/$CC53</f>
        <v>0</v>
      </c>
      <c r="CU53" s="59">
        <f>AP53/$CC53</f>
        <v>0</v>
      </c>
      <c r="CV53" s="59">
        <f>AQ53/$CC53</f>
        <v>0</v>
      </c>
      <c r="CW53" s="59">
        <f>AR53/$CC53</f>
        <v>0</v>
      </c>
      <c r="CX53" s="59"/>
      <c r="CY53" s="59"/>
      <c r="CZ53" s="59"/>
      <c r="DA53" s="59"/>
      <c r="DB53" s="59"/>
      <c r="DC53" s="59"/>
      <c r="DD53" s="59"/>
      <c r="DE53" s="59"/>
      <c r="DF53" s="48" t="s">
        <v>208</v>
      </c>
      <c r="DG53" s="75" t="s">
        <v>7</v>
      </c>
      <c r="DH53" s="59">
        <f t="shared" si="166"/>
        <v>0</v>
      </c>
      <c r="DI53" s="59">
        <f t="shared" si="166"/>
        <v>0</v>
      </c>
      <c r="DJ53" s="59">
        <f t="shared" si="166"/>
        <v>0</v>
      </c>
      <c r="DK53" s="59">
        <f t="shared" si="166"/>
        <v>0</v>
      </c>
      <c r="DL53" s="59">
        <f t="shared" si="166"/>
        <v>0</v>
      </c>
      <c r="DM53" s="59">
        <f t="shared" si="166"/>
        <v>0</v>
      </c>
      <c r="DN53" s="59">
        <f t="shared" si="166"/>
        <v>0</v>
      </c>
      <c r="DO53" s="59">
        <f t="shared" si="166"/>
        <v>0</v>
      </c>
      <c r="DP53" s="59">
        <f t="shared" si="166"/>
        <v>0</v>
      </c>
      <c r="DQ53" s="59">
        <f t="shared" si="166"/>
        <v>0</v>
      </c>
      <c r="DR53" s="59">
        <f t="shared" si="166"/>
        <v>0</v>
      </c>
      <c r="DS53" s="59">
        <f t="shared" si="183"/>
        <v>0</v>
      </c>
      <c r="DT53" s="59">
        <f t="shared" si="183"/>
        <v>0</v>
      </c>
      <c r="DU53" s="59">
        <f t="shared" si="183"/>
        <v>0</v>
      </c>
      <c r="DV53" s="59">
        <f t="shared" si="183"/>
        <v>0</v>
      </c>
      <c r="DW53" s="59">
        <f t="shared" si="183"/>
        <v>0</v>
      </c>
      <c r="DX53" s="59">
        <f t="shared" si="183"/>
        <v>0</v>
      </c>
      <c r="DY53" s="59">
        <f t="shared" si="183"/>
        <v>0</v>
      </c>
      <c r="DZ53" s="59">
        <f t="shared" si="183"/>
        <v>0</v>
      </c>
      <c r="EA53" s="59">
        <f t="shared" si="183"/>
        <v>0</v>
      </c>
      <c r="EB53" s="59"/>
      <c r="EC53" s="59"/>
      <c r="ED53" s="59"/>
      <c r="EE53" s="59"/>
      <c r="EF53" s="59"/>
      <c r="EG53" s="59"/>
      <c r="EH53" s="59"/>
    </row>
    <row r="54" spans="2:138" s="48" customFormat="1" ht="14.25" customHeight="1">
      <c r="C54" s="75" t="s">
        <v>4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0</v>
      </c>
      <c r="AR54" s="51">
        <v>0</v>
      </c>
      <c r="AS54" s="51"/>
      <c r="AT54" s="51"/>
      <c r="AU54" s="51"/>
      <c r="AV54" s="51"/>
      <c r="AW54" s="51"/>
      <c r="AX54" s="51"/>
      <c r="AY54" s="109"/>
      <c r="AZ54" s="49"/>
      <c r="BA54" s="49"/>
      <c r="BB54" s="49"/>
      <c r="BC54" s="49"/>
      <c r="BD54" s="49"/>
      <c r="BE54" s="49"/>
      <c r="BF54" s="49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61">
        <v>-1.0900000000000001</v>
      </c>
      <c r="CD54" s="59">
        <f t="shared" si="169"/>
        <v>0</v>
      </c>
      <c r="CE54" s="59">
        <f t="shared" si="170"/>
        <v>0</v>
      </c>
      <c r="CF54" s="59">
        <f t="shared" si="171"/>
        <v>0</v>
      </c>
      <c r="CG54" s="59">
        <f t="shared" si="172"/>
        <v>0</v>
      </c>
      <c r="CH54" s="59">
        <f t="shared" si="173"/>
        <v>0</v>
      </c>
      <c r="CI54" s="59">
        <f t="shared" si="174"/>
        <v>0</v>
      </c>
      <c r="CJ54" s="59">
        <f t="shared" si="175"/>
        <v>0</v>
      </c>
      <c r="CK54" s="59">
        <f t="shared" si="176"/>
        <v>0</v>
      </c>
      <c r="CL54" s="59">
        <f t="shared" si="177"/>
        <v>0</v>
      </c>
      <c r="CM54" s="59">
        <f t="shared" si="178"/>
        <v>0</v>
      </c>
      <c r="CN54" s="59">
        <f t="shared" si="179"/>
        <v>0</v>
      </c>
      <c r="CO54" s="59">
        <f t="shared" si="180"/>
        <v>0</v>
      </c>
      <c r="CP54" s="59">
        <f t="shared" si="181"/>
        <v>0</v>
      </c>
      <c r="CQ54" s="59">
        <f>AL54/$CC54</f>
        <v>0</v>
      </c>
      <c r="CR54" s="59">
        <f>AM54/$CC54</f>
        <v>0</v>
      </c>
      <c r="CS54" s="59">
        <f>AN54/$CC54</f>
        <v>0</v>
      </c>
      <c r="CT54" s="59">
        <f>AO54/$CC54</f>
        <v>0</v>
      </c>
      <c r="CU54" s="59">
        <f>AP54/$CC54</f>
        <v>0</v>
      </c>
      <c r="CV54" s="59">
        <f>AQ54/$CC54</f>
        <v>0</v>
      </c>
      <c r="CW54" s="59">
        <f>AR54/$CC54</f>
        <v>0</v>
      </c>
      <c r="CX54" s="59"/>
      <c r="CY54" s="59"/>
      <c r="CZ54" s="59"/>
      <c r="DA54" s="59"/>
      <c r="DB54" s="59"/>
      <c r="DC54" s="59"/>
      <c r="DD54" s="59"/>
      <c r="DE54" s="59"/>
      <c r="DF54" s="48" t="s">
        <v>208</v>
      </c>
      <c r="DG54" s="75" t="s">
        <v>4</v>
      </c>
      <c r="DH54" s="59">
        <f t="shared" si="166"/>
        <v>0</v>
      </c>
      <c r="DI54" s="59">
        <f t="shared" si="166"/>
        <v>0</v>
      </c>
      <c r="DJ54" s="59">
        <f t="shared" si="166"/>
        <v>0</v>
      </c>
      <c r="DK54" s="59">
        <f t="shared" si="166"/>
        <v>0</v>
      </c>
      <c r="DL54" s="59">
        <f t="shared" si="166"/>
        <v>0</v>
      </c>
      <c r="DM54" s="59">
        <f t="shared" si="166"/>
        <v>0</v>
      </c>
      <c r="DN54" s="59">
        <f t="shared" si="166"/>
        <v>0</v>
      </c>
      <c r="DO54" s="59">
        <f t="shared" si="166"/>
        <v>0</v>
      </c>
      <c r="DP54" s="59">
        <f t="shared" si="166"/>
        <v>0</v>
      </c>
      <c r="DQ54" s="59">
        <f t="shared" si="166"/>
        <v>0</v>
      </c>
      <c r="DR54" s="59">
        <f t="shared" si="166"/>
        <v>0</v>
      </c>
      <c r="DS54" s="59">
        <f t="shared" si="183"/>
        <v>0</v>
      </c>
      <c r="DT54" s="59">
        <f t="shared" si="183"/>
        <v>0</v>
      </c>
      <c r="DU54" s="59">
        <f t="shared" si="183"/>
        <v>0</v>
      </c>
      <c r="DV54" s="59">
        <f t="shared" si="183"/>
        <v>0</v>
      </c>
      <c r="DW54" s="59">
        <f t="shared" si="183"/>
        <v>0</v>
      </c>
      <c r="DX54" s="59">
        <f t="shared" si="183"/>
        <v>0</v>
      </c>
      <c r="DY54" s="59">
        <f t="shared" si="183"/>
        <v>0</v>
      </c>
      <c r="DZ54" s="59">
        <f t="shared" si="183"/>
        <v>0</v>
      </c>
      <c r="EA54" s="59">
        <f t="shared" si="183"/>
        <v>0</v>
      </c>
      <c r="EB54" s="59"/>
      <c r="EC54" s="59"/>
      <c r="ED54" s="59"/>
      <c r="EE54" s="59"/>
      <c r="EF54" s="59"/>
      <c r="EG54" s="59"/>
      <c r="EH54" s="59"/>
    </row>
    <row r="55" spans="2:138" s="48" customFormat="1" ht="14.25" customHeight="1">
      <c r="C55" s="75" t="s">
        <v>1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/>
      <c r="AT55" s="51"/>
      <c r="AU55" s="51"/>
      <c r="AV55" s="51"/>
      <c r="AW55" s="51"/>
      <c r="AX55" s="51"/>
      <c r="AY55" s="109"/>
      <c r="AZ55" s="49"/>
      <c r="BA55" s="49"/>
      <c r="BB55" s="49"/>
      <c r="BC55" s="49"/>
      <c r="BD55" s="49"/>
      <c r="BE55" s="49"/>
      <c r="BF55" s="49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61">
        <v>-1.0900000000000001</v>
      </c>
      <c r="CD55" s="59">
        <f t="shared" si="169"/>
        <v>0</v>
      </c>
      <c r="CE55" s="59">
        <f t="shared" si="170"/>
        <v>0</v>
      </c>
      <c r="CF55" s="59">
        <f t="shared" si="171"/>
        <v>0</v>
      </c>
      <c r="CG55" s="59">
        <f t="shared" si="172"/>
        <v>0</v>
      </c>
      <c r="CH55" s="59">
        <f t="shared" si="173"/>
        <v>0</v>
      </c>
      <c r="CI55" s="59">
        <f t="shared" si="174"/>
        <v>0</v>
      </c>
      <c r="CJ55" s="59">
        <f t="shared" si="175"/>
        <v>0</v>
      </c>
      <c r="CK55" s="59">
        <f t="shared" si="176"/>
        <v>0</v>
      </c>
      <c r="CL55" s="59">
        <f t="shared" si="177"/>
        <v>0</v>
      </c>
      <c r="CM55" s="59">
        <f t="shared" si="178"/>
        <v>0</v>
      </c>
      <c r="CN55" s="59">
        <f t="shared" si="179"/>
        <v>0</v>
      </c>
      <c r="CO55" s="59">
        <f t="shared" si="180"/>
        <v>0</v>
      </c>
      <c r="CP55" s="59">
        <f t="shared" si="181"/>
        <v>0</v>
      </c>
      <c r="CQ55" s="59">
        <f>AL55/$CC55</f>
        <v>0</v>
      </c>
      <c r="CR55" s="59">
        <f>AM55/$CC55</f>
        <v>0</v>
      </c>
      <c r="CS55" s="59">
        <f>AN55/$CC55</f>
        <v>0</v>
      </c>
      <c r="CT55" s="59">
        <f>AO55/$CC55</f>
        <v>0</v>
      </c>
      <c r="CU55" s="59">
        <f>AP55/$CC55</f>
        <v>0</v>
      </c>
      <c r="CV55" s="59">
        <f>AQ55/$CC55</f>
        <v>0</v>
      </c>
      <c r="CW55" s="59">
        <f>AR55/$CC55</f>
        <v>0</v>
      </c>
      <c r="CX55" s="59"/>
      <c r="CY55" s="59"/>
      <c r="CZ55" s="59"/>
      <c r="DA55" s="59"/>
      <c r="DB55" s="59"/>
      <c r="DC55" s="59"/>
      <c r="DD55" s="59"/>
      <c r="DE55" s="59"/>
      <c r="DF55" s="48" t="s">
        <v>208</v>
      </c>
      <c r="DG55" s="75" t="s">
        <v>1</v>
      </c>
      <c r="DH55" s="59">
        <f t="shared" si="166"/>
        <v>0</v>
      </c>
      <c r="DI55" s="59">
        <f t="shared" si="166"/>
        <v>0</v>
      </c>
      <c r="DJ55" s="59">
        <f t="shared" si="166"/>
        <v>0</v>
      </c>
      <c r="DK55" s="59">
        <f t="shared" si="166"/>
        <v>0</v>
      </c>
      <c r="DL55" s="59">
        <f t="shared" si="166"/>
        <v>0</v>
      </c>
      <c r="DM55" s="59">
        <f t="shared" si="166"/>
        <v>0</v>
      </c>
      <c r="DN55" s="59">
        <f t="shared" si="166"/>
        <v>0</v>
      </c>
      <c r="DO55" s="59">
        <f t="shared" si="166"/>
        <v>0</v>
      </c>
      <c r="DP55" s="59">
        <f t="shared" si="166"/>
        <v>0</v>
      </c>
      <c r="DQ55" s="59">
        <f t="shared" si="166"/>
        <v>0</v>
      </c>
      <c r="DR55" s="59">
        <f t="shared" si="166"/>
        <v>0</v>
      </c>
      <c r="DS55" s="59">
        <f t="shared" si="183"/>
        <v>0</v>
      </c>
      <c r="DT55" s="59">
        <f t="shared" si="183"/>
        <v>0</v>
      </c>
      <c r="DU55" s="59">
        <f t="shared" si="183"/>
        <v>0</v>
      </c>
      <c r="DV55" s="59">
        <f t="shared" si="183"/>
        <v>0</v>
      </c>
      <c r="DW55" s="59">
        <f t="shared" si="183"/>
        <v>0</v>
      </c>
      <c r="DX55" s="59">
        <f t="shared" si="183"/>
        <v>0</v>
      </c>
      <c r="DY55" s="59">
        <f t="shared" si="183"/>
        <v>0</v>
      </c>
      <c r="DZ55" s="59">
        <f t="shared" si="183"/>
        <v>0</v>
      </c>
      <c r="EA55" s="59">
        <f t="shared" si="183"/>
        <v>0</v>
      </c>
      <c r="EB55" s="59"/>
      <c r="EC55" s="59"/>
      <c r="ED55" s="59"/>
      <c r="EE55" s="59"/>
      <c r="EF55" s="59"/>
      <c r="EG55" s="59"/>
      <c r="EH55" s="59"/>
    </row>
    <row r="56" spans="2:138" s="48" customFormat="1" ht="14.25" customHeight="1">
      <c r="C56" s="75" t="s">
        <v>2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/>
      <c r="AT56" s="51"/>
      <c r="AU56" s="51"/>
      <c r="AV56" s="51"/>
      <c r="AW56" s="51"/>
      <c r="AX56" s="51"/>
      <c r="AY56" s="109"/>
      <c r="AZ56" s="49"/>
      <c r="BA56" s="49"/>
      <c r="BB56" s="49"/>
      <c r="BC56" s="49"/>
      <c r="BD56" s="49"/>
      <c r="BE56" s="49"/>
      <c r="BF56" s="49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61">
        <v>-1.0900000000000001</v>
      </c>
      <c r="CD56" s="59">
        <f t="shared" si="169"/>
        <v>0</v>
      </c>
      <c r="CE56" s="59">
        <f t="shared" si="170"/>
        <v>0</v>
      </c>
      <c r="CF56" s="59">
        <f t="shared" si="171"/>
        <v>0</v>
      </c>
      <c r="CG56" s="59">
        <f t="shared" si="172"/>
        <v>0</v>
      </c>
      <c r="CH56" s="59">
        <f t="shared" si="173"/>
        <v>0</v>
      </c>
      <c r="CI56" s="59">
        <f t="shared" si="174"/>
        <v>0</v>
      </c>
      <c r="CJ56" s="59">
        <f t="shared" si="175"/>
        <v>0</v>
      </c>
      <c r="CK56" s="59">
        <f t="shared" si="176"/>
        <v>0</v>
      </c>
      <c r="CL56" s="59">
        <f t="shared" si="177"/>
        <v>0</v>
      </c>
      <c r="CM56" s="59">
        <f t="shared" si="178"/>
        <v>0</v>
      </c>
      <c r="CN56" s="59">
        <f t="shared" si="179"/>
        <v>0</v>
      </c>
      <c r="CO56" s="59">
        <f t="shared" si="180"/>
        <v>0</v>
      </c>
      <c r="CP56" s="59">
        <f t="shared" si="181"/>
        <v>0</v>
      </c>
      <c r="CQ56" s="59">
        <f>AL56/$CC56</f>
        <v>0</v>
      </c>
      <c r="CR56" s="59">
        <f>AM56/$CC56</f>
        <v>0</v>
      </c>
      <c r="CS56" s="59">
        <f>AN56/$CC56</f>
        <v>0</v>
      </c>
      <c r="CT56" s="59">
        <f>AO56/$CC56</f>
        <v>0</v>
      </c>
      <c r="CU56" s="59">
        <f>AP56/$CC56</f>
        <v>0</v>
      </c>
      <c r="CV56" s="59">
        <f>AQ56/$CC56</f>
        <v>0</v>
      </c>
      <c r="CW56" s="59">
        <f>AR56/$CC56</f>
        <v>0</v>
      </c>
      <c r="CX56" s="59"/>
      <c r="CY56" s="59"/>
      <c r="CZ56" s="59"/>
      <c r="DA56" s="59"/>
      <c r="DB56" s="59"/>
      <c r="DC56" s="59"/>
      <c r="DD56" s="59"/>
      <c r="DE56" s="59"/>
      <c r="DF56" s="48" t="s">
        <v>208</v>
      </c>
      <c r="DG56" s="75" t="s">
        <v>2</v>
      </c>
      <c r="DH56" s="59">
        <f t="shared" si="166"/>
        <v>0</v>
      </c>
      <c r="DI56" s="59">
        <f t="shared" si="166"/>
        <v>0</v>
      </c>
      <c r="DJ56" s="59">
        <f t="shared" si="166"/>
        <v>0</v>
      </c>
      <c r="DK56" s="59">
        <f t="shared" si="166"/>
        <v>0</v>
      </c>
      <c r="DL56" s="59">
        <f t="shared" si="166"/>
        <v>0</v>
      </c>
      <c r="DM56" s="59">
        <f t="shared" si="166"/>
        <v>0</v>
      </c>
      <c r="DN56" s="59">
        <f t="shared" si="166"/>
        <v>0</v>
      </c>
      <c r="DO56" s="59">
        <f t="shared" si="166"/>
        <v>0</v>
      </c>
      <c r="DP56" s="59">
        <f t="shared" si="166"/>
        <v>0</v>
      </c>
      <c r="DQ56" s="59">
        <f t="shared" si="166"/>
        <v>0</v>
      </c>
      <c r="DR56" s="59">
        <f t="shared" si="166"/>
        <v>0</v>
      </c>
      <c r="DS56" s="59">
        <f t="shared" si="183"/>
        <v>0</v>
      </c>
      <c r="DT56" s="59">
        <f t="shared" si="183"/>
        <v>0</v>
      </c>
      <c r="DU56" s="59">
        <f t="shared" si="183"/>
        <v>0</v>
      </c>
      <c r="DV56" s="59">
        <f t="shared" si="183"/>
        <v>0</v>
      </c>
      <c r="DW56" s="59">
        <f t="shared" si="183"/>
        <v>0</v>
      </c>
      <c r="DX56" s="59">
        <f t="shared" si="183"/>
        <v>0</v>
      </c>
      <c r="DY56" s="59">
        <f t="shared" si="183"/>
        <v>0</v>
      </c>
      <c r="DZ56" s="59">
        <f t="shared" si="183"/>
        <v>0</v>
      </c>
      <c r="EA56" s="59">
        <f t="shared" si="183"/>
        <v>0</v>
      </c>
      <c r="EB56" s="59"/>
      <c r="EC56" s="59"/>
      <c r="ED56" s="59"/>
      <c r="EE56" s="59"/>
      <c r="EF56" s="59"/>
      <c r="EG56" s="59"/>
      <c r="EH56" s="59"/>
    </row>
    <row r="57" spans="2:138" s="48" customFormat="1" ht="14.25" customHeight="1">
      <c r="C57" s="75" t="s">
        <v>8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1">
        <v>0</v>
      </c>
      <c r="AL57" s="51">
        <v>0</v>
      </c>
      <c r="AM57" s="51">
        <v>0</v>
      </c>
      <c r="AN57" s="51">
        <v>0</v>
      </c>
      <c r="AO57" s="51">
        <v>0</v>
      </c>
      <c r="AP57" s="51">
        <v>0</v>
      </c>
      <c r="AQ57" s="51">
        <v>0</v>
      </c>
      <c r="AR57" s="51">
        <v>0</v>
      </c>
      <c r="AS57" s="51"/>
      <c r="AT57" s="51"/>
      <c r="AU57" s="51"/>
      <c r="AV57" s="51"/>
      <c r="AW57" s="51"/>
      <c r="AX57" s="51"/>
      <c r="AY57" s="109"/>
      <c r="AZ57" s="49"/>
      <c r="BA57" s="49"/>
      <c r="BB57" s="49"/>
      <c r="BC57" s="49"/>
      <c r="BD57" s="49"/>
      <c r="BE57" s="49"/>
      <c r="BF57" s="49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61">
        <v>-1.0900000000000001</v>
      </c>
      <c r="CD57" s="59">
        <f t="shared" si="169"/>
        <v>0</v>
      </c>
      <c r="CE57" s="59">
        <f t="shared" si="170"/>
        <v>0</v>
      </c>
      <c r="CF57" s="59">
        <f t="shared" si="171"/>
        <v>0</v>
      </c>
      <c r="CG57" s="59">
        <f t="shared" si="172"/>
        <v>0</v>
      </c>
      <c r="CH57" s="59">
        <f t="shared" si="173"/>
        <v>0</v>
      </c>
      <c r="CI57" s="59">
        <f t="shared" si="174"/>
        <v>0</v>
      </c>
      <c r="CJ57" s="59">
        <f t="shared" si="175"/>
        <v>0</v>
      </c>
      <c r="CK57" s="59">
        <f t="shared" si="176"/>
        <v>0</v>
      </c>
      <c r="CL57" s="59">
        <f t="shared" si="177"/>
        <v>0</v>
      </c>
      <c r="CM57" s="59">
        <f t="shared" si="178"/>
        <v>0</v>
      </c>
      <c r="CN57" s="59">
        <f t="shared" si="179"/>
        <v>0</v>
      </c>
      <c r="CO57" s="59">
        <f t="shared" si="180"/>
        <v>0</v>
      </c>
      <c r="CP57" s="59">
        <f t="shared" si="181"/>
        <v>0</v>
      </c>
      <c r="CQ57" s="59">
        <f>AL57/$CC57</f>
        <v>0</v>
      </c>
      <c r="CR57" s="59">
        <f>AM57/$CC57</f>
        <v>0</v>
      </c>
      <c r="CS57" s="59">
        <f>AN57/$CC57</f>
        <v>0</v>
      </c>
      <c r="CT57" s="59">
        <f>AO57/$CC57</f>
        <v>0</v>
      </c>
      <c r="CU57" s="59">
        <f>AP57/$CC57</f>
        <v>0</v>
      </c>
      <c r="CV57" s="59">
        <f>AQ57/$CC57</f>
        <v>0</v>
      </c>
      <c r="CW57" s="59">
        <f>AR57/$CC57</f>
        <v>0</v>
      </c>
      <c r="CX57" s="59"/>
      <c r="CY57" s="59"/>
      <c r="CZ57" s="59"/>
      <c r="DA57" s="59"/>
      <c r="DB57" s="59"/>
      <c r="DC57" s="59"/>
      <c r="DD57" s="59"/>
      <c r="DE57" s="59"/>
      <c r="DF57" s="48" t="s">
        <v>208</v>
      </c>
      <c r="DG57" s="75" t="s">
        <v>8</v>
      </c>
      <c r="DH57" s="59">
        <f t="shared" si="166"/>
        <v>0</v>
      </c>
      <c r="DI57" s="59">
        <f t="shared" si="166"/>
        <v>0</v>
      </c>
      <c r="DJ57" s="59">
        <f t="shared" si="166"/>
        <v>0</v>
      </c>
      <c r="DK57" s="59">
        <f t="shared" si="166"/>
        <v>0</v>
      </c>
      <c r="DL57" s="59">
        <f t="shared" si="166"/>
        <v>0</v>
      </c>
      <c r="DM57" s="59">
        <f t="shared" si="166"/>
        <v>0</v>
      </c>
      <c r="DN57" s="59">
        <f t="shared" si="166"/>
        <v>0</v>
      </c>
      <c r="DO57" s="59">
        <f t="shared" si="166"/>
        <v>0</v>
      </c>
      <c r="DP57" s="59">
        <f t="shared" si="166"/>
        <v>0</v>
      </c>
      <c r="DQ57" s="59">
        <f t="shared" si="166"/>
        <v>0</v>
      </c>
      <c r="DR57" s="59">
        <f t="shared" si="166"/>
        <v>0</v>
      </c>
      <c r="DS57" s="59">
        <f t="shared" si="183"/>
        <v>0</v>
      </c>
      <c r="DT57" s="59">
        <f t="shared" si="183"/>
        <v>0</v>
      </c>
      <c r="DU57" s="59">
        <f t="shared" si="183"/>
        <v>0</v>
      </c>
      <c r="DV57" s="59">
        <f t="shared" si="183"/>
        <v>0</v>
      </c>
      <c r="DW57" s="59">
        <f t="shared" si="183"/>
        <v>0</v>
      </c>
      <c r="DX57" s="59">
        <f t="shared" si="183"/>
        <v>0</v>
      </c>
      <c r="DY57" s="59">
        <f t="shared" si="183"/>
        <v>0</v>
      </c>
      <c r="DZ57" s="59">
        <f t="shared" si="183"/>
        <v>0</v>
      </c>
      <c r="EA57" s="59">
        <f t="shared" si="183"/>
        <v>0</v>
      </c>
      <c r="EB57" s="59"/>
      <c r="EC57" s="59"/>
      <c r="ED57" s="59"/>
      <c r="EE57" s="59"/>
      <c r="EF57" s="59"/>
      <c r="EG57" s="59"/>
      <c r="EH57" s="59"/>
    </row>
    <row r="58" spans="2:138" s="48" customFormat="1" ht="14.25" customHeight="1">
      <c r="C58" s="75" t="s">
        <v>5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1">
        <v>0</v>
      </c>
      <c r="AL58" s="51">
        <v>0</v>
      </c>
      <c r="AM58" s="51">
        <v>0</v>
      </c>
      <c r="AN58" s="51">
        <v>0</v>
      </c>
      <c r="AO58" s="51">
        <v>0</v>
      </c>
      <c r="AP58" s="51">
        <v>0</v>
      </c>
      <c r="AQ58" s="51">
        <v>0</v>
      </c>
      <c r="AR58" s="51">
        <v>0</v>
      </c>
      <c r="AS58" s="51"/>
      <c r="AT58" s="51"/>
      <c r="AU58" s="51"/>
      <c r="AV58" s="51"/>
      <c r="AW58" s="51"/>
      <c r="AX58" s="51"/>
      <c r="AY58" s="109"/>
      <c r="AZ58" s="49"/>
      <c r="BA58" s="49"/>
      <c r="BB58" s="49"/>
      <c r="BC58" s="49"/>
      <c r="BD58" s="49"/>
      <c r="BE58" s="49"/>
      <c r="BF58" s="49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61">
        <v>-1.0900000000000001</v>
      </c>
      <c r="CD58" s="59">
        <f t="shared" si="169"/>
        <v>0</v>
      </c>
      <c r="CE58" s="59">
        <f t="shared" si="170"/>
        <v>0</v>
      </c>
      <c r="CF58" s="59">
        <f t="shared" si="171"/>
        <v>0</v>
      </c>
      <c r="CG58" s="59">
        <f t="shared" si="172"/>
        <v>0</v>
      </c>
      <c r="CH58" s="59">
        <f t="shared" si="173"/>
        <v>0</v>
      </c>
      <c r="CI58" s="59">
        <f t="shared" si="174"/>
        <v>0</v>
      </c>
      <c r="CJ58" s="59">
        <f t="shared" si="175"/>
        <v>0</v>
      </c>
      <c r="CK58" s="59">
        <f t="shared" si="176"/>
        <v>0</v>
      </c>
      <c r="CL58" s="59">
        <f t="shared" si="177"/>
        <v>0</v>
      </c>
      <c r="CM58" s="59">
        <f t="shared" si="178"/>
        <v>0</v>
      </c>
      <c r="CN58" s="59">
        <f t="shared" si="179"/>
        <v>0</v>
      </c>
      <c r="CO58" s="59">
        <f t="shared" si="180"/>
        <v>0</v>
      </c>
      <c r="CP58" s="59">
        <f t="shared" si="181"/>
        <v>0</v>
      </c>
      <c r="CQ58" s="59">
        <f>AL58/$CC58</f>
        <v>0</v>
      </c>
      <c r="CR58" s="59">
        <f>AM58/$CC58</f>
        <v>0</v>
      </c>
      <c r="CS58" s="59">
        <f>AN58/$CC58</f>
        <v>0</v>
      </c>
      <c r="CT58" s="59">
        <f>AO58/$CC58</f>
        <v>0</v>
      </c>
      <c r="CU58" s="59">
        <f>AP58/$CC58</f>
        <v>0</v>
      </c>
      <c r="CV58" s="59">
        <f>AQ58/$CC58</f>
        <v>0</v>
      </c>
      <c r="CW58" s="59">
        <f>AR58/$CC58</f>
        <v>0</v>
      </c>
      <c r="CX58" s="59"/>
      <c r="CY58" s="59"/>
      <c r="CZ58" s="59"/>
      <c r="DA58" s="59"/>
      <c r="DB58" s="59"/>
      <c r="DC58" s="59"/>
      <c r="DD58" s="59"/>
      <c r="DE58" s="59"/>
      <c r="DF58" s="48" t="s">
        <v>208</v>
      </c>
      <c r="DG58" s="75" t="s">
        <v>5</v>
      </c>
      <c r="DH58" s="59">
        <f t="shared" si="166"/>
        <v>0</v>
      </c>
      <c r="DI58" s="59">
        <f t="shared" si="166"/>
        <v>0</v>
      </c>
      <c r="DJ58" s="59">
        <f t="shared" si="166"/>
        <v>0</v>
      </c>
      <c r="DK58" s="59">
        <f t="shared" si="166"/>
        <v>0</v>
      </c>
      <c r="DL58" s="59">
        <f t="shared" si="166"/>
        <v>0</v>
      </c>
      <c r="DM58" s="59">
        <f t="shared" si="166"/>
        <v>0</v>
      </c>
      <c r="DN58" s="59">
        <f t="shared" si="166"/>
        <v>0</v>
      </c>
      <c r="DO58" s="59">
        <f t="shared" si="166"/>
        <v>0</v>
      </c>
      <c r="DP58" s="59">
        <f t="shared" si="166"/>
        <v>0</v>
      </c>
      <c r="DQ58" s="59">
        <f t="shared" si="166"/>
        <v>0</v>
      </c>
      <c r="DR58" s="59">
        <f t="shared" si="166"/>
        <v>0</v>
      </c>
      <c r="DS58" s="59">
        <f t="shared" si="183"/>
        <v>0</v>
      </c>
      <c r="DT58" s="59">
        <f t="shared" si="183"/>
        <v>0</v>
      </c>
      <c r="DU58" s="59">
        <f t="shared" si="183"/>
        <v>0</v>
      </c>
      <c r="DV58" s="59">
        <f t="shared" si="183"/>
        <v>0</v>
      </c>
      <c r="DW58" s="59">
        <f t="shared" si="183"/>
        <v>0</v>
      </c>
      <c r="DX58" s="59">
        <f t="shared" si="183"/>
        <v>0</v>
      </c>
      <c r="DY58" s="59">
        <f t="shared" si="183"/>
        <v>0</v>
      </c>
      <c r="DZ58" s="59">
        <f t="shared" si="183"/>
        <v>0</v>
      </c>
      <c r="EA58" s="59">
        <f t="shared" si="183"/>
        <v>0</v>
      </c>
      <c r="EB58" s="59"/>
      <c r="EC58" s="59"/>
      <c r="ED58" s="59"/>
      <c r="EE58" s="59"/>
      <c r="EF58" s="59"/>
      <c r="EG58" s="59"/>
      <c r="EH58" s="59"/>
    </row>
    <row r="59" spans="2:138" ht="14.25" customHeight="1">
      <c r="B59" s="46" t="s">
        <v>137</v>
      </c>
      <c r="C59" s="74" t="s">
        <v>9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/>
      <c r="AT59" s="2"/>
      <c r="AU59" s="2"/>
      <c r="AV59" s="2"/>
      <c r="AW59" s="2"/>
      <c r="AX59" s="2"/>
      <c r="AY59" s="111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60">
        <v>-1.0900000000000001</v>
      </c>
      <c r="CD59" s="58">
        <f t="shared" si="169"/>
        <v>0</v>
      </c>
      <c r="CE59" s="58">
        <f t="shared" si="170"/>
        <v>0</v>
      </c>
      <c r="CF59" s="58">
        <f t="shared" si="171"/>
        <v>0</v>
      </c>
      <c r="CG59" s="58">
        <f t="shared" si="172"/>
        <v>0</v>
      </c>
      <c r="CH59" s="58">
        <f t="shared" si="173"/>
        <v>0</v>
      </c>
      <c r="CI59" s="58">
        <f t="shared" si="174"/>
        <v>0</v>
      </c>
      <c r="CJ59" s="58">
        <f t="shared" si="175"/>
        <v>0</v>
      </c>
      <c r="CK59" s="58">
        <f t="shared" si="176"/>
        <v>0</v>
      </c>
      <c r="CL59" s="58">
        <f t="shared" si="177"/>
        <v>0</v>
      </c>
      <c r="CM59" s="58">
        <f t="shared" si="178"/>
        <v>0</v>
      </c>
      <c r="CN59" s="58">
        <f t="shared" si="179"/>
        <v>0</v>
      </c>
      <c r="CO59" s="58">
        <f t="shared" si="180"/>
        <v>0</v>
      </c>
      <c r="CP59" s="58">
        <f t="shared" si="181"/>
        <v>0</v>
      </c>
      <c r="CQ59" s="58">
        <f>AL59/$CC59</f>
        <v>0</v>
      </c>
      <c r="CR59" s="58">
        <f>AM59/$CC59</f>
        <v>0</v>
      </c>
      <c r="CS59" s="58">
        <f>AN59/$CC59</f>
        <v>0</v>
      </c>
      <c r="CT59" s="58">
        <f>AO59/$CC59</f>
        <v>0</v>
      </c>
      <c r="CU59" s="58">
        <f>AP59/$CC59</f>
        <v>0</v>
      </c>
      <c r="CV59" s="58">
        <f>AR59/$CC59</f>
        <v>0</v>
      </c>
      <c r="CW59" s="58">
        <f>AS59/$CC59</f>
        <v>0</v>
      </c>
      <c r="CX59" s="58"/>
      <c r="CY59" s="58"/>
      <c r="CZ59" s="58"/>
      <c r="DA59" s="58"/>
      <c r="DB59" s="58"/>
      <c r="DC59" s="58"/>
      <c r="DD59" s="58"/>
      <c r="DE59" s="58"/>
      <c r="DF59" s="46" t="s">
        <v>211</v>
      </c>
      <c r="DG59" s="74" t="s">
        <v>9</v>
      </c>
      <c r="DH59" s="58">
        <f t="shared" ref="DH59:DR66" si="184">CD59</f>
        <v>0</v>
      </c>
      <c r="DI59" s="58">
        <f t="shared" si="184"/>
        <v>0</v>
      </c>
      <c r="DJ59" s="58">
        <f t="shared" si="184"/>
        <v>0</v>
      </c>
      <c r="DK59" s="58">
        <f t="shared" si="184"/>
        <v>0</v>
      </c>
      <c r="DL59" s="58">
        <f t="shared" si="184"/>
        <v>0</v>
      </c>
      <c r="DM59" s="58">
        <f t="shared" si="184"/>
        <v>0</v>
      </c>
      <c r="DN59" s="58">
        <f t="shared" si="184"/>
        <v>0</v>
      </c>
      <c r="DO59" s="58">
        <f t="shared" si="184"/>
        <v>0</v>
      </c>
      <c r="DP59" s="58">
        <f t="shared" si="184"/>
        <v>0</v>
      </c>
      <c r="DQ59" s="58">
        <f t="shared" si="184"/>
        <v>0</v>
      </c>
      <c r="DR59" s="58">
        <f t="shared" si="184"/>
        <v>0</v>
      </c>
      <c r="DS59" s="58">
        <f t="shared" ref="DS59:EA59" si="185">CO59</f>
        <v>0</v>
      </c>
      <c r="DT59" s="58">
        <f t="shared" si="185"/>
        <v>0</v>
      </c>
      <c r="DU59" s="58">
        <f t="shared" si="185"/>
        <v>0</v>
      </c>
      <c r="DV59" s="58">
        <f t="shared" si="185"/>
        <v>0</v>
      </c>
      <c r="DW59" s="58">
        <f t="shared" si="185"/>
        <v>0</v>
      </c>
      <c r="DX59" s="58">
        <f t="shared" si="185"/>
        <v>0</v>
      </c>
      <c r="DY59" s="58">
        <f t="shared" si="185"/>
        <v>0</v>
      </c>
      <c r="DZ59" s="58">
        <f t="shared" si="185"/>
        <v>0</v>
      </c>
      <c r="EA59" s="58">
        <f t="shared" si="185"/>
        <v>0</v>
      </c>
      <c r="EB59" s="58"/>
      <c r="EC59" s="58"/>
      <c r="ED59" s="58"/>
      <c r="EE59" s="58"/>
      <c r="EF59" s="58"/>
      <c r="EG59" s="58"/>
      <c r="EH59" s="58"/>
    </row>
    <row r="60" spans="2:138" ht="14.25" customHeight="1">
      <c r="B60" s="46" t="s">
        <v>362</v>
      </c>
      <c r="C60" s="74" t="s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/>
      <c r="AT60" s="2"/>
      <c r="AU60" s="2"/>
      <c r="AV60" s="2"/>
      <c r="AW60" s="2"/>
      <c r="AX60" s="2"/>
      <c r="AY60" s="111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60">
        <v>-1.0900000000000001</v>
      </c>
      <c r="CD60" s="58">
        <f t="shared" si="169"/>
        <v>0</v>
      </c>
      <c r="CE60" s="58">
        <f t="shared" si="170"/>
        <v>0</v>
      </c>
      <c r="CF60" s="58">
        <f t="shared" si="171"/>
        <v>0</v>
      </c>
      <c r="CG60" s="58">
        <f t="shared" si="172"/>
        <v>0</v>
      </c>
      <c r="CH60" s="58">
        <f t="shared" si="173"/>
        <v>0</v>
      </c>
      <c r="CI60" s="58">
        <f t="shared" si="174"/>
        <v>0</v>
      </c>
      <c r="CJ60" s="58">
        <f t="shared" si="175"/>
        <v>0</v>
      </c>
      <c r="CK60" s="58">
        <f t="shared" si="176"/>
        <v>0</v>
      </c>
      <c r="CL60" s="58">
        <f t="shared" si="177"/>
        <v>0</v>
      </c>
      <c r="CM60" s="58">
        <f t="shared" si="178"/>
        <v>0</v>
      </c>
      <c r="CN60" s="58">
        <f t="shared" si="179"/>
        <v>0</v>
      </c>
      <c r="CO60" s="58">
        <f t="shared" si="180"/>
        <v>0</v>
      </c>
      <c r="CP60" s="58">
        <f t="shared" si="181"/>
        <v>0</v>
      </c>
      <c r="CQ60" s="58">
        <f>AL60/$CC60</f>
        <v>0</v>
      </c>
      <c r="CR60" s="58">
        <f>AM60/$CC60</f>
        <v>0</v>
      </c>
      <c r="CS60" s="58">
        <f>AN60/$CC60</f>
        <v>0</v>
      </c>
      <c r="CT60" s="58">
        <f>AO60/$CC60</f>
        <v>0</v>
      </c>
      <c r="CU60" s="58">
        <f>AP60/$CC60</f>
        <v>0</v>
      </c>
      <c r="CV60" s="58">
        <f>AR60/$CC60</f>
        <v>0</v>
      </c>
      <c r="CW60" s="58">
        <f>AS60/$CC60</f>
        <v>0</v>
      </c>
      <c r="CX60" s="58"/>
      <c r="CY60" s="58"/>
      <c r="CZ60" s="58"/>
      <c r="DA60" s="58"/>
      <c r="DB60" s="58"/>
      <c r="DC60" s="58"/>
      <c r="DD60" s="58"/>
      <c r="DE60" s="58"/>
      <c r="DF60" s="46" t="s">
        <v>210</v>
      </c>
      <c r="DG60" s="74" t="s">
        <v>0</v>
      </c>
      <c r="DH60" s="58">
        <f t="shared" si="184"/>
        <v>0</v>
      </c>
      <c r="DI60" s="58">
        <f t="shared" si="184"/>
        <v>0</v>
      </c>
      <c r="DJ60" s="58">
        <f t="shared" si="184"/>
        <v>0</v>
      </c>
      <c r="DK60" s="58">
        <f t="shared" si="184"/>
        <v>0</v>
      </c>
      <c r="DL60" s="58">
        <f t="shared" si="184"/>
        <v>0</v>
      </c>
      <c r="DM60" s="58">
        <f t="shared" si="184"/>
        <v>0</v>
      </c>
      <c r="DN60" s="58">
        <f t="shared" si="184"/>
        <v>0</v>
      </c>
      <c r="DO60" s="58">
        <f t="shared" si="184"/>
        <v>0</v>
      </c>
      <c r="DP60" s="58">
        <f t="shared" si="184"/>
        <v>0</v>
      </c>
      <c r="DQ60" s="58">
        <f t="shared" si="184"/>
        <v>0</v>
      </c>
      <c r="DR60" s="58">
        <f t="shared" si="184"/>
        <v>0</v>
      </c>
      <c r="DS60" s="58">
        <f t="shared" ref="DS60:EA66" si="186">CO60</f>
        <v>0</v>
      </c>
      <c r="DT60" s="58">
        <f t="shared" si="186"/>
        <v>0</v>
      </c>
      <c r="DU60" s="58">
        <f t="shared" si="186"/>
        <v>0</v>
      </c>
      <c r="DV60" s="58">
        <f t="shared" si="186"/>
        <v>0</v>
      </c>
      <c r="DW60" s="58">
        <f t="shared" si="186"/>
        <v>0</v>
      </c>
      <c r="DX60" s="58">
        <f t="shared" si="186"/>
        <v>0</v>
      </c>
      <c r="DY60" s="58">
        <f t="shared" si="186"/>
        <v>0</v>
      </c>
      <c r="DZ60" s="58">
        <f t="shared" si="186"/>
        <v>0</v>
      </c>
      <c r="EA60" s="58">
        <f t="shared" si="186"/>
        <v>0</v>
      </c>
      <c r="EB60" s="58"/>
      <c r="EC60" s="58"/>
      <c r="ED60" s="58"/>
      <c r="EE60" s="58"/>
      <c r="EF60" s="58"/>
      <c r="EG60" s="58"/>
      <c r="EH60" s="58"/>
    </row>
    <row r="61" spans="2:138" s="224" customFormat="1" ht="14.25" customHeight="1">
      <c r="B61" s="243"/>
      <c r="C61" s="244" t="s">
        <v>7</v>
      </c>
      <c r="K61" s="226">
        <v>0</v>
      </c>
      <c r="L61" s="226">
        <v>0</v>
      </c>
      <c r="M61" s="226">
        <v>0</v>
      </c>
      <c r="N61" s="226">
        <v>0</v>
      </c>
      <c r="O61" s="226">
        <v>0</v>
      </c>
      <c r="P61" s="226">
        <v>0</v>
      </c>
      <c r="Q61" s="226">
        <v>0</v>
      </c>
      <c r="R61" s="226">
        <v>0</v>
      </c>
      <c r="S61" s="226">
        <v>0</v>
      </c>
      <c r="T61" s="226">
        <v>0</v>
      </c>
      <c r="U61" s="226">
        <v>0</v>
      </c>
      <c r="V61" s="226">
        <v>0</v>
      </c>
      <c r="W61" s="226">
        <v>0</v>
      </c>
      <c r="X61" s="226">
        <v>0</v>
      </c>
      <c r="Y61" s="226">
        <v>0</v>
      </c>
      <c r="Z61" s="226">
        <v>0</v>
      </c>
      <c r="AA61" s="226">
        <v>0</v>
      </c>
      <c r="AB61" s="226">
        <v>0</v>
      </c>
      <c r="AC61" s="226">
        <v>0</v>
      </c>
      <c r="AD61" s="226">
        <v>0</v>
      </c>
      <c r="AE61" s="226">
        <v>0</v>
      </c>
      <c r="AF61" s="226">
        <v>0</v>
      </c>
      <c r="AG61" s="226">
        <v>0</v>
      </c>
      <c r="AH61" s="226">
        <v>0</v>
      </c>
      <c r="AI61" s="226">
        <v>0</v>
      </c>
      <c r="AJ61" s="226">
        <v>0</v>
      </c>
      <c r="AK61" s="226">
        <v>0</v>
      </c>
      <c r="AL61" s="226">
        <v>0</v>
      </c>
      <c r="AM61" s="226">
        <v>0</v>
      </c>
      <c r="AN61" s="226">
        <v>0</v>
      </c>
      <c r="AO61" s="226">
        <v>0</v>
      </c>
      <c r="AP61" s="226">
        <v>0</v>
      </c>
      <c r="AQ61" s="226">
        <v>0</v>
      </c>
      <c r="AR61" s="226">
        <v>0</v>
      </c>
      <c r="AS61" s="226">
        <v>0</v>
      </c>
      <c r="AT61" s="226">
        <v>0</v>
      </c>
      <c r="AU61" s="226">
        <v>0</v>
      </c>
      <c r="AV61" s="226">
        <v>0</v>
      </c>
      <c r="AW61" s="226">
        <v>0</v>
      </c>
      <c r="AX61" s="226">
        <v>0</v>
      </c>
      <c r="AY61" s="232"/>
      <c r="AZ61" s="233"/>
      <c r="BA61" s="233"/>
      <c r="BB61" s="233"/>
      <c r="BC61" s="233"/>
      <c r="BD61" s="233"/>
      <c r="BE61" s="233"/>
      <c r="BF61" s="233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234">
        <v>-1.0900000000000001</v>
      </c>
      <c r="CD61" s="235">
        <f t="shared" si="169"/>
        <v>0</v>
      </c>
      <c r="CE61" s="235">
        <f t="shared" si="170"/>
        <v>0</v>
      </c>
      <c r="CF61" s="235">
        <f t="shared" si="171"/>
        <v>0</v>
      </c>
      <c r="CG61" s="235">
        <f t="shared" si="172"/>
        <v>0</v>
      </c>
      <c r="CH61" s="235">
        <f t="shared" si="173"/>
        <v>0</v>
      </c>
      <c r="CI61" s="235">
        <f t="shared" si="174"/>
        <v>0</v>
      </c>
      <c r="CJ61" s="235">
        <f t="shared" si="175"/>
        <v>0</v>
      </c>
      <c r="CK61" s="235">
        <f t="shared" si="176"/>
        <v>0</v>
      </c>
      <c r="CL61" s="235">
        <f t="shared" si="177"/>
        <v>0</v>
      </c>
      <c r="CM61" s="235">
        <f t="shared" si="178"/>
        <v>0</v>
      </c>
      <c r="CN61" s="235">
        <f t="shared" si="179"/>
        <v>0</v>
      </c>
      <c r="CO61" s="235">
        <f t="shared" si="180"/>
        <v>0</v>
      </c>
      <c r="CP61" s="235">
        <f t="shared" si="181"/>
        <v>0</v>
      </c>
      <c r="CQ61" s="235">
        <f>AL61/$CC61</f>
        <v>0</v>
      </c>
      <c r="CR61" s="235">
        <f>AM61/$CC61</f>
        <v>0</v>
      </c>
      <c r="CS61" s="235">
        <f>AN61/$CC61</f>
        <v>0</v>
      </c>
      <c r="CT61" s="235">
        <f>AO61/$CC61</f>
        <v>0</v>
      </c>
      <c r="CU61" s="235">
        <f>AP61/$CC61</f>
        <v>0</v>
      </c>
      <c r="CV61" s="235">
        <f>AR61/$CC61</f>
        <v>0</v>
      </c>
      <c r="CW61" s="235">
        <f>AS61/$CC61</f>
        <v>0</v>
      </c>
      <c r="CX61" s="235">
        <f t="shared" ref="CX61" si="187">AT61/$CC61</f>
        <v>0</v>
      </c>
      <c r="CY61" s="235">
        <f t="shared" ref="CY61" si="188">AU61/$CC61</f>
        <v>0</v>
      </c>
      <c r="CZ61" s="235">
        <f t="shared" ref="CZ61" si="189">AV61/$CC61</f>
        <v>0</v>
      </c>
      <c r="DA61" s="235">
        <f>AW61/$CC61</f>
        <v>0</v>
      </c>
      <c r="DB61" s="235">
        <f>AX61/$CC61</f>
        <v>0</v>
      </c>
      <c r="DC61" s="235">
        <f>AZ61/$CC61</f>
        <v>0</v>
      </c>
      <c r="DD61" s="235"/>
      <c r="DE61" s="235"/>
      <c r="DF61" s="243" t="s">
        <v>210</v>
      </c>
      <c r="DG61" s="244" t="s">
        <v>7</v>
      </c>
      <c r="DH61" s="235">
        <f t="shared" si="184"/>
        <v>0</v>
      </c>
      <c r="DI61" s="235">
        <f t="shared" si="184"/>
        <v>0</v>
      </c>
      <c r="DJ61" s="235">
        <f t="shared" si="184"/>
        <v>0</v>
      </c>
      <c r="DK61" s="235">
        <f t="shared" si="184"/>
        <v>0</v>
      </c>
      <c r="DL61" s="235">
        <f t="shared" si="184"/>
        <v>0</v>
      </c>
      <c r="DM61" s="235">
        <f t="shared" si="184"/>
        <v>0</v>
      </c>
      <c r="DN61" s="235">
        <f t="shared" si="184"/>
        <v>0</v>
      </c>
      <c r="DO61" s="235">
        <f t="shared" si="184"/>
        <v>0</v>
      </c>
      <c r="DP61" s="235">
        <f t="shared" si="184"/>
        <v>0</v>
      </c>
      <c r="DQ61" s="235">
        <f t="shared" si="184"/>
        <v>0</v>
      </c>
      <c r="DR61" s="235">
        <f t="shared" si="184"/>
        <v>0</v>
      </c>
      <c r="DS61" s="235">
        <f t="shared" si="186"/>
        <v>0</v>
      </c>
      <c r="DT61" s="235">
        <f t="shared" si="186"/>
        <v>0</v>
      </c>
      <c r="DU61" s="235">
        <f t="shared" si="186"/>
        <v>0</v>
      </c>
      <c r="DV61" s="235">
        <f t="shared" si="186"/>
        <v>0</v>
      </c>
      <c r="DW61" s="235">
        <f t="shared" si="186"/>
        <v>0</v>
      </c>
      <c r="DX61" s="235">
        <f t="shared" si="186"/>
        <v>0</v>
      </c>
      <c r="DY61" s="235">
        <f t="shared" si="186"/>
        <v>0</v>
      </c>
      <c r="DZ61" s="235">
        <f t="shared" si="186"/>
        <v>0</v>
      </c>
      <c r="EA61" s="235">
        <f>CW61</f>
        <v>0</v>
      </c>
      <c r="EB61" s="235">
        <f t="shared" ref="EB61:EG61" si="190">CX61</f>
        <v>0</v>
      </c>
      <c r="EC61" s="235">
        <f t="shared" si="190"/>
        <v>0</v>
      </c>
      <c r="ED61" s="235">
        <f t="shared" si="190"/>
        <v>0</v>
      </c>
      <c r="EE61" s="235">
        <f t="shared" si="190"/>
        <v>0</v>
      </c>
      <c r="EF61" s="235">
        <f t="shared" si="190"/>
        <v>0</v>
      </c>
      <c r="EG61" s="235">
        <f t="shared" si="190"/>
        <v>0</v>
      </c>
      <c r="EH61" s="235"/>
    </row>
    <row r="62" spans="2:138" ht="14.25" customHeight="1">
      <c r="B62" s="46"/>
      <c r="C62" s="74" t="s">
        <v>4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/>
      <c r="AT62" s="2"/>
      <c r="AU62" s="2"/>
      <c r="AV62" s="2"/>
      <c r="AW62" s="2"/>
      <c r="AX62" s="2"/>
      <c r="AY62" s="111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60">
        <v>-1.0900000000000001</v>
      </c>
      <c r="CD62" s="58">
        <f t="shared" si="169"/>
        <v>0</v>
      </c>
      <c r="CE62" s="58">
        <f t="shared" si="170"/>
        <v>0</v>
      </c>
      <c r="CF62" s="58">
        <f t="shared" si="171"/>
        <v>0</v>
      </c>
      <c r="CG62" s="58">
        <f t="shared" si="172"/>
        <v>0</v>
      </c>
      <c r="CH62" s="58">
        <f t="shared" si="173"/>
        <v>0</v>
      </c>
      <c r="CI62" s="58">
        <f t="shared" si="174"/>
        <v>0</v>
      </c>
      <c r="CJ62" s="58">
        <f t="shared" si="175"/>
        <v>0</v>
      </c>
      <c r="CK62" s="58">
        <f t="shared" si="176"/>
        <v>0</v>
      </c>
      <c r="CL62" s="58">
        <f t="shared" si="177"/>
        <v>0</v>
      </c>
      <c r="CM62" s="58">
        <f t="shared" si="178"/>
        <v>0</v>
      </c>
      <c r="CN62" s="58">
        <f t="shared" si="179"/>
        <v>0</v>
      </c>
      <c r="CO62" s="58">
        <f t="shared" si="180"/>
        <v>0</v>
      </c>
      <c r="CP62" s="58">
        <f t="shared" si="181"/>
        <v>0</v>
      </c>
      <c r="CQ62" s="58">
        <f>AL62/$CC62</f>
        <v>0</v>
      </c>
      <c r="CR62" s="58">
        <f>AM62/$CC62</f>
        <v>0</v>
      </c>
      <c r="CS62" s="58">
        <f>AN62/$CC62</f>
        <v>0</v>
      </c>
      <c r="CT62" s="58">
        <f>AO62/$CC62</f>
        <v>0</v>
      </c>
      <c r="CU62" s="58">
        <f>AP62/$CC62</f>
        <v>0</v>
      </c>
      <c r="CV62" s="58">
        <f>AR62/$CC62</f>
        <v>0</v>
      </c>
      <c r="CW62" s="58">
        <f>AS62/$CC62</f>
        <v>0</v>
      </c>
      <c r="CX62" s="58"/>
      <c r="CY62" s="58"/>
      <c r="CZ62" s="58"/>
      <c r="DA62" s="58"/>
      <c r="DB62" s="58"/>
      <c r="DC62" s="58"/>
      <c r="DD62" s="58"/>
      <c r="DE62" s="58"/>
      <c r="DF62" s="46" t="s">
        <v>210</v>
      </c>
      <c r="DG62" s="74" t="s">
        <v>4</v>
      </c>
      <c r="DH62" s="58">
        <f t="shared" si="184"/>
        <v>0</v>
      </c>
      <c r="DI62" s="58">
        <f t="shared" si="184"/>
        <v>0</v>
      </c>
      <c r="DJ62" s="58">
        <f t="shared" si="184"/>
        <v>0</v>
      </c>
      <c r="DK62" s="58">
        <f t="shared" si="184"/>
        <v>0</v>
      </c>
      <c r="DL62" s="58">
        <f t="shared" si="184"/>
        <v>0</v>
      </c>
      <c r="DM62" s="58">
        <f t="shared" si="184"/>
        <v>0</v>
      </c>
      <c r="DN62" s="58">
        <f t="shared" si="184"/>
        <v>0</v>
      </c>
      <c r="DO62" s="58">
        <f t="shared" si="184"/>
        <v>0</v>
      </c>
      <c r="DP62" s="58">
        <f t="shared" si="184"/>
        <v>0</v>
      </c>
      <c r="DQ62" s="58">
        <f t="shared" si="184"/>
        <v>0</v>
      </c>
      <c r="DR62" s="58">
        <f t="shared" si="184"/>
        <v>0</v>
      </c>
      <c r="DS62" s="58">
        <f t="shared" si="186"/>
        <v>0</v>
      </c>
      <c r="DT62" s="58">
        <f t="shared" si="186"/>
        <v>0</v>
      </c>
      <c r="DU62" s="58">
        <f t="shared" si="186"/>
        <v>0</v>
      </c>
      <c r="DV62" s="58">
        <f t="shared" si="186"/>
        <v>0</v>
      </c>
      <c r="DW62" s="58">
        <f t="shared" si="186"/>
        <v>0</v>
      </c>
      <c r="DX62" s="58">
        <f t="shared" si="186"/>
        <v>0</v>
      </c>
      <c r="DY62" s="58">
        <f t="shared" si="186"/>
        <v>0</v>
      </c>
      <c r="DZ62" s="58">
        <f t="shared" si="186"/>
        <v>0</v>
      </c>
      <c r="EA62" s="58">
        <f t="shared" si="186"/>
        <v>0</v>
      </c>
      <c r="EB62" s="58"/>
      <c r="EC62" s="58"/>
      <c r="ED62" s="58"/>
      <c r="EE62" s="58"/>
      <c r="EF62" s="58"/>
      <c r="EG62" s="58"/>
      <c r="EH62" s="58"/>
    </row>
    <row r="63" spans="2:138" ht="14.25" customHeight="1">
      <c r="B63" s="46"/>
      <c r="C63" s="74" t="s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/>
      <c r="AT63" s="2"/>
      <c r="AU63" s="2"/>
      <c r="AV63" s="2"/>
      <c r="AW63" s="2"/>
      <c r="AX63" s="2"/>
      <c r="AY63" s="111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60">
        <v>-1.0900000000000001</v>
      </c>
      <c r="CD63" s="58">
        <f t="shared" si="169"/>
        <v>0</v>
      </c>
      <c r="CE63" s="58">
        <f t="shared" si="170"/>
        <v>0</v>
      </c>
      <c r="CF63" s="58">
        <f t="shared" si="171"/>
        <v>0</v>
      </c>
      <c r="CG63" s="58">
        <f t="shared" si="172"/>
        <v>0</v>
      </c>
      <c r="CH63" s="58">
        <f t="shared" si="173"/>
        <v>0</v>
      </c>
      <c r="CI63" s="58">
        <f t="shared" si="174"/>
        <v>0</v>
      </c>
      <c r="CJ63" s="58">
        <f t="shared" si="175"/>
        <v>0</v>
      </c>
      <c r="CK63" s="58">
        <f t="shared" si="176"/>
        <v>0</v>
      </c>
      <c r="CL63" s="58">
        <f t="shared" si="177"/>
        <v>0</v>
      </c>
      <c r="CM63" s="58">
        <f t="shared" si="178"/>
        <v>0</v>
      </c>
      <c r="CN63" s="58">
        <f t="shared" si="179"/>
        <v>0</v>
      </c>
      <c r="CO63" s="58">
        <f t="shared" si="180"/>
        <v>0</v>
      </c>
      <c r="CP63" s="58">
        <f t="shared" si="181"/>
        <v>0</v>
      </c>
      <c r="CQ63" s="58">
        <f>AL63/$CC63</f>
        <v>0</v>
      </c>
      <c r="CR63" s="58">
        <f>AM63/$CC63</f>
        <v>0</v>
      </c>
      <c r="CS63" s="58">
        <f>AN63/$CC63</f>
        <v>0</v>
      </c>
      <c r="CT63" s="58">
        <f>AO63/$CC63</f>
        <v>0</v>
      </c>
      <c r="CU63" s="58">
        <f>AP63/$CC63</f>
        <v>0</v>
      </c>
      <c r="CV63" s="58">
        <f>AR63/$CC63</f>
        <v>0</v>
      </c>
      <c r="CW63" s="58">
        <f>AS63/$CC63</f>
        <v>0</v>
      </c>
      <c r="CX63" s="58"/>
      <c r="CY63" s="58"/>
      <c r="CZ63" s="58"/>
      <c r="DA63" s="58"/>
      <c r="DB63" s="58"/>
      <c r="DC63" s="58"/>
      <c r="DD63" s="58"/>
      <c r="DE63" s="58"/>
      <c r="DF63" s="46" t="s">
        <v>210</v>
      </c>
      <c r="DG63" s="74" t="s">
        <v>1</v>
      </c>
      <c r="DH63" s="58">
        <f t="shared" si="184"/>
        <v>0</v>
      </c>
      <c r="DI63" s="58">
        <f t="shared" si="184"/>
        <v>0</v>
      </c>
      <c r="DJ63" s="58">
        <f t="shared" si="184"/>
        <v>0</v>
      </c>
      <c r="DK63" s="58">
        <f t="shared" si="184"/>
        <v>0</v>
      </c>
      <c r="DL63" s="58">
        <f t="shared" si="184"/>
        <v>0</v>
      </c>
      <c r="DM63" s="58">
        <f t="shared" si="184"/>
        <v>0</v>
      </c>
      <c r="DN63" s="58">
        <f t="shared" si="184"/>
        <v>0</v>
      </c>
      <c r="DO63" s="58">
        <f t="shared" si="184"/>
        <v>0</v>
      </c>
      <c r="DP63" s="58">
        <f t="shared" si="184"/>
        <v>0</v>
      </c>
      <c r="DQ63" s="58">
        <f t="shared" si="184"/>
        <v>0</v>
      </c>
      <c r="DR63" s="58">
        <f t="shared" si="184"/>
        <v>0</v>
      </c>
      <c r="DS63" s="58">
        <f t="shared" si="186"/>
        <v>0</v>
      </c>
      <c r="DT63" s="58">
        <f t="shared" si="186"/>
        <v>0</v>
      </c>
      <c r="DU63" s="58">
        <f t="shared" si="186"/>
        <v>0</v>
      </c>
      <c r="DV63" s="58">
        <f t="shared" si="186"/>
        <v>0</v>
      </c>
      <c r="DW63" s="58">
        <f t="shared" si="186"/>
        <v>0</v>
      </c>
      <c r="DX63" s="58">
        <f t="shared" si="186"/>
        <v>0</v>
      </c>
      <c r="DY63" s="58">
        <f t="shared" si="186"/>
        <v>0</v>
      </c>
      <c r="DZ63" s="58">
        <f t="shared" si="186"/>
        <v>0</v>
      </c>
      <c r="EA63" s="58">
        <f t="shared" si="186"/>
        <v>0</v>
      </c>
      <c r="EB63" s="58"/>
      <c r="EC63" s="58"/>
      <c r="ED63" s="58"/>
      <c r="EE63" s="58"/>
      <c r="EF63" s="58"/>
      <c r="EG63" s="58"/>
      <c r="EH63" s="58"/>
    </row>
    <row r="64" spans="2:138" ht="14.25" customHeight="1">
      <c r="B64" s="46"/>
      <c r="C64" s="74" t="s">
        <v>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/>
      <c r="AT64" s="2"/>
      <c r="AU64" s="2"/>
      <c r="AV64" s="2"/>
      <c r="AW64" s="2"/>
      <c r="AX64" s="2"/>
      <c r="AY64" s="111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60">
        <v>-1.0900000000000001</v>
      </c>
      <c r="CD64" s="58">
        <f t="shared" si="169"/>
        <v>0</v>
      </c>
      <c r="CE64" s="58">
        <f t="shared" si="170"/>
        <v>0</v>
      </c>
      <c r="CF64" s="58">
        <f t="shared" si="171"/>
        <v>0</v>
      </c>
      <c r="CG64" s="58">
        <f t="shared" si="172"/>
        <v>0</v>
      </c>
      <c r="CH64" s="58">
        <f t="shared" si="173"/>
        <v>0</v>
      </c>
      <c r="CI64" s="58">
        <f t="shared" si="174"/>
        <v>0</v>
      </c>
      <c r="CJ64" s="58">
        <f t="shared" si="175"/>
        <v>0</v>
      </c>
      <c r="CK64" s="58">
        <f t="shared" si="176"/>
        <v>0</v>
      </c>
      <c r="CL64" s="58">
        <f t="shared" si="177"/>
        <v>0</v>
      </c>
      <c r="CM64" s="58">
        <f t="shared" si="178"/>
        <v>0</v>
      </c>
      <c r="CN64" s="58">
        <f t="shared" si="179"/>
        <v>0</v>
      </c>
      <c r="CO64" s="58">
        <f t="shared" si="180"/>
        <v>0</v>
      </c>
      <c r="CP64" s="58">
        <f t="shared" si="181"/>
        <v>0</v>
      </c>
      <c r="CQ64" s="58">
        <f>AL64/$CC64</f>
        <v>0</v>
      </c>
      <c r="CR64" s="58">
        <f>AM64/$CC64</f>
        <v>0</v>
      </c>
      <c r="CS64" s="58">
        <f>AN64/$CC64</f>
        <v>0</v>
      </c>
      <c r="CT64" s="58">
        <f>AO64/$CC64</f>
        <v>0</v>
      </c>
      <c r="CU64" s="58">
        <f>AP64/$CC64</f>
        <v>0</v>
      </c>
      <c r="CV64" s="58">
        <f>AR64/$CC64</f>
        <v>0</v>
      </c>
      <c r="CW64" s="58">
        <f>AS64/$CC64</f>
        <v>0</v>
      </c>
      <c r="CX64" s="58"/>
      <c r="CY64" s="58"/>
      <c r="CZ64" s="58"/>
      <c r="DA64" s="58"/>
      <c r="DB64" s="58"/>
      <c r="DC64" s="58"/>
      <c r="DD64" s="58"/>
      <c r="DE64" s="58"/>
      <c r="DF64" s="46" t="s">
        <v>210</v>
      </c>
      <c r="DG64" s="74" t="s">
        <v>2</v>
      </c>
      <c r="DH64" s="58">
        <f t="shared" si="184"/>
        <v>0</v>
      </c>
      <c r="DI64" s="58">
        <f t="shared" si="184"/>
        <v>0</v>
      </c>
      <c r="DJ64" s="58">
        <f t="shared" si="184"/>
        <v>0</v>
      </c>
      <c r="DK64" s="58">
        <f t="shared" si="184"/>
        <v>0</v>
      </c>
      <c r="DL64" s="58">
        <f t="shared" si="184"/>
        <v>0</v>
      </c>
      <c r="DM64" s="58">
        <f t="shared" si="184"/>
        <v>0</v>
      </c>
      <c r="DN64" s="58">
        <f t="shared" si="184"/>
        <v>0</v>
      </c>
      <c r="DO64" s="58">
        <f t="shared" si="184"/>
        <v>0</v>
      </c>
      <c r="DP64" s="58">
        <f t="shared" si="184"/>
        <v>0</v>
      </c>
      <c r="DQ64" s="58">
        <f t="shared" si="184"/>
        <v>0</v>
      </c>
      <c r="DR64" s="58">
        <f t="shared" si="184"/>
        <v>0</v>
      </c>
      <c r="DS64" s="58">
        <f t="shared" si="186"/>
        <v>0</v>
      </c>
      <c r="DT64" s="58">
        <f t="shared" si="186"/>
        <v>0</v>
      </c>
      <c r="DU64" s="58">
        <f t="shared" si="186"/>
        <v>0</v>
      </c>
      <c r="DV64" s="58">
        <f t="shared" si="186"/>
        <v>0</v>
      </c>
      <c r="DW64" s="58">
        <f t="shared" si="186"/>
        <v>0</v>
      </c>
      <c r="DX64" s="58">
        <f t="shared" si="186"/>
        <v>0</v>
      </c>
      <c r="DY64" s="58">
        <f t="shared" si="186"/>
        <v>0</v>
      </c>
      <c r="DZ64" s="58">
        <f t="shared" si="186"/>
        <v>0</v>
      </c>
      <c r="EA64" s="58">
        <f t="shared" si="186"/>
        <v>0</v>
      </c>
      <c r="EB64" s="58"/>
      <c r="EC64" s="58"/>
      <c r="ED64" s="58"/>
      <c r="EE64" s="58"/>
      <c r="EF64" s="58"/>
      <c r="EG64" s="58"/>
      <c r="EH64" s="58"/>
    </row>
    <row r="65" spans="3:164" ht="14.25" customHeight="1">
      <c r="C65" s="74" t="s">
        <v>8</v>
      </c>
      <c r="E65" s="53"/>
      <c r="F65" s="53"/>
      <c r="G65" s="53"/>
      <c r="H65" s="53"/>
      <c r="I65" s="53"/>
      <c r="J65" s="53"/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/>
      <c r="AT65" s="2"/>
      <c r="AU65" s="2"/>
      <c r="AV65" s="2"/>
      <c r="AW65" s="2"/>
      <c r="AX65" s="2"/>
      <c r="AY65" s="111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60">
        <v>-1.0900000000000001</v>
      </c>
      <c r="CD65" s="58">
        <f t="shared" si="169"/>
        <v>0</v>
      </c>
      <c r="CE65" s="58">
        <f t="shared" si="170"/>
        <v>0</v>
      </c>
      <c r="CF65" s="58">
        <f t="shared" si="171"/>
        <v>0</v>
      </c>
      <c r="CG65" s="58">
        <f t="shared" si="172"/>
        <v>0</v>
      </c>
      <c r="CH65" s="58">
        <f t="shared" si="173"/>
        <v>0</v>
      </c>
      <c r="CI65" s="58">
        <f t="shared" si="174"/>
        <v>0</v>
      </c>
      <c r="CJ65" s="58">
        <f t="shared" si="175"/>
        <v>0</v>
      </c>
      <c r="CK65" s="58">
        <f t="shared" si="176"/>
        <v>0</v>
      </c>
      <c r="CL65" s="58">
        <f t="shared" si="177"/>
        <v>0</v>
      </c>
      <c r="CM65" s="58">
        <f t="shared" si="178"/>
        <v>0</v>
      </c>
      <c r="CN65" s="58">
        <f t="shared" si="179"/>
        <v>0</v>
      </c>
      <c r="CO65" s="58">
        <f t="shared" si="180"/>
        <v>0</v>
      </c>
      <c r="CP65" s="58">
        <f t="shared" si="181"/>
        <v>0</v>
      </c>
      <c r="CQ65" s="58">
        <f>AL65/$CC65</f>
        <v>0</v>
      </c>
      <c r="CR65" s="58">
        <f>AM65/$CC65</f>
        <v>0</v>
      </c>
      <c r="CS65" s="58">
        <f>AN65/$CC65</f>
        <v>0</v>
      </c>
      <c r="CT65" s="58">
        <f>AO65/$CC65</f>
        <v>0</v>
      </c>
      <c r="CU65" s="58">
        <f>AP65/$CC65</f>
        <v>0</v>
      </c>
      <c r="CV65" s="58">
        <f>AR65/$CC65</f>
        <v>0</v>
      </c>
      <c r="CW65" s="58">
        <f>AS65/$CC65</f>
        <v>0</v>
      </c>
      <c r="CX65" s="58"/>
      <c r="CY65" s="58"/>
      <c r="CZ65" s="58"/>
      <c r="DA65" s="58"/>
      <c r="DB65" s="58"/>
      <c r="DC65" s="58"/>
      <c r="DD65" s="58"/>
      <c r="DE65" s="58"/>
      <c r="DF65" s="1" t="s">
        <v>210</v>
      </c>
      <c r="DG65" s="74" t="s">
        <v>8</v>
      </c>
      <c r="DH65" s="58">
        <f t="shared" si="184"/>
        <v>0</v>
      </c>
      <c r="DI65" s="58">
        <f t="shared" si="184"/>
        <v>0</v>
      </c>
      <c r="DJ65" s="58">
        <f t="shared" si="184"/>
        <v>0</v>
      </c>
      <c r="DK65" s="58">
        <f t="shared" si="184"/>
        <v>0</v>
      </c>
      <c r="DL65" s="58">
        <f t="shared" si="184"/>
        <v>0</v>
      </c>
      <c r="DM65" s="58">
        <f t="shared" si="184"/>
        <v>0</v>
      </c>
      <c r="DN65" s="58">
        <f t="shared" si="184"/>
        <v>0</v>
      </c>
      <c r="DO65" s="58">
        <f t="shared" si="184"/>
        <v>0</v>
      </c>
      <c r="DP65" s="58">
        <f t="shared" si="184"/>
        <v>0</v>
      </c>
      <c r="DQ65" s="58">
        <f t="shared" si="184"/>
        <v>0</v>
      </c>
      <c r="DR65" s="58">
        <f t="shared" si="184"/>
        <v>0</v>
      </c>
      <c r="DS65" s="58">
        <f t="shared" si="186"/>
        <v>0</v>
      </c>
      <c r="DT65" s="58">
        <f t="shared" si="186"/>
        <v>0</v>
      </c>
      <c r="DU65" s="58">
        <f t="shared" si="186"/>
        <v>0</v>
      </c>
      <c r="DV65" s="58">
        <f t="shared" si="186"/>
        <v>0</v>
      </c>
      <c r="DW65" s="58">
        <f t="shared" si="186"/>
        <v>0</v>
      </c>
      <c r="DX65" s="58">
        <f t="shared" si="186"/>
        <v>0</v>
      </c>
      <c r="DY65" s="58">
        <f t="shared" si="186"/>
        <v>0</v>
      </c>
      <c r="DZ65" s="58">
        <f t="shared" si="186"/>
        <v>0</v>
      </c>
      <c r="EA65" s="58">
        <f t="shared" si="186"/>
        <v>0</v>
      </c>
      <c r="EB65" s="58"/>
      <c r="EC65" s="58"/>
      <c r="ED65" s="58"/>
      <c r="EE65" s="58"/>
      <c r="EF65" s="58"/>
      <c r="EG65" s="58"/>
      <c r="EH65" s="58"/>
    </row>
    <row r="66" spans="3:164" ht="14.25" customHeight="1">
      <c r="C66" s="74" t="s">
        <v>5</v>
      </c>
      <c r="E66" s="53"/>
      <c r="F66" s="53"/>
      <c r="G66" s="53"/>
      <c r="H66" s="53"/>
      <c r="I66" s="53"/>
      <c r="J66" s="53"/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/>
      <c r="AT66" s="2"/>
      <c r="AU66" s="2"/>
      <c r="AV66" s="2"/>
      <c r="AW66" s="2"/>
      <c r="AX66" s="2"/>
      <c r="AY66" s="111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60">
        <v>-1.0900000000000001</v>
      </c>
      <c r="CD66" s="58">
        <f t="shared" si="169"/>
        <v>0</v>
      </c>
      <c r="CE66" s="58">
        <f t="shared" si="170"/>
        <v>0</v>
      </c>
      <c r="CF66" s="58">
        <f t="shared" si="171"/>
        <v>0</v>
      </c>
      <c r="CG66" s="58">
        <f t="shared" si="172"/>
        <v>0</v>
      </c>
      <c r="CH66" s="58">
        <f t="shared" si="173"/>
        <v>0</v>
      </c>
      <c r="CI66" s="58">
        <f t="shared" si="174"/>
        <v>0</v>
      </c>
      <c r="CJ66" s="58">
        <f t="shared" si="175"/>
        <v>0</v>
      </c>
      <c r="CK66" s="58">
        <f t="shared" si="176"/>
        <v>0</v>
      </c>
      <c r="CL66" s="58">
        <f t="shared" si="177"/>
        <v>0</v>
      </c>
      <c r="CM66" s="58">
        <f t="shared" si="178"/>
        <v>0</v>
      </c>
      <c r="CN66" s="58">
        <f t="shared" si="179"/>
        <v>0</v>
      </c>
      <c r="CO66" s="58">
        <f t="shared" si="180"/>
        <v>0</v>
      </c>
      <c r="CP66" s="58">
        <f t="shared" si="181"/>
        <v>0</v>
      </c>
      <c r="CQ66" s="58">
        <f>AL66/$CC66</f>
        <v>0</v>
      </c>
      <c r="CR66" s="58">
        <f>AM66/$CC66</f>
        <v>0</v>
      </c>
      <c r="CS66" s="58">
        <f>AN66/$CC66</f>
        <v>0</v>
      </c>
      <c r="CT66" s="58">
        <f>AO66/$CC66</f>
        <v>0</v>
      </c>
      <c r="CU66" s="58">
        <f>AP66/$CC66</f>
        <v>0</v>
      </c>
      <c r="CV66" s="58">
        <f>AR66/$CC66</f>
        <v>0</v>
      </c>
      <c r="CW66" s="58">
        <f>AS66/$CC66</f>
        <v>0</v>
      </c>
      <c r="CX66" s="58"/>
      <c r="CY66" s="58"/>
      <c r="CZ66" s="58"/>
      <c r="DA66" s="58"/>
      <c r="DB66" s="58"/>
      <c r="DC66" s="58"/>
      <c r="DD66" s="58"/>
      <c r="DE66" s="58"/>
      <c r="DF66" s="1" t="s">
        <v>210</v>
      </c>
      <c r="DG66" s="74" t="s">
        <v>5</v>
      </c>
      <c r="DH66" s="58">
        <f t="shared" si="184"/>
        <v>0</v>
      </c>
      <c r="DI66" s="58">
        <f t="shared" si="184"/>
        <v>0</v>
      </c>
      <c r="DJ66" s="58">
        <f t="shared" si="184"/>
        <v>0</v>
      </c>
      <c r="DK66" s="58">
        <f t="shared" si="184"/>
        <v>0</v>
      </c>
      <c r="DL66" s="58">
        <f t="shared" si="184"/>
        <v>0</v>
      </c>
      <c r="DM66" s="58">
        <f t="shared" si="184"/>
        <v>0</v>
      </c>
      <c r="DN66" s="58">
        <f t="shared" si="184"/>
        <v>0</v>
      </c>
      <c r="DO66" s="58">
        <f t="shared" si="184"/>
        <v>0</v>
      </c>
      <c r="DP66" s="58">
        <f t="shared" si="184"/>
        <v>0</v>
      </c>
      <c r="DQ66" s="58">
        <f t="shared" si="184"/>
        <v>0</v>
      </c>
      <c r="DR66" s="58">
        <f t="shared" si="184"/>
        <v>0</v>
      </c>
      <c r="DS66" s="58">
        <f t="shared" si="186"/>
        <v>0</v>
      </c>
      <c r="DT66" s="58">
        <f t="shared" si="186"/>
        <v>0</v>
      </c>
      <c r="DU66" s="58">
        <f t="shared" si="186"/>
        <v>0</v>
      </c>
      <c r="DV66" s="58">
        <f t="shared" si="186"/>
        <v>0</v>
      </c>
      <c r="DW66" s="58">
        <f t="shared" si="186"/>
        <v>0</v>
      </c>
      <c r="DX66" s="58">
        <f t="shared" si="186"/>
        <v>0</v>
      </c>
      <c r="DY66" s="58">
        <f t="shared" si="186"/>
        <v>0</v>
      </c>
      <c r="DZ66" s="58">
        <f t="shared" si="186"/>
        <v>0</v>
      </c>
      <c r="EA66" s="58">
        <f t="shared" si="186"/>
        <v>0</v>
      </c>
      <c r="EB66" s="58"/>
      <c r="EC66" s="58"/>
      <c r="ED66" s="58"/>
      <c r="EE66" s="58"/>
      <c r="EF66" s="58"/>
      <c r="EG66" s="58"/>
      <c r="EH66" s="58"/>
    </row>
    <row r="68" spans="3:164" ht="14.25" customHeight="1">
      <c r="C68" s="75" t="s">
        <v>9</v>
      </c>
      <c r="AB68" s="1" t="s">
        <v>9</v>
      </c>
      <c r="DG68" s="75" t="s">
        <v>9</v>
      </c>
      <c r="EI68" s="75"/>
      <c r="EJ68" s="146"/>
      <c r="EK68" s="146"/>
      <c r="EL68" s="146"/>
      <c r="EM68" s="146"/>
      <c r="ES68" s="196"/>
      <c r="EU68" s="47"/>
      <c r="EX68" s="75" t="s">
        <v>7</v>
      </c>
      <c r="EY68" s="1">
        <v>85</v>
      </c>
      <c r="EZ68" s="1">
        <v>73</v>
      </c>
      <c r="FA68" s="1">
        <v>69</v>
      </c>
      <c r="FB68" s="1">
        <v>75</v>
      </c>
      <c r="FC68" s="1">
        <v>97</v>
      </c>
      <c r="FD68" s="1">
        <v>55</v>
      </c>
      <c r="FE68" s="1">
        <v>42</v>
      </c>
      <c r="FF68" s="1">
        <v>0</v>
      </c>
      <c r="FG68" s="1">
        <v>0</v>
      </c>
      <c r="FH68" s="1">
        <v>0</v>
      </c>
    </row>
    <row r="69" spans="3:164" ht="14.25" customHeight="1">
      <c r="C69" s="75" t="s">
        <v>0</v>
      </c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AB69" s="1" t="s">
        <v>0</v>
      </c>
      <c r="AC69" s="1" t="s">
        <v>0</v>
      </c>
      <c r="AD69" s="1">
        <v>0.2</v>
      </c>
      <c r="AE69" s="219" t="s">
        <v>0</v>
      </c>
      <c r="AF69" s="220">
        <v>0.69</v>
      </c>
      <c r="AG69" s="220">
        <v>0.14000000000000001</v>
      </c>
      <c r="AH69" s="220">
        <v>0</v>
      </c>
      <c r="AI69" s="220">
        <v>6.83</v>
      </c>
      <c r="AJ69" s="220">
        <v>13.52</v>
      </c>
      <c r="AK69" s="220">
        <v>2.4900000000000002</v>
      </c>
      <c r="AL69" s="220">
        <v>0.78</v>
      </c>
      <c r="AM69" s="220">
        <v>1.51</v>
      </c>
      <c r="AN69" s="220">
        <v>8.4600000000000009</v>
      </c>
      <c r="AO69" s="220">
        <v>1.66</v>
      </c>
      <c r="AP69" s="220">
        <v>4.08</v>
      </c>
      <c r="AQ69" s="220">
        <v>0.64</v>
      </c>
      <c r="AR69" s="220">
        <v>1.48</v>
      </c>
      <c r="AS69" s="223"/>
      <c r="AT69" s="223"/>
      <c r="AU69" s="223"/>
      <c r="AV69" s="223"/>
      <c r="AW69" s="223"/>
      <c r="AX69" s="223"/>
      <c r="AY69" s="204"/>
      <c r="DG69" s="75" t="s">
        <v>0</v>
      </c>
      <c r="EI69" s="75"/>
      <c r="EJ69" s="79"/>
      <c r="EK69" s="79"/>
      <c r="EL69" s="79"/>
      <c r="EM69" s="79"/>
      <c r="EU69" s="47"/>
      <c r="EX69" s="75" t="s">
        <v>2</v>
      </c>
      <c r="EY69" s="1">
        <v>100</v>
      </c>
      <c r="EZ69" s="1">
        <v>82</v>
      </c>
      <c r="FA69" s="1">
        <v>74</v>
      </c>
      <c r="FB69" s="1">
        <v>86</v>
      </c>
      <c r="FC69" s="1">
        <v>97</v>
      </c>
      <c r="FD69" s="1">
        <v>55</v>
      </c>
      <c r="FE69" s="1">
        <v>42</v>
      </c>
      <c r="FF69" s="1">
        <v>0</v>
      </c>
      <c r="FG69" s="1">
        <v>0</v>
      </c>
      <c r="FH69" s="1">
        <v>0</v>
      </c>
    </row>
    <row r="70" spans="3:164" ht="14.25" customHeight="1">
      <c r="C70" s="75" t="s">
        <v>7</v>
      </c>
      <c r="AB70" s="1" t="s">
        <v>7</v>
      </c>
      <c r="AC70" s="1" t="s">
        <v>7</v>
      </c>
      <c r="AD70" s="1">
        <v>0.24</v>
      </c>
      <c r="AE70" s="219" t="s">
        <v>7</v>
      </c>
      <c r="AF70" s="220">
        <v>0.34</v>
      </c>
      <c r="AG70" s="220">
        <v>2.72</v>
      </c>
      <c r="AH70" s="220">
        <v>0.22</v>
      </c>
      <c r="AI70" s="220">
        <v>0.14000000000000001</v>
      </c>
      <c r="AJ70" s="220">
        <v>0.85</v>
      </c>
      <c r="AK70" s="220">
        <v>0</v>
      </c>
      <c r="AL70" s="220">
        <v>0.22</v>
      </c>
      <c r="AM70" s="220">
        <v>0</v>
      </c>
      <c r="AN70" s="220">
        <v>0</v>
      </c>
      <c r="AO70" s="220">
        <v>0.01</v>
      </c>
      <c r="AP70" s="220">
        <v>1.57</v>
      </c>
      <c r="AQ70" s="220">
        <v>0.8</v>
      </c>
      <c r="AR70" s="220">
        <v>0</v>
      </c>
      <c r="AS70" s="223"/>
      <c r="AT70" s="223"/>
      <c r="AU70" s="223"/>
      <c r="AV70" s="223"/>
      <c r="AW70" s="223"/>
      <c r="AX70" s="223"/>
      <c r="AY70" s="204"/>
      <c r="DG70" s="75" t="s">
        <v>7</v>
      </c>
      <c r="EI70" s="75"/>
      <c r="EJ70" s="79"/>
      <c r="EK70" s="79"/>
      <c r="EL70" s="79"/>
      <c r="EM70" s="79"/>
      <c r="ES70" s="75"/>
      <c r="EU70" s="47"/>
      <c r="EX70" s="75" t="s">
        <v>8</v>
      </c>
      <c r="EY70" s="1">
        <v>54</v>
      </c>
      <c r="EZ70" s="1">
        <v>63</v>
      </c>
      <c r="FA70" s="1">
        <v>84</v>
      </c>
      <c r="FB70" s="1">
        <v>78</v>
      </c>
      <c r="FC70" s="1">
        <v>90</v>
      </c>
      <c r="FD70" s="1">
        <v>48</v>
      </c>
      <c r="FE70" s="1">
        <v>42</v>
      </c>
      <c r="FF70" s="1">
        <v>0</v>
      </c>
      <c r="FG70" s="1">
        <v>0</v>
      </c>
      <c r="FH70" s="1">
        <v>0</v>
      </c>
    </row>
    <row r="71" spans="3:164" ht="14.25" customHeight="1">
      <c r="C71" s="75" t="s">
        <v>4</v>
      </c>
      <c r="AB71" s="1" t="s">
        <v>4</v>
      </c>
      <c r="AC71" s="1" t="s">
        <v>4</v>
      </c>
      <c r="AD71" s="1">
        <v>0</v>
      </c>
      <c r="AE71" s="219" t="s">
        <v>4</v>
      </c>
      <c r="AF71" s="220">
        <v>0</v>
      </c>
      <c r="AG71" s="220">
        <v>0</v>
      </c>
      <c r="AH71" s="220">
        <v>0</v>
      </c>
      <c r="AI71" s="220">
        <v>0</v>
      </c>
      <c r="AJ71" s="220">
        <v>0</v>
      </c>
      <c r="AK71" s="220">
        <v>0</v>
      </c>
      <c r="AL71" s="220">
        <v>0</v>
      </c>
      <c r="AM71" s="220">
        <v>0</v>
      </c>
      <c r="AN71" s="220">
        <v>0</v>
      </c>
      <c r="AO71" s="220">
        <v>3.62</v>
      </c>
      <c r="AP71" s="220">
        <v>0</v>
      </c>
      <c r="AQ71" s="220">
        <v>0</v>
      </c>
      <c r="AR71" s="220">
        <v>0</v>
      </c>
      <c r="AS71" s="223"/>
      <c r="AT71" s="223"/>
      <c r="AU71" s="223"/>
      <c r="AV71" s="223"/>
      <c r="AW71" s="223"/>
      <c r="AX71" s="223"/>
      <c r="AY71" s="204"/>
      <c r="DG71" s="75" t="s">
        <v>4</v>
      </c>
      <c r="EI71" s="75"/>
      <c r="EJ71" s="79"/>
      <c r="EK71" s="79"/>
      <c r="EL71" s="79"/>
      <c r="EM71" s="79"/>
      <c r="ES71" s="75"/>
      <c r="EU71" s="75" t="s">
        <v>2</v>
      </c>
      <c r="EV71" s="1">
        <v>97</v>
      </c>
      <c r="EW71" s="1">
        <v>91</v>
      </c>
      <c r="EX71" s="75" t="s">
        <v>5</v>
      </c>
      <c r="EY71" s="1">
        <v>53</v>
      </c>
      <c r="EZ71" s="1">
        <v>61</v>
      </c>
      <c r="FA71" s="1">
        <v>53</v>
      </c>
      <c r="FB71" s="1">
        <v>80</v>
      </c>
      <c r="FC71" s="1">
        <v>80</v>
      </c>
      <c r="FD71" s="1">
        <v>44</v>
      </c>
      <c r="FE71" s="1">
        <v>36</v>
      </c>
      <c r="FF71" s="1">
        <v>0</v>
      </c>
      <c r="FG71" s="1">
        <v>0</v>
      </c>
      <c r="FH71" s="1">
        <v>0</v>
      </c>
    </row>
    <row r="72" spans="3:164" ht="14.25" customHeight="1">
      <c r="C72" s="75" t="s">
        <v>1</v>
      </c>
      <c r="AB72" s="1" t="s">
        <v>1</v>
      </c>
      <c r="AC72" s="1" t="s">
        <v>1</v>
      </c>
      <c r="AD72" s="1">
        <v>1.41</v>
      </c>
      <c r="AE72" s="219" t="s">
        <v>1</v>
      </c>
      <c r="AF72" s="220">
        <v>1.24</v>
      </c>
      <c r="AG72" s="220">
        <v>2.17</v>
      </c>
      <c r="AH72" s="220">
        <v>1.52</v>
      </c>
      <c r="AI72" s="220">
        <v>1.1299999999999999</v>
      </c>
      <c r="AJ72" s="220">
        <v>4.34</v>
      </c>
      <c r="AK72" s="220">
        <v>2.88</v>
      </c>
      <c r="AL72" s="220">
        <v>3.74</v>
      </c>
      <c r="AM72" s="220">
        <v>1.0900000000000001</v>
      </c>
      <c r="AN72" s="220">
        <v>4.04</v>
      </c>
      <c r="AO72" s="220">
        <v>1.75</v>
      </c>
      <c r="AP72" s="220">
        <v>1.55</v>
      </c>
      <c r="AQ72" s="220">
        <v>2.81</v>
      </c>
      <c r="AR72" s="220">
        <v>10.64</v>
      </c>
      <c r="AS72" s="223"/>
      <c r="AT72" s="223"/>
      <c r="AU72" s="223"/>
      <c r="AV72" s="223"/>
      <c r="AW72" s="223"/>
      <c r="AX72" s="223"/>
      <c r="AY72" s="204"/>
      <c r="DG72" s="75" t="s">
        <v>1</v>
      </c>
      <c r="EI72" s="75"/>
      <c r="EJ72" s="79"/>
      <c r="EK72" s="79"/>
      <c r="EL72" s="79"/>
      <c r="EM72" s="79"/>
      <c r="ES72" s="47"/>
      <c r="EU72" s="75" t="s">
        <v>1</v>
      </c>
      <c r="EV72" s="1">
        <v>100</v>
      </c>
      <c r="EW72" s="1">
        <v>80</v>
      </c>
      <c r="EX72" s="75" t="s">
        <v>4</v>
      </c>
      <c r="EY72" s="1">
        <v>50</v>
      </c>
      <c r="EZ72" s="1">
        <v>64</v>
      </c>
      <c r="FA72" s="1">
        <v>64</v>
      </c>
      <c r="FB72" s="1">
        <v>68</v>
      </c>
      <c r="FC72" s="1">
        <v>77</v>
      </c>
      <c r="FD72" s="1">
        <v>41</v>
      </c>
      <c r="FE72" s="1">
        <v>36</v>
      </c>
      <c r="FF72" s="1">
        <v>0</v>
      </c>
      <c r="FG72" s="1">
        <v>0</v>
      </c>
      <c r="FH72" s="1">
        <v>0</v>
      </c>
    </row>
    <row r="73" spans="3:164" ht="14.25" customHeight="1">
      <c r="C73" s="75" t="s">
        <v>2</v>
      </c>
      <c r="AB73" s="1" t="s">
        <v>2</v>
      </c>
      <c r="AC73" s="1" t="s">
        <v>2</v>
      </c>
      <c r="AD73" s="1">
        <v>0.15</v>
      </c>
      <c r="AE73" s="219" t="s">
        <v>2</v>
      </c>
      <c r="AF73" s="220">
        <v>0</v>
      </c>
      <c r="AG73" s="220">
        <v>3.82</v>
      </c>
      <c r="AH73" s="220">
        <v>1.02</v>
      </c>
      <c r="AI73" s="220">
        <v>1.64</v>
      </c>
      <c r="AJ73" s="220">
        <v>1.28</v>
      </c>
      <c r="AK73" s="220">
        <v>4.33</v>
      </c>
      <c r="AL73" s="220">
        <v>0.63</v>
      </c>
      <c r="AM73" s="220">
        <v>2.93</v>
      </c>
      <c r="AN73" s="220">
        <v>0.89</v>
      </c>
      <c r="AO73" s="220">
        <v>1.99</v>
      </c>
      <c r="AP73" s="220">
        <v>0.62</v>
      </c>
      <c r="AQ73" s="220">
        <v>1.82</v>
      </c>
      <c r="AR73" s="220">
        <v>3.18</v>
      </c>
      <c r="AS73" s="223"/>
      <c r="AT73" s="223"/>
      <c r="AU73" s="223"/>
      <c r="AV73" s="223"/>
      <c r="AW73" s="223"/>
      <c r="AX73" s="223"/>
      <c r="AY73" s="204"/>
      <c r="DG73" s="75" t="s">
        <v>2</v>
      </c>
      <c r="EI73" s="75"/>
      <c r="EJ73" s="79"/>
      <c r="EK73" s="79"/>
      <c r="EL73" s="79"/>
      <c r="EM73" s="79"/>
      <c r="ES73" s="75"/>
      <c r="EU73" s="196" t="s">
        <v>7</v>
      </c>
      <c r="EV73" s="1">
        <v>91</v>
      </c>
      <c r="EW73" s="1">
        <v>90</v>
      </c>
      <c r="EX73" s="75" t="s">
        <v>9</v>
      </c>
      <c r="EY73" s="1">
        <v>71</v>
      </c>
      <c r="EZ73" s="1">
        <v>55</v>
      </c>
      <c r="FA73" s="1">
        <v>55</v>
      </c>
      <c r="FB73" s="1">
        <v>71</v>
      </c>
      <c r="FC73" s="1">
        <v>59</v>
      </c>
      <c r="FD73" s="1">
        <v>29</v>
      </c>
      <c r="FE73" s="1">
        <v>30</v>
      </c>
      <c r="FF73" s="1">
        <v>0</v>
      </c>
      <c r="FG73" s="1">
        <v>0</v>
      </c>
      <c r="FH73" s="1">
        <v>0</v>
      </c>
    </row>
    <row r="74" spans="3:164" ht="14.25" customHeight="1">
      <c r="C74" s="75" t="s">
        <v>8</v>
      </c>
      <c r="AB74" s="1" t="s">
        <v>8</v>
      </c>
      <c r="AC74" s="1" t="s">
        <v>8</v>
      </c>
      <c r="AD74" s="1">
        <v>0.68</v>
      </c>
      <c r="AE74" s="219" t="s">
        <v>8</v>
      </c>
      <c r="AF74" s="220">
        <v>0.09</v>
      </c>
      <c r="AG74" s="220">
        <v>0</v>
      </c>
      <c r="AH74" s="220">
        <v>0</v>
      </c>
      <c r="AI74" s="220">
        <v>0.1</v>
      </c>
      <c r="AJ74" s="220">
        <v>0</v>
      </c>
      <c r="AK74" s="220">
        <v>0</v>
      </c>
      <c r="AL74" s="220">
        <v>0</v>
      </c>
      <c r="AM74" s="220">
        <v>0</v>
      </c>
      <c r="AN74" s="220">
        <v>0</v>
      </c>
      <c r="AO74" s="220">
        <v>0</v>
      </c>
      <c r="AP74" s="220">
        <v>0</v>
      </c>
      <c r="AQ74" s="220">
        <v>0.28000000000000003</v>
      </c>
      <c r="AR74" s="220">
        <v>0</v>
      </c>
      <c r="AS74" s="223"/>
      <c r="AT74" s="223"/>
      <c r="AU74" s="223"/>
      <c r="AV74" s="223"/>
      <c r="AW74" s="223"/>
      <c r="AX74" s="223"/>
      <c r="AY74" s="204"/>
      <c r="DG74" s="75" t="s">
        <v>8</v>
      </c>
      <c r="EI74" s="75"/>
      <c r="EJ74" s="79"/>
      <c r="EK74" s="79"/>
      <c r="EL74" s="79"/>
      <c r="EM74" s="79"/>
      <c r="ES74" s="75"/>
      <c r="EU74" s="196" t="s">
        <v>5</v>
      </c>
      <c r="EV74" s="1">
        <v>71</v>
      </c>
      <c r="EW74" s="1">
        <v>71</v>
      </c>
      <c r="EX74" s="75" t="s">
        <v>1</v>
      </c>
      <c r="EY74" s="1">
        <v>86</v>
      </c>
      <c r="EZ74" s="1">
        <v>64</v>
      </c>
      <c r="FA74" s="1">
        <v>88</v>
      </c>
      <c r="FB74" s="1">
        <v>60</v>
      </c>
      <c r="FC74" s="1">
        <v>59</v>
      </c>
      <c r="FD74" s="1">
        <v>32</v>
      </c>
      <c r="FE74" s="1">
        <v>27</v>
      </c>
      <c r="FF74" s="1">
        <v>0</v>
      </c>
      <c r="FG74" s="1">
        <v>0</v>
      </c>
      <c r="FH74" s="1">
        <v>0</v>
      </c>
    </row>
    <row r="75" spans="3:164" ht="14.25" customHeight="1">
      <c r="C75" s="75" t="s">
        <v>5</v>
      </c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" t="s">
        <v>5</v>
      </c>
      <c r="AC75" s="1" t="s">
        <v>5</v>
      </c>
      <c r="AD75" s="1">
        <v>0.02</v>
      </c>
      <c r="AE75" s="219" t="s">
        <v>5</v>
      </c>
      <c r="AF75" s="220">
        <v>1.71</v>
      </c>
      <c r="AG75" s="220">
        <v>0</v>
      </c>
      <c r="AH75" s="220">
        <v>0</v>
      </c>
      <c r="AI75" s="220">
        <v>0</v>
      </c>
      <c r="AJ75" s="220">
        <v>0</v>
      </c>
      <c r="AK75" s="220">
        <v>0</v>
      </c>
      <c r="AL75" s="220">
        <v>0</v>
      </c>
      <c r="AM75" s="220">
        <v>0</v>
      </c>
      <c r="AN75" s="220">
        <v>0</v>
      </c>
      <c r="AO75" s="220">
        <v>0</v>
      </c>
      <c r="AP75" s="220">
        <v>0</v>
      </c>
      <c r="AQ75" s="220">
        <v>3.89</v>
      </c>
      <c r="AR75" s="220">
        <v>0.42</v>
      </c>
      <c r="AS75" s="223"/>
      <c r="AT75" s="223"/>
      <c r="AU75" s="223"/>
      <c r="AV75" s="223"/>
      <c r="AW75" s="223"/>
      <c r="AX75" s="223"/>
      <c r="AY75" s="204"/>
      <c r="DG75" s="75" t="s">
        <v>5</v>
      </c>
      <c r="EI75" s="75"/>
      <c r="EJ75" s="79"/>
      <c r="EK75" s="79"/>
      <c r="EL75" s="79"/>
      <c r="EM75" s="79"/>
      <c r="EU75" s="196" t="s">
        <v>8</v>
      </c>
      <c r="EV75" s="1">
        <v>38</v>
      </c>
      <c r="EW75" s="1">
        <v>54</v>
      </c>
      <c r="EX75" s="75" t="s">
        <v>0</v>
      </c>
      <c r="EY75" s="1">
        <v>44</v>
      </c>
      <c r="EZ75" s="1">
        <v>56</v>
      </c>
      <c r="FA75" s="1">
        <v>58</v>
      </c>
      <c r="FB75" s="1">
        <v>55</v>
      </c>
      <c r="FC75" s="1">
        <v>53</v>
      </c>
      <c r="FD75" s="1">
        <v>32</v>
      </c>
      <c r="FE75" s="1">
        <v>21</v>
      </c>
      <c r="FF75" s="1">
        <v>0</v>
      </c>
      <c r="FG75" s="1">
        <v>0</v>
      </c>
      <c r="FH75" s="1">
        <v>0</v>
      </c>
    </row>
  </sheetData>
  <sortState ref="EX68:FH75">
    <sortCondition descending="1" ref="FC68:FC75"/>
  </sortState>
  <mergeCells count="2">
    <mergeCell ref="A14:B14"/>
    <mergeCell ref="A23:B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V73"/>
  <sheetViews>
    <sheetView showGridLines="0" tabSelected="1" zoomScaleNormal="100" workbookViewId="0">
      <pane xSplit="3" ySplit="2" topLeftCell="CU3" activePane="bottomRight" state="frozen"/>
      <selection activeCell="AU22" sqref="AU22"/>
      <selection pane="topRight" activeCell="AU22" sqref="AU22"/>
      <selection pane="bottomLeft" activeCell="AU22" sqref="AU22"/>
      <selection pane="bottomRight" activeCell="DC3" sqref="DC3"/>
    </sheetView>
  </sheetViews>
  <sheetFormatPr defaultColWidth="9" defaultRowHeight="14.25" customHeight="1"/>
  <cols>
    <col min="1" max="1" width="3.140625" style="1" customWidth="1"/>
    <col min="2" max="2" width="18.28515625" style="1" bestFit="1" customWidth="1"/>
    <col min="3" max="3" width="11.85546875" style="1" customWidth="1"/>
    <col min="4" max="9" width="4.85546875" style="1" hidden="1" customWidth="1"/>
    <col min="10" max="15" width="5" style="1" hidden="1" customWidth="1"/>
    <col min="16" max="16" width="6.140625" style="1" hidden="1" customWidth="1"/>
    <col min="17" max="18" width="5.85546875" style="1" hidden="1" customWidth="1"/>
    <col min="19" max="26" width="5.5703125" style="1" hidden="1" customWidth="1"/>
    <col min="27" max="30" width="5.5703125" style="1" customWidth="1"/>
    <col min="31" max="51" width="5.5703125" style="18" customWidth="1"/>
    <col min="52" max="58" width="5" style="18" customWidth="1"/>
    <col min="59" max="66" width="9" style="1" customWidth="1"/>
    <col min="67" max="81" width="9" style="1"/>
    <col min="82" max="95" width="9" style="1" customWidth="1"/>
    <col min="96" max="101" width="6.28515625" style="1" bestFit="1" customWidth="1"/>
    <col min="102" max="103" width="4.140625" style="1" bestFit="1" customWidth="1"/>
    <col min="104" max="106" width="4.85546875" style="1" bestFit="1" customWidth="1"/>
    <col min="107" max="107" width="4.85546875" style="1" customWidth="1"/>
    <col min="108" max="109" width="4.85546875" style="1" bestFit="1" customWidth="1"/>
    <col min="110" max="110" width="12.42578125" style="1" customWidth="1"/>
    <col min="111" max="111" width="7.7109375" style="1" bestFit="1" customWidth="1"/>
    <col min="112" max="125" width="9" style="1" customWidth="1"/>
    <col min="126" max="139" width="9" style="1"/>
    <col min="140" max="153" width="9" style="1" customWidth="1"/>
    <col min="154" max="16384" width="9" style="1"/>
  </cols>
  <sheetData>
    <row r="1" spans="1:178" ht="14.25" customHeight="1">
      <c r="BG1" s="57" t="s">
        <v>114</v>
      </c>
      <c r="BH1" s="18"/>
      <c r="BI1" s="18"/>
      <c r="BJ1" s="18"/>
      <c r="BK1" s="18"/>
      <c r="BL1" s="18"/>
      <c r="BM1" s="18"/>
      <c r="BN1" s="18"/>
      <c r="BO1" s="18" t="s">
        <v>183</v>
      </c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57" t="s">
        <v>127</v>
      </c>
      <c r="CD1" s="57"/>
      <c r="CE1" s="57"/>
      <c r="CF1" s="57"/>
      <c r="CG1" s="57"/>
      <c r="CH1" s="57"/>
      <c r="CI1" s="57"/>
      <c r="CJ1" s="57" t="s">
        <v>125</v>
      </c>
      <c r="CK1" s="18"/>
      <c r="CL1" s="18"/>
      <c r="CM1" s="18"/>
      <c r="CN1" s="18"/>
      <c r="CO1" s="18"/>
      <c r="CP1" s="18"/>
      <c r="CQ1" s="18"/>
      <c r="CR1" s="18" t="s">
        <v>183</v>
      </c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H1" s="18"/>
      <c r="DI1" s="18"/>
      <c r="DJ1" s="18"/>
      <c r="DK1" s="18"/>
      <c r="DL1" s="18"/>
      <c r="DM1" s="18"/>
      <c r="DN1" s="18" t="s">
        <v>126</v>
      </c>
      <c r="DO1" s="18"/>
      <c r="DP1" s="18"/>
      <c r="DQ1" s="18"/>
      <c r="DR1" s="18"/>
      <c r="DS1" s="18"/>
      <c r="DT1" s="18"/>
      <c r="DU1" s="18"/>
      <c r="DV1" s="18" t="s">
        <v>183</v>
      </c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57" t="s">
        <v>118</v>
      </c>
      <c r="EQ1" s="18"/>
      <c r="ER1" s="18"/>
      <c r="ES1" s="18"/>
      <c r="ET1" s="18"/>
      <c r="EX1" s="18" t="s">
        <v>183</v>
      </c>
    </row>
    <row r="2" spans="1:178" ht="22.5" customHeight="1">
      <c r="B2" s="1" t="s">
        <v>290</v>
      </c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17" t="s">
        <v>60</v>
      </c>
      <c r="AE2" s="17" t="s">
        <v>65</v>
      </c>
      <c r="AF2" s="17" t="s">
        <v>64</v>
      </c>
      <c r="AG2" s="17" t="s">
        <v>67</v>
      </c>
      <c r="AH2" s="17" t="s">
        <v>68</v>
      </c>
      <c r="AI2" s="17" t="s">
        <v>70</v>
      </c>
      <c r="AJ2" s="17" t="s">
        <v>84</v>
      </c>
      <c r="AK2" s="17" t="s">
        <v>112</v>
      </c>
      <c r="AL2" s="17" t="s">
        <v>113</v>
      </c>
      <c r="AM2" s="3" t="s">
        <v>182</v>
      </c>
      <c r="AN2" s="3" t="s">
        <v>185</v>
      </c>
      <c r="AO2" s="3" t="s">
        <v>259</v>
      </c>
      <c r="AP2" s="3" t="s">
        <v>262</v>
      </c>
      <c r="AQ2" s="3" t="s">
        <v>264</v>
      </c>
      <c r="AR2" s="3" t="s">
        <v>268</v>
      </c>
      <c r="AS2" s="3" t="s">
        <v>320</v>
      </c>
      <c r="AT2" s="3" t="s">
        <v>383</v>
      </c>
      <c r="AU2" s="3" t="s">
        <v>390</v>
      </c>
      <c r="AV2" s="3" t="s">
        <v>393</v>
      </c>
      <c r="AW2" s="3" t="s">
        <v>405</v>
      </c>
      <c r="AX2" s="3" t="s">
        <v>421</v>
      </c>
      <c r="AY2" s="203"/>
      <c r="AZ2" s="45"/>
      <c r="BA2" s="45" t="s">
        <v>129</v>
      </c>
      <c r="BB2" s="45" t="s">
        <v>91</v>
      </c>
      <c r="BC2" s="45" t="s">
        <v>164</v>
      </c>
      <c r="BD2" s="45" t="s">
        <v>165</v>
      </c>
      <c r="BE2" s="45" t="s">
        <v>166</v>
      </c>
      <c r="BF2" s="45" t="s">
        <v>167</v>
      </c>
      <c r="BG2" s="45" t="s">
        <v>119</v>
      </c>
      <c r="BH2" s="45" t="s">
        <v>120</v>
      </c>
      <c r="BI2" s="45" t="s">
        <v>121</v>
      </c>
      <c r="BJ2" s="45" t="s">
        <v>122</v>
      </c>
      <c r="BK2" s="45" t="s">
        <v>123</v>
      </c>
      <c r="BL2" s="45" t="s">
        <v>89</v>
      </c>
      <c r="BM2" s="45" t="s">
        <v>129</v>
      </c>
      <c r="BN2" s="45" t="s">
        <v>91</v>
      </c>
      <c r="BO2" s="45" t="s">
        <v>184</v>
      </c>
      <c r="BP2" s="45" t="s">
        <v>165</v>
      </c>
      <c r="BQ2" s="45" t="s">
        <v>166</v>
      </c>
      <c r="BR2" s="45" t="s">
        <v>167</v>
      </c>
      <c r="BS2" s="45" t="s">
        <v>265</v>
      </c>
      <c r="BT2" s="45" t="s">
        <v>99</v>
      </c>
      <c r="BU2" s="45" t="s">
        <v>121</v>
      </c>
      <c r="BV2" s="45" t="s">
        <v>122</v>
      </c>
      <c r="BW2" s="45" t="s">
        <v>123</v>
      </c>
      <c r="BX2" s="45" t="s">
        <v>89</v>
      </c>
      <c r="BY2" s="45" t="s">
        <v>129</v>
      </c>
      <c r="BZ2" s="45" t="s">
        <v>91</v>
      </c>
      <c r="CA2" s="45"/>
      <c r="CB2" s="45"/>
      <c r="CC2" s="45"/>
      <c r="CD2" s="45" t="s">
        <v>129</v>
      </c>
      <c r="CE2" s="45" t="s">
        <v>91</v>
      </c>
      <c r="CF2" s="45" t="s">
        <v>164</v>
      </c>
      <c r="CG2" s="45" t="s">
        <v>165</v>
      </c>
      <c r="CH2" s="45" t="s">
        <v>166</v>
      </c>
      <c r="CI2" s="45" t="s">
        <v>167</v>
      </c>
      <c r="CJ2" s="45" t="s">
        <v>119</v>
      </c>
      <c r="CK2" s="45" t="s">
        <v>120</v>
      </c>
      <c r="CL2" s="45" t="s">
        <v>121</v>
      </c>
      <c r="CM2" s="45" t="s">
        <v>122</v>
      </c>
      <c r="CN2" s="45" t="s">
        <v>123</v>
      </c>
      <c r="CO2" s="45" t="s">
        <v>89</v>
      </c>
      <c r="CP2" s="45" t="s">
        <v>129</v>
      </c>
      <c r="CQ2" s="45" t="s">
        <v>91</v>
      </c>
      <c r="CR2" s="45" t="s">
        <v>184</v>
      </c>
      <c r="CS2" s="45" t="s">
        <v>165</v>
      </c>
      <c r="CT2" s="45" t="s">
        <v>166</v>
      </c>
      <c r="CU2" s="45" t="s">
        <v>167</v>
      </c>
      <c r="CV2" s="45" t="s">
        <v>265</v>
      </c>
      <c r="CW2" s="45" t="s">
        <v>99</v>
      </c>
      <c r="CX2" s="45" t="s">
        <v>121</v>
      </c>
      <c r="CY2" s="45" t="s">
        <v>122</v>
      </c>
      <c r="CZ2" s="45" t="s">
        <v>123</v>
      </c>
      <c r="DA2" s="45" t="s">
        <v>89</v>
      </c>
      <c r="DB2" s="45" t="s">
        <v>129</v>
      </c>
      <c r="DC2" s="45" t="s">
        <v>91</v>
      </c>
      <c r="DD2" s="45"/>
      <c r="DE2" s="45"/>
      <c r="DF2" s="46" t="s">
        <v>58</v>
      </c>
      <c r="DG2" s="66" t="s">
        <v>3</v>
      </c>
      <c r="DH2" s="164">
        <v>1611</v>
      </c>
      <c r="DI2" s="164">
        <v>1612</v>
      </c>
      <c r="DJ2" s="164">
        <v>1701</v>
      </c>
      <c r="DK2" s="164">
        <v>1702</v>
      </c>
      <c r="DL2" s="164">
        <v>1703</v>
      </c>
      <c r="DM2" s="164">
        <v>1704</v>
      </c>
      <c r="DN2" s="164">
        <v>1705</v>
      </c>
      <c r="DO2" s="164">
        <v>1706</v>
      </c>
      <c r="DP2" s="164">
        <v>1707</v>
      </c>
      <c r="DQ2" s="164">
        <v>1708</v>
      </c>
      <c r="DR2" s="164">
        <v>1709</v>
      </c>
      <c r="DS2" s="164">
        <v>1710</v>
      </c>
      <c r="DT2" s="164">
        <v>1711</v>
      </c>
      <c r="DU2" s="164">
        <v>1712</v>
      </c>
      <c r="DV2" s="164">
        <v>1801</v>
      </c>
      <c r="DW2" s="164">
        <v>1802</v>
      </c>
      <c r="DX2" s="164">
        <v>1803</v>
      </c>
      <c r="DY2" s="164">
        <v>1804</v>
      </c>
      <c r="DZ2" s="164">
        <v>1805</v>
      </c>
      <c r="EA2" s="164">
        <v>1806</v>
      </c>
      <c r="EB2" s="164">
        <v>1807</v>
      </c>
      <c r="EC2" s="164">
        <v>1808</v>
      </c>
      <c r="ED2" s="164">
        <v>1809</v>
      </c>
      <c r="EE2" s="164">
        <v>1810</v>
      </c>
      <c r="EF2" s="164">
        <v>1811</v>
      </c>
      <c r="EG2" s="164">
        <v>1812</v>
      </c>
      <c r="EH2" s="164"/>
      <c r="EI2" s="45"/>
      <c r="EJ2" s="45" t="s">
        <v>129</v>
      </c>
      <c r="EK2" s="45" t="s">
        <v>91</v>
      </c>
      <c r="EL2" s="45" t="s">
        <v>164</v>
      </c>
      <c r="EM2" s="45" t="s">
        <v>165</v>
      </c>
      <c r="EN2" s="45" t="s">
        <v>166</v>
      </c>
      <c r="EO2" s="45" t="s">
        <v>167</v>
      </c>
      <c r="EP2" s="45" t="s">
        <v>119</v>
      </c>
      <c r="EQ2" s="45" t="s">
        <v>120</v>
      </c>
      <c r="ER2" s="45" t="s">
        <v>121</v>
      </c>
      <c r="ES2" s="45" t="s">
        <v>122</v>
      </c>
      <c r="ET2" s="45" t="s">
        <v>123</v>
      </c>
      <c r="EU2" s="45" t="s">
        <v>89</v>
      </c>
      <c r="EV2" s="45" t="s">
        <v>129</v>
      </c>
      <c r="EW2" s="45" t="s">
        <v>91</v>
      </c>
      <c r="EX2" s="45" t="s">
        <v>184</v>
      </c>
      <c r="EY2" s="45" t="s">
        <v>165</v>
      </c>
      <c r="EZ2" s="45" t="s">
        <v>166</v>
      </c>
      <c r="FA2" s="45" t="s">
        <v>167</v>
      </c>
      <c r="FB2" s="45" t="s">
        <v>265</v>
      </c>
      <c r="FC2" s="45" t="s">
        <v>99</v>
      </c>
      <c r="FD2" s="45" t="s">
        <v>121</v>
      </c>
      <c r="FE2" s="45" t="s">
        <v>122</v>
      </c>
      <c r="FF2" s="45" t="s">
        <v>123</v>
      </c>
      <c r="FG2" s="45" t="s">
        <v>89</v>
      </c>
      <c r="FH2" s="45" t="s">
        <v>129</v>
      </c>
      <c r="FI2" s="45" t="s">
        <v>91</v>
      </c>
      <c r="FK2" s="1" t="s">
        <v>187</v>
      </c>
      <c r="FL2" s="1" t="s">
        <v>188</v>
      </c>
      <c r="FM2" s="1" t="s">
        <v>260</v>
      </c>
      <c r="FN2" s="1" t="s">
        <v>263</v>
      </c>
      <c r="FO2" s="1" t="s">
        <v>266</v>
      </c>
      <c r="FP2" s="1" t="s">
        <v>269</v>
      </c>
      <c r="FQ2" s="1" t="s">
        <v>356</v>
      </c>
      <c r="FR2" s="1" t="s">
        <v>122</v>
      </c>
      <c r="FS2" s="1" t="s">
        <v>123</v>
      </c>
      <c r="FT2" s="1" t="s">
        <v>89</v>
      </c>
      <c r="FU2" s="1" t="s">
        <v>129</v>
      </c>
      <c r="FV2" s="1" t="s">
        <v>91</v>
      </c>
    </row>
    <row r="3" spans="1:178" s="410" customFormat="1" ht="14.25" customHeight="1">
      <c r="A3" s="569" t="s">
        <v>363</v>
      </c>
      <c r="B3" s="570"/>
      <c r="C3" s="451" t="s">
        <v>7</v>
      </c>
      <c r="K3" s="226"/>
      <c r="L3" s="226"/>
      <c r="M3" s="226">
        <v>0.97</v>
      </c>
      <c r="N3" s="226">
        <v>0.99</v>
      </c>
      <c r="O3" s="226">
        <v>0.97</v>
      </c>
      <c r="P3" s="226">
        <v>1</v>
      </c>
      <c r="Q3" s="226">
        <v>1.1499999999999999</v>
      </c>
      <c r="R3" s="226">
        <v>1.1499999999999999</v>
      </c>
      <c r="S3" s="226">
        <v>1.1499999999999999</v>
      </c>
      <c r="T3" s="226">
        <v>1.18</v>
      </c>
      <c r="U3" s="226">
        <v>1.3</v>
      </c>
      <c r="V3" s="226">
        <v>1.44</v>
      </c>
      <c r="W3" s="226">
        <v>1.53</v>
      </c>
      <c r="X3" s="226">
        <v>1.58</v>
      </c>
      <c r="Y3" s="226">
        <v>1.62</v>
      </c>
      <c r="Z3" s="226">
        <v>1.55</v>
      </c>
      <c r="AA3" s="303">
        <v>1.31</v>
      </c>
      <c r="AB3" s="303">
        <v>1.1499999999999999</v>
      </c>
      <c r="AC3" s="303">
        <v>1.0900000000000001</v>
      </c>
      <c r="AD3" s="303">
        <v>1.1499999999999999</v>
      </c>
      <c r="AE3" s="303">
        <v>1.24</v>
      </c>
      <c r="AF3" s="303">
        <v>1.21</v>
      </c>
      <c r="AG3" s="303">
        <v>1.1200000000000001</v>
      </c>
      <c r="AH3" s="303">
        <v>1.06</v>
      </c>
      <c r="AI3" s="303">
        <v>1.03</v>
      </c>
      <c r="AJ3" s="303">
        <v>0.98</v>
      </c>
      <c r="AK3" s="303">
        <v>0.9</v>
      </c>
      <c r="AL3" s="304">
        <v>0.86</v>
      </c>
      <c r="AM3" s="305">
        <v>0.84</v>
      </c>
      <c r="AN3" s="305">
        <v>0.78</v>
      </c>
      <c r="AO3" s="305">
        <v>0.75</v>
      </c>
      <c r="AP3" s="305">
        <v>0.76</v>
      </c>
      <c r="AQ3" s="407">
        <v>0.74</v>
      </c>
      <c r="AR3" s="307">
        <v>0.73</v>
      </c>
      <c r="AS3" s="307">
        <v>0.74</v>
      </c>
      <c r="AT3" s="307">
        <v>0.74</v>
      </c>
      <c r="AU3" s="307">
        <v>0.71499999999999997</v>
      </c>
      <c r="AV3" s="307">
        <v>0.755</v>
      </c>
      <c r="AW3" s="307">
        <v>0.755</v>
      </c>
      <c r="AX3" s="307">
        <v>0.68500000000000005</v>
      </c>
      <c r="AY3" s="652"/>
      <c r="AZ3" s="233"/>
      <c r="BA3" s="62">
        <f>(M3-Y3)/M3</f>
        <v>-0.67010309278350533</v>
      </c>
      <c r="BB3" s="62">
        <f>(N3-Z3)/N3</f>
        <v>-0.56565656565656575</v>
      </c>
      <c r="BC3" s="62">
        <f>(O3-AA3)/O3</f>
        <v>-0.35051546391752586</v>
      </c>
      <c r="BD3" s="62">
        <f>(P3-AB3)/P3</f>
        <v>-0.14999999999999991</v>
      </c>
      <c r="BE3" s="62">
        <f>(Q3-AC3)/Q3</f>
        <v>5.2173913043478119E-2</v>
      </c>
      <c r="BF3" s="62">
        <f>(R3-AD3)/R3</f>
        <v>0</v>
      </c>
      <c r="BG3" s="62">
        <f>(S3-AE3)/S3</f>
        <v>-7.8260869565217467E-2</v>
      </c>
      <c r="BH3" s="62">
        <f>(T3-AF3)/T3</f>
        <v>-2.5423728813559344E-2</v>
      </c>
      <c r="BI3" s="62">
        <f>(U3-AG3)/U3</f>
        <v>0.13846153846153841</v>
      </c>
      <c r="BJ3" s="62">
        <f>(V3-AH3)/V3</f>
        <v>0.26388888888888884</v>
      </c>
      <c r="BK3" s="62">
        <f>(W3-AI3)/W3</f>
        <v>0.32679738562091504</v>
      </c>
      <c r="BL3" s="62">
        <f>(X3-AJ3)/X3</f>
        <v>0.379746835443038</v>
      </c>
      <c r="BM3" s="62">
        <f>(Y3-AK3)/Y3</f>
        <v>0.44444444444444448</v>
      </c>
      <c r="BN3" s="62">
        <f>(Z3-AL3)/Z3</f>
        <v>0.44516129032258067</v>
      </c>
      <c r="BO3" s="62">
        <f>(AA3-AM3)/AA3</f>
        <v>0.35877862595419852</v>
      </c>
      <c r="BP3" s="62">
        <f>(AB3-AN3)/AB3</f>
        <v>0.32173913043478253</v>
      </c>
      <c r="BQ3" s="62">
        <f>(AC3-AO3)/AC3</f>
        <v>0.31192660550458723</v>
      </c>
      <c r="BR3" s="62">
        <f>(AD3-AP3)/AD3</f>
        <v>0.33913043478260863</v>
      </c>
      <c r="BS3" s="62">
        <f>(AE3-AQ3)/AE3</f>
        <v>0.40322580645161293</v>
      </c>
      <c r="BT3" s="62">
        <f>(AF3-AR3)/AF3</f>
        <v>0.39669421487603307</v>
      </c>
      <c r="BU3" s="62">
        <f>(AG3-AS3)/AG3</f>
        <v>0.33928571428571436</v>
      </c>
      <c r="BV3" s="62">
        <f>(AH3-AT3)/AH3</f>
        <v>0.30188679245283023</v>
      </c>
      <c r="BW3" s="62">
        <f>(AI4-AU4)/AI4</f>
        <v>0.33009708737864085</v>
      </c>
      <c r="BX3" s="62">
        <f>(AJ4-AV4)/AJ4</f>
        <v>1</v>
      </c>
      <c r="BY3" s="62">
        <f>(AK4-AW4)/AK4</f>
        <v>1</v>
      </c>
      <c r="BZ3" s="62">
        <f>(AL4-AX4)/AL4</f>
        <v>1</v>
      </c>
      <c r="CA3" s="62"/>
      <c r="CC3" s="234">
        <v>35</v>
      </c>
      <c r="CD3" s="235">
        <f>IF(M3&gt;=10,IF(BA3&gt;=0.24,5,IF(BA3&gt;=0.16,4,IF(BA3&gt;=0.08,3,IF(BA3&gt;=0,2,1)))),IF(M3&gt;=5,IF(BA3&gt;=0.18,5,IF(BA3&gt;=0.12,4,IF(BA3&gt;=0.06,3,IF(BA3&gt;=0,2,1)))),IF(M3&gt;=2,IF(BA3&gt;=0.09&gt;=5,IF(BA3&gt;=0.05,4,IF(BA3&gt;=0.03,3,IF(BA3&gt;=0,2,1)))),IF(BA3&gt;=0.05,5,IF(BA3&gt;=0,4,3)))))</f>
        <v>3</v>
      </c>
      <c r="CE3" s="235">
        <f>IF(N3&gt;=10,IF(BB3&gt;=0.24,5,IF(BB3&gt;=0.16,4,IF(BB3&gt;=0.08,3,IF(BB3&gt;=0,2,1)))),IF(N3&gt;=5,IF(BB3&gt;=0.18,5,IF(BB3&gt;=0.12,4,IF(BB3&gt;=0.06,3,IF(BB3&gt;=0,2,1)))),IF(N3&gt;=2,IF(BB3&gt;=0.09&gt;=5,IF(BB3&gt;=0.05,4,IF(BB3&gt;=0.03,3,IF(BB3&gt;=0,2,1)))),IF(BB3&gt;=0.05,5,IF(BB3&gt;=0,4,3)))))</f>
        <v>3</v>
      </c>
      <c r="CF3" s="235">
        <f>IF(O3&gt;=10,IF(BC3&gt;=0.24,5,IF(BC3&gt;=0.16,4,IF(BC3&gt;=0.08,3,IF(BC3&gt;=0,2,1)))),IF(O3&gt;=5,IF(BC3&gt;=0.18,5,IF(BC3&gt;=0.12,4,IF(BC3&gt;=0.06,3,IF(BC3&gt;=0,2,1)))),IF(O3&gt;=2,IF(BC3&gt;=0.09&gt;=5,IF(BC3&gt;=0.05,4,IF(BC3&gt;=0.03,3,IF(BC3&gt;=0,2,1)))),IF(BC3&gt;=0.05,5,IF(BC3&gt;=0,4,3)))))</f>
        <v>3</v>
      </c>
      <c r="CG3" s="235">
        <f>IF(P3&gt;=10,IF(BD3&gt;=0.24,5,IF(BD3&gt;=0.16,4,IF(BD3&gt;=0.08,3,IF(BD3&gt;=0,2,1)))),IF(P3&gt;=5,IF(BD3&gt;=0.18,5,IF(BD3&gt;=0.12,4,IF(BD3&gt;=0.06,3,IF(BD3&gt;=0,2,1)))),IF(P3&gt;=2,IF(BD3&gt;=0.09&gt;=5,IF(BD3&gt;=0.05,4,IF(BD3&gt;=0.03,3,IF(BD3&gt;=0,2,1)))),IF(BD3&gt;=0.05,5,IF(BD3&gt;=0,4,3)))))</f>
        <v>3</v>
      </c>
      <c r="CH3" s="235">
        <f>IF(Q3&gt;=10,IF(BE3&gt;=0.24,5,IF(BE3&gt;=0.16,4,IF(BE3&gt;=0.08,3,IF(BE3&gt;=0,2,1)))),IF(Q3&gt;=5,IF(BE3&gt;=0.18,5,IF(BE3&gt;=0.12,4,IF(BE3&gt;=0.06,3,IF(BE3&gt;=0,2,1)))),IF(Q3&gt;=2,IF(BE3&gt;=0.09&gt;=5,IF(BE3&gt;=0.05,4,IF(BE3&gt;=0.03,3,IF(BE3&gt;=0,2,1)))),IF(BE3&gt;=0.05,5,IF(BE3&gt;=0,4,3)))))</f>
        <v>5</v>
      </c>
      <c r="CI3" s="235">
        <f>IF(R3&gt;=10,IF(BF3&gt;=0.24,5,IF(BF3&gt;=0.16,4,IF(BF3&gt;=0.08,3,IF(BF3&gt;=0,2,1)))),IF(R3&gt;=5,IF(BF3&gt;=0.18,5,IF(BF3&gt;=0.12,4,IF(BF3&gt;=0.06,3,IF(BF3&gt;=0,2,1)))),IF(R3&gt;=2,IF(BF3&gt;=0.09&gt;=5,IF(BF3&gt;=0.05,4,IF(BF3&gt;=0.03,3,IF(BF3&gt;=0,2,1)))),IF(BF3&gt;=0.05,5,IF(BF3&gt;=0,4,3)))))</f>
        <v>4</v>
      </c>
      <c r="CJ3" s="235">
        <f>IF(S3&gt;=10,IF(BG3&gt;=0.24,5,IF(BG3&gt;=0.16,4,IF(BG3&gt;=0.08,3,IF(BG3&gt;=0,2,1)))),IF(S3&gt;=5,IF(BG3&gt;=0.18,5,IF(BG3&gt;=0.12,4,IF(BG3&gt;=0.06,3,IF(BG3&gt;=0,2,1)))),IF(S3&gt;=2,IF(BG3&gt;=0.09&gt;=5,IF(BG3&gt;=0.05,4,IF(BG3&gt;=0.03,3,IF(BG3&gt;=0,2,1)))),IF(BG3&gt;=0.05,5,IF(BG3&gt;=0,4,3)))))</f>
        <v>3</v>
      </c>
      <c r="CK3" s="235">
        <f>IF(T3&gt;=10,IF(BH3&gt;=0.24,5,IF(BH3&gt;=0.16,4,IF(BH3&gt;=0.08,3,IF(BH3&gt;=0,2,1)))),IF(T3&gt;=5,IF(BH3&gt;=0.18,5,IF(BH3&gt;=0.12,4,IF(BH3&gt;=0.06,3,IF(BH3&gt;=0,2,1)))),IF(T3&gt;=2,IF(BH3&gt;=0.09&gt;=5,IF(BH3&gt;=0.05,4,IF(BH3&gt;=0.03,3,IF(BH3&gt;=0,2,1)))),IF(BH3&gt;=0.05,5,IF(BH3&gt;=0,4,3)))))</f>
        <v>3</v>
      </c>
      <c r="CL3" s="235">
        <f>IF(U3&gt;=10,IF(BI3&gt;=0.24,5,IF(BI3&gt;=0.16,4,IF(BI3&gt;=0.08,3,IF(BI3&gt;=0,2,1)))),IF(U3&gt;=5,IF(BI3&gt;=0.18,5,IF(BI3&gt;=0.12,4,IF(BI3&gt;=0.06,3,IF(BI3&gt;=0,2,1)))),IF(U3&gt;=2,IF(BI3&gt;=0.09&gt;=5,IF(BI3&gt;=0.05,4,IF(BI3&gt;=0.03,3,IF(BI3&gt;=0,2,1)))),IF(BI3&gt;=0.05,5,IF(BI3&gt;=0,4,3)))))</f>
        <v>5</v>
      </c>
      <c r="CM3" s="235">
        <f>IF(V3&gt;=10,IF(BJ3&gt;=0.24,5,IF(BJ3&gt;=0.16,4,IF(BJ3&gt;=0.08,3,IF(BJ3&gt;=0,2,1)))),IF(V3&gt;=5,IF(BJ3&gt;=0.18,5,IF(BJ3&gt;=0.12,4,IF(BJ3&gt;=0.06,3,IF(BJ3&gt;=0,2,1)))),IF(V3&gt;=2,IF(BJ3&gt;=0.09&gt;=5,IF(BJ3&gt;=0.05,4,IF(BJ3&gt;=0.03,3,IF(BJ3&gt;=0,2,1)))),IF(BJ3&gt;=0.05,5,IF(BJ3&gt;=0,4,3)))))</f>
        <v>5</v>
      </c>
      <c r="CN3" s="235">
        <f>IF(W3&gt;=10,IF(BK3&gt;=0.24,5,IF(BK3&gt;=0.16,4,IF(BK3&gt;=0.08,3,IF(BK3&gt;=0,2,1)))),IF(W3&gt;=5,IF(BK3&gt;=0.18,5,IF(BK3&gt;=0.12,4,IF(BK3&gt;=0.06,3,IF(BK3&gt;=0,2,1)))),IF(W3&gt;=2,IF(BK3&gt;=0.09&gt;=5,IF(BK3&gt;=0.05,4,IF(BK3&gt;=0.03,3,IF(BK3&gt;=0,2,1)))),IF(BK3&gt;=0.05,5,IF(BK3&gt;=0,4,3)))))</f>
        <v>5</v>
      </c>
      <c r="CO3" s="235">
        <f>IF(X3&gt;=10,IF(BL3&gt;=0.24,5,IF(BL3&gt;=0.16,4,IF(BL3&gt;=0.08,3,IF(BL3&gt;=0,2,1)))),IF(X3&gt;=5,IF(BL3&gt;=0.18,5,IF(BL3&gt;=0.12,4,IF(BL3&gt;=0.06,3,IF(BL3&gt;=0,2,1)))),IF(X3&gt;=2,IF(BL3&gt;=0.09&gt;=5,IF(BL3&gt;=0.05,4,IF(BL3&gt;=0.03,3,IF(BL3&gt;=0,2,1)))),IF(BL3&gt;=0.05,5,IF(BL3&gt;=0,4,3)))))</f>
        <v>5</v>
      </c>
      <c r="CP3" s="235">
        <f>IF(Y3&gt;=10,IF(BM3&gt;=0.24,5,IF(BM3&gt;=0.16,4,IF(BM3&gt;=0.08,3,IF(BM3&gt;=0,2,1)))),IF(Y3&gt;=5,IF(BM3&gt;=0.18,5,IF(BM3&gt;=0.12,4,IF(BM3&gt;=0.06,3,IF(BM3&gt;=0,2,1)))),IF(Y3&gt;=2,IF(BM3&gt;=0.09&gt;=5,IF(BM3&gt;=0.05,4,IF(BM3&gt;=0.03,3,IF(BM3&gt;=0,2,1)))),IF(BM3&gt;=0.05,5,IF(BM3&gt;=0,4,3)))))</f>
        <v>5</v>
      </c>
      <c r="CQ3" s="235">
        <f>IF(Z3&gt;=10,IF(BN3&gt;=0.24,5,IF(BN3&gt;=0.16,4,IF(BN3&gt;=0.08,3,IF(BN3&gt;=0,2,1)))),IF(Z3&gt;=5,IF(BN3&gt;=0.18,5,IF(BN3&gt;=0.12,4,IF(BN3&gt;=0.06,3,IF(BN3&gt;=0,2,1)))),IF(Z3&gt;=2,IF(BN3&gt;=0.09&gt;=5,IF(BN3&gt;=0.05,4,IF(BN3&gt;=0.03,3,IF(BN3&gt;=0,2,1)))),IF(BN3&gt;=0.05,5,IF(BN3&gt;=0,4,3)))))</f>
        <v>5</v>
      </c>
      <c r="CR3" s="235">
        <f>IF(AA3&gt;=10,IF(BO3&gt;=0.24,5,IF(BO3&gt;=0.16,4,IF(BO3&gt;=0.08,3,IF(BO3&gt;=0,2,1)))),IF(AA3&gt;=5,IF(BO3&gt;=0.18,5,IF(BO3&gt;=0.12,4,IF(BO3&gt;=0.06,3,IF(BO3&gt;=0,2,1)))),IF(AA3&gt;=2,IF(BO3&gt;=0.09&gt;=5,IF(BO3&gt;=0.05,4,IF(BO3&gt;=0.03,3,IF(BO3&gt;=0,2,1)))),IF(BO3&gt;=0.05,5,IF(BO3&gt;=0,4,3)))))</f>
        <v>5</v>
      </c>
      <c r="CS3" s="235">
        <f>IF(AB3&gt;=10,IF(BP3&gt;=0.24,5,IF(BP3&gt;=0.16,4,IF(BP3&gt;=0.08,3,IF(BP3&gt;=0,2,1)))),IF(AB3&gt;=5,IF(BP3&gt;=0.18,5,IF(BP3&gt;=0.12,4,IF(BP3&gt;=0.06,3,IF(BP3&gt;=0,2,1)))),IF(AB3&gt;=2,IF(BP3&gt;=0.09&gt;=5,IF(BP3&gt;=0.05,4,IF(BP3&gt;=0.03,3,IF(BP3&gt;=0,2,1)))),IF(BP3&gt;=0.05,5,IF(BP3&gt;=0,4,3)))))</f>
        <v>5</v>
      </c>
      <c r="CT3" s="235">
        <f>IF(AC3&gt;=10,IF(BQ3&gt;=0.24,5,IF(BQ3&gt;=0.16,4,IF(BQ3&gt;=0.08,3,IF(BQ3&gt;=0,2,1)))),IF(AC3&gt;=5,IF(BQ3&gt;=0.18,5,IF(BQ3&gt;=0.12,4,IF(BQ3&gt;=0.06,3,IF(BQ3&gt;=0,2,1)))),IF(AC3&gt;=2,IF(BQ3&gt;=0.09&gt;=5,IF(BQ3&gt;=0.05,4,IF(BQ3&gt;=0.03,3,IF(BQ3&gt;=0,2,1)))),IF(BQ3&gt;=0.05,5,IF(BQ3&gt;=0,4,3)))))</f>
        <v>5</v>
      </c>
      <c r="CU3" s="235">
        <f>IF(AD3&gt;=10,IF(BR3&gt;=0.24,5,IF(BR3&gt;=0.16,4,IF(BR3&gt;=0.08,3,IF(BR3&gt;=0,2,1)))),IF(AD3&gt;=5,IF(BR3&gt;=0.18,5,IF(BR3&gt;=0.12,4,IF(BR3&gt;=0.06,3,IF(BR3&gt;=0,2,1)))),IF(AD3&gt;=2,IF(BR3&gt;=0.09&gt;=5,IF(BR3&gt;=0.05,4,IF(BR3&gt;=0.03,3,IF(BR3&gt;=0,2,1)))),IF(BR3&gt;=0.05,5,IF(BR3&gt;=0,4,3)))))</f>
        <v>5</v>
      </c>
      <c r="CV3" s="235">
        <f>IF(AE3&gt;=10,IF(BS3&gt;=0.24,5,IF(BS3&gt;=0.16,4,IF(BS3&gt;=0.08,3,IF(BS3&gt;=0,2,1)))),IF(AE3&gt;=5,IF(BS3&gt;=0.18,5,IF(BS3&gt;=0.12,4,IF(BS3&gt;=0.06,3,IF(BS3&gt;=0,2,1)))),IF(AE3&gt;=2,IF(BS3&gt;=0.09&gt;=5,IF(BS3&gt;=0.05,4,IF(BS3&gt;=0.03,3,IF(BS3&gt;=0,2,1)))),IF(BS3&gt;=0.05,5,IF(BS3&gt;=0,4,3)))))</f>
        <v>5</v>
      </c>
      <c r="CW3" s="235">
        <f>IF(AF3&gt;=10,IF(BT3&gt;=0.24,5,IF(BT3&gt;=0.16,4,IF(BT3&gt;=0.08,3,IF(BT3&gt;=0,2,1)))),IF(AF3&gt;=5,IF(BT3&gt;=0.18,5,IF(BT3&gt;=0.12,4,IF(BT3&gt;=0.06,3,IF(BT3&gt;=0,2,1)))),IF(AF3&gt;=2,IF(BT3&gt;=0.09&gt;=5,IF(BT3&gt;=0.05,4,IF(BT3&gt;=0.03,3,IF(BT3&gt;=0,2,1)))),IF(BT3&gt;=0.05,5,IF(BT3&gt;=0,4,3)))))</f>
        <v>5</v>
      </c>
      <c r="CX3" s="235">
        <f>IF(AG3&gt;=10,IF(BU3&gt;=0.24,5,IF(BU3&gt;=0.16,4,IF(BU3&gt;=0.08,3,IF(BU3&gt;=0,2,1)))),IF(AG3&gt;=5,IF(BU3&gt;=0.18,5,IF(BU3&gt;=0.12,4,IF(BU3&gt;=0.06,3,IF(BU3&gt;=0,2,1)))),IF(AG3&gt;=2,IF(BU3&gt;=0.09&gt;=5,IF(BU3&gt;=0.05,4,IF(BU3&gt;=0.03,3,IF(BU3&gt;=0,2,1)))),IF(BU3&gt;=0.05,5,IF(BU3&gt;=0,4,3)))))</f>
        <v>5</v>
      </c>
      <c r="CY3" s="235">
        <f>IF(AH3&gt;=10,IF(BV3&gt;=0.24,5,IF(BV3&gt;=0.16,4,IF(BV3&gt;=0.08,3,IF(BV3&gt;=0,2,1)))),IF(AH3&gt;=5,IF(BV3&gt;=0.18,5,IF(BV3&gt;=0.12,4,IF(BV3&gt;=0.06,3,IF(BV3&gt;=0,2,1)))),IF(AH3&gt;=2,IF(BV3&gt;=0.09&gt;=5,IF(BV3&gt;=0.05,4,IF(BV3&gt;=0.03,3,IF(BV3&gt;=0,2,1)))),IF(BV3&gt;=0.05,5,IF(BV3&gt;=0,4,3)))))</f>
        <v>5</v>
      </c>
      <c r="CZ3" s="235">
        <f>IF(AI3&gt;=10,IF(BW3&gt;=0.24,5,IF(BW3&gt;=0.16,4,IF(BW3&gt;=0.08,3,IF(BW3&gt;=0,2,1)))),IF(AI3&gt;=5,IF(BW3&gt;=0.18,5,IF(BW3&gt;=0.12,4,IF(BW3&gt;=0.06,3,IF(BW3&gt;=0,2,1)))),IF(AI3&gt;=2,IF(BW3&gt;=0.09&gt;=5,IF(BW3&gt;=0.05,4,IF(BW3&gt;=0.03,3,IF(BW3&gt;=0,2,1)))),IF(BW3&gt;=0.05,5,IF(BW3&gt;=0,4,3)))))</f>
        <v>5</v>
      </c>
      <c r="DA3" s="235">
        <f>IF(AJ3&gt;=10,IF(BX3&gt;=0.24,5,IF(BX3&gt;=0.16,4,IF(BX3&gt;=0.08,3,IF(BX3&gt;=0,2,1)))),IF(AJ3&gt;=5,IF(BX3&gt;=0.18,5,IF(BX3&gt;=0.12,4,IF(BX3&gt;=0.06,3,IF(BX3&gt;=0,2,1)))),IF(AJ3&gt;=2,IF(BX3&gt;=0.09&gt;=5,IF(BX3&gt;=0.05,4,IF(BX3&gt;=0.03,3,IF(BX3&gt;=0,2,1)))),IF(BX3&gt;=0.05,5,IF(BX3&gt;=0,4,3)))))</f>
        <v>5</v>
      </c>
      <c r="DB3" s="235">
        <f>IF(AK3&gt;=10,IF(BY3&gt;=0.24,5,IF(BY3&gt;=0.16,4,IF(BY3&gt;=0.08,3,IF(BY3&gt;=0,2,1)))),IF(AK3&gt;=5,IF(BY3&gt;=0.18,5,IF(BY3&gt;=0.12,4,IF(BY3&gt;=0.06,3,IF(BY3&gt;=0,2,1)))),IF(AK3&gt;=2,IF(BY3&gt;=0.09&gt;=5,IF(BY3&gt;=0.05,4,IF(BY3&gt;=0.03,3,IF(BY3&gt;=0,2,1)))),IF(BY3&gt;=0.05,5,IF(BY3&gt;=0,4,3)))))</f>
        <v>5</v>
      </c>
      <c r="DC3" s="235">
        <f>IF(AL3&gt;=10,IF(BZ3&gt;=0.24,5,IF(BZ3&gt;=0.16,4,IF(BZ3&gt;=0.08,3,IF(BZ3&gt;=0,2,1)))),IF(AL3&gt;=5,IF(BZ3&gt;=0.18,5,IF(BZ3&gt;=0.12,4,IF(BZ3&gt;=0.06,3,IF(BZ3&gt;=0,2,1)))),IF(AL3&gt;=2,IF(BZ3&gt;=0.09&gt;=5,IF(BZ3&gt;=0.05,4,IF(BZ3&gt;=0.03,3,IF(BZ3&gt;=0,2,1)))),IF(BZ3&gt;=0.05,5,IF(BZ3&gt;=0,4,3)))))</f>
        <v>5</v>
      </c>
      <c r="DD3" s="235"/>
      <c r="DE3" s="235"/>
      <c r="DF3" s="410" t="s">
        <v>212</v>
      </c>
      <c r="DG3" s="451" t="s">
        <v>7</v>
      </c>
      <c r="DH3" s="235">
        <f>CD3/5*$CC3</f>
        <v>21</v>
      </c>
      <c r="DI3" s="235">
        <f>CE3/5*$CC3</f>
        <v>21</v>
      </c>
      <c r="DJ3" s="235">
        <f>CF3/5*$CC3</f>
        <v>21</v>
      </c>
      <c r="DK3" s="235">
        <f>CG3/5*$CC3</f>
        <v>21</v>
      </c>
      <c r="DL3" s="235">
        <f>CH3/5*$CC3</f>
        <v>35</v>
      </c>
      <c r="DM3" s="235">
        <f>CI3/5*$CC3</f>
        <v>28</v>
      </c>
      <c r="DN3" s="235">
        <f>CJ3/5*$CC3</f>
        <v>21</v>
      </c>
      <c r="DO3" s="235">
        <f>CK3/5*$CC3</f>
        <v>21</v>
      </c>
      <c r="DP3" s="235">
        <f>CL3/5*$CC3</f>
        <v>35</v>
      </c>
      <c r="DQ3" s="235">
        <f>CM3/5*$CC3</f>
        <v>35</v>
      </c>
      <c r="DR3" s="235">
        <f>CN3/5*$CC3</f>
        <v>35</v>
      </c>
      <c r="DS3" s="235">
        <f>CO3/5*$CC3</f>
        <v>35</v>
      </c>
      <c r="DT3" s="235">
        <f>CP3/5*$CC3</f>
        <v>35</v>
      </c>
      <c r="DU3" s="235">
        <f>CQ3/5*$CC3</f>
        <v>35</v>
      </c>
      <c r="DV3" s="235">
        <f>CR3/5*$CC3</f>
        <v>35</v>
      </c>
      <c r="DW3" s="235">
        <f>CS3/5*$CC3</f>
        <v>35</v>
      </c>
      <c r="DX3" s="235">
        <f>CT3/5*$CC3</f>
        <v>35</v>
      </c>
      <c r="DY3" s="235">
        <f>CU3/5*$CC3</f>
        <v>35</v>
      </c>
      <c r="DZ3" s="235">
        <f>CV3/5*$CC3</f>
        <v>35</v>
      </c>
      <c r="EA3" s="235">
        <f>CW3/5*$CC3</f>
        <v>35</v>
      </c>
      <c r="EB3" s="235">
        <f>CX3/5*$CC3</f>
        <v>35</v>
      </c>
      <c r="EC3" s="235">
        <f>CY3/5*$CC3</f>
        <v>35</v>
      </c>
      <c r="ED3" s="235">
        <f>CZ3/5*$CC3</f>
        <v>35</v>
      </c>
      <c r="EE3" s="235">
        <f>DA3/5*$CC3</f>
        <v>35</v>
      </c>
      <c r="EF3" s="235">
        <f>DB3/5*$CC3</f>
        <v>35</v>
      </c>
      <c r="EG3" s="235">
        <f>DC3/5*$CC3</f>
        <v>35</v>
      </c>
      <c r="EH3" s="235"/>
      <c r="EJ3" s="146">
        <f t="shared" ref="EJ3:EU8" si="0">DH3+DH11+DH19+DH27+DH35</f>
        <v>79</v>
      </c>
      <c r="EK3" s="146">
        <f t="shared" si="0"/>
        <v>75</v>
      </c>
      <c r="EL3" s="146">
        <f t="shared" si="0"/>
        <v>83</v>
      </c>
      <c r="EM3" s="146">
        <f t="shared" si="0"/>
        <v>86</v>
      </c>
      <c r="EN3" s="146">
        <f t="shared" si="0"/>
        <v>100</v>
      </c>
      <c r="EO3" s="146">
        <f t="shared" si="0"/>
        <v>79</v>
      </c>
      <c r="EP3" s="146" t="e">
        <f t="shared" si="0"/>
        <v>#DIV/0!</v>
      </c>
      <c r="EQ3" s="146" t="e">
        <f t="shared" si="0"/>
        <v>#DIV/0!</v>
      </c>
      <c r="ER3" s="146">
        <f t="shared" si="0"/>
        <v>76</v>
      </c>
      <c r="ES3" s="146" t="e">
        <f t="shared" si="0"/>
        <v>#DIV/0!</v>
      </c>
      <c r="ET3" s="146" t="e">
        <f t="shared" si="0"/>
        <v>#DIV/0!</v>
      </c>
      <c r="EU3" s="146">
        <f t="shared" si="0"/>
        <v>48</v>
      </c>
      <c r="EV3" s="146">
        <f t="shared" ref="EV3:FC8" si="1">DT3+DT11+DT19+DT27+DT35+DT43+DT51+DT59</f>
        <v>67</v>
      </c>
      <c r="EW3" s="146">
        <f t="shared" si="1"/>
        <v>75</v>
      </c>
      <c r="EX3" s="146" t="e">
        <f t="shared" si="1"/>
        <v>#DIV/0!</v>
      </c>
      <c r="EY3" s="146" t="e">
        <f t="shared" si="1"/>
        <v>#DIV/0!</v>
      </c>
      <c r="EZ3" s="146">
        <f t="shared" si="1"/>
        <v>88</v>
      </c>
      <c r="FA3" s="146">
        <f t="shared" si="1"/>
        <v>76</v>
      </c>
      <c r="FB3" s="146">
        <f t="shared" si="1"/>
        <v>84</v>
      </c>
      <c r="FC3" s="146">
        <f>EA3+EA11+EA19+EA27+EA35+EA43+EA51+EA59</f>
        <v>88</v>
      </c>
      <c r="FD3" s="146">
        <f>EB3+EB11+EB19+EB27+EB35+EB43+EB51+EB59</f>
        <v>88</v>
      </c>
      <c r="FE3" s="146">
        <f t="shared" ref="FE3:FG3" si="2">EC3+EC11+EC19+EC27+EC35+EC43+EC51+EC59</f>
        <v>84</v>
      </c>
      <c r="FF3" s="146">
        <f t="shared" si="2"/>
        <v>84</v>
      </c>
      <c r="FG3" s="146">
        <f t="shared" si="2"/>
        <v>80</v>
      </c>
      <c r="FH3" s="146">
        <f t="shared" ref="FH3" si="3">EF3+EF11+EF19+EF27+EF35+EF43+EF51+EF59</f>
        <v>92</v>
      </c>
      <c r="FI3" s="146">
        <f t="shared" ref="FI3" si="4">EG3+EG11+EG19+EG27+EG35+EG43+EG51+EG59</f>
        <v>92</v>
      </c>
      <c r="FK3" s="410">
        <f t="shared" ref="FK3:FQ8" si="5">DV3+DV11</f>
        <v>55</v>
      </c>
      <c r="FL3" s="410">
        <f t="shared" si="5"/>
        <v>55</v>
      </c>
      <c r="FM3" s="410">
        <f t="shared" si="5"/>
        <v>55</v>
      </c>
      <c r="FN3" s="410">
        <f t="shared" si="5"/>
        <v>55</v>
      </c>
      <c r="FO3" s="410">
        <f t="shared" si="5"/>
        <v>51</v>
      </c>
      <c r="FP3" s="410">
        <f t="shared" si="5"/>
        <v>55</v>
      </c>
      <c r="FQ3" s="410">
        <f t="shared" si="5"/>
        <v>55</v>
      </c>
      <c r="FR3" s="493">
        <f t="shared" ref="FR3" si="6">EC3+EC11</f>
        <v>51</v>
      </c>
      <c r="FS3" s="493">
        <f t="shared" ref="FS3:FT3" si="7">ED3+ED11</f>
        <v>51</v>
      </c>
      <c r="FT3" s="501">
        <f t="shared" si="7"/>
        <v>47</v>
      </c>
      <c r="FU3" s="541">
        <f>EF3+EF11</f>
        <v>47</v>
      </c>
      <c r="FV3" s="541">
        <f t="shared" ref="FV3" si="8">EG3+EG11</f>
        <v>47</v>
      </c>
    </row>
    <row r="4" spans="1:178" s="409" customFormat="1" ht="14.25" customHeight="1">
      <c r="A4" s="571" t="s">
        <v>364</v>
      </c>
      <c r="B4" s="572"/>
      <c r="C4" s="452" t="s">
        <v>7</v>
      </c>
      <c r="D4" s="434"/>
      <c r="E4" s="434"/>
      <c r="F4" s="434"/>
      <c r="G4" s="434"/>
      <c r="H4" s="434"/>
      <c r="I4" s="434"/>
      <c r="J4" s="434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43">
        <v>2.62</v>
      </c>
      <c r="AB4" s="443">
        <v>2.2999999999999998</v>
      </c>
      <c r="AC4" s="443">
        <v>2.1800000000000002</v>
      </c>
      <c r="AD4" s="443">
        <v>2.2999999999999998</v>
      </c>
      <c r="AE4" s="443">
        <v>2.48</v>
      </c>
      <c r="AF4" s="443">
        <v>2.42</v>
      </c>
      <c r="AG4" s="443">
        <v>2.2400000000000002</v>
      </c>
      <c r="AH4" s="443">
        <v>2.12</v>
      </c>
      <c r="AI4" s="443">
        <v>2.06</v>
      </c>
      <c r="AJ4" s="443">
        <v>1.96</v>
      </c>
      <c r="AK4" s="443">
        <v>1.8</v>
      </c>
      <c r="AL4" s="443">
        <v>1.72</v>
      </c>
      <c r="AM4" s="443">
        <v>1.68</v>
      </c>
      <c r="AN4" s="443">
        <v>1.56</v>
      </c>
      <c r="AO4" s="443">
        <v>1.5</v>
      </c>
      <c r="AP4" s="443">
        <v>1.52</v>
      </c>
      <c r="AQ4" s="443">
        <v>1.48</v>
      </c>
      <c r="AR4" s="443">
        <v>1.46</v>
      </c>
      <c r="AS4" s="443">
        <v>1.48</v>
      </c>
      <c r="AT4" s="443">
        <v>1.48</v>
      </c>
      <c r="AU4" s="443">
        <v>1.38</v>
      </c>
      <c r="AV4" s="443"/>
      <c r="AW4" s="443"/>
      <c r="AX4" s="443"/>
      <c r="AY4" s="653"/>
      <c r="AZ4" s="49"/>
      <c r="BA4" s="54" t="e">
        <f>(M4-Y4)/M4</f>
        <v>#DIV/0!</v>
      </c>
      <c r="BB4" s="54" t="e">
        <f>(N4-Z4)/N4</f>
        <v>#DIV/0!</v>
      </c>
      <c r="BC4" s="54" t="e">
        <f>(O4-AA4)/O4</f>
        <v>#DIV/0!</v>
      </c>
      <c r="BD4" s="54" t="e">
        <f>(P4-AB4)/P4</f>
        <v>#DIV/0!</v>
      </c>
      <c r="BE4" s="54" t="e">
        <f>(Q4-AC4)/Q4</f>
        <v>#DIV/0!</v>
      </c>
      <c r="BF4" s="54" t="e">
        <f>(R4-AD4)/R4</f>
        <v>#DIV/0!</v>
      </c>
      <c r="BG4" s="54" t="e">
        <f>(S4-AE4)/S4</f>
        <v>#DIV/0!</v>
      </c>
      <c r="BH4" s="54" t="e">
        <f>(T4-AF4)/T4</f>
        <v>#DIV/0!</v>
      </c>
      <c r="BI4" s="54" t="e">
        <f>(U4-AG4)/U4</f>
        <v>#DIV/0!</v>
      </c>
      <c r="BJ4" s="54" t="e">
        <f>(V4-AH4)/V4</f>
        <v>#DIV/0!</v>
      </c>
      <c r="BK4" s="54" t="e">
        <f>(W4-AI4)/W4</f>
        <v>#DIV/0!</v>
      </c>
      <c r="BL4" s="54" t="e">
        <f>(X4-AJ4)/X4</f>
        <v>#DIV/0!</v>
      </c>
      <c r="BM4" s="54" t="e">
        <f>(Y4-AK4)/Y4</f>
        <v>#DIV/0!</v>
      </c>
      <c r="BN4" s="54" t="e">
        <f>(Z4-AL4)/Z4</f>
        <v>#DIV/0!</v>
      </c>
      <c r="BO4" s="54">
        <f>(AA4-AM4)/AA4</f>
        <v>0.35877862595419852</v>
      </c>
      <c r="BP4" s="54">
        <f>(AB4-AN4)/AB4</f>
        <v>0.32173913043478253</v>
      </c>
      <c r="BQ4" s="54">
        <f>(AC4-AO4)/AC4</f>
        <v>0.31192660550458723</v>
      </c>
      <c r="BR4" s="54">
        <f>(AD4-AP4)/AD4</f>
        <v>0.33913043478260863</v>
      </c>
      <c r="BS4" s="54">
        <f>(AE4-AQ4)/AE4</f>
        <v>0.40322580645161293</v>
      </c>
      <c r="BT4" s="54">
        <f>(AF4-AR4)/AF4</f>
        <v>0.39669421487603307</v>
      </c>
      <c r="BU4" s="54"/>
      <c r="BV4" s="54"/>
      <c r="BW4" s="54"/>
      <c r="BX4" s="54"/>
      <c r="BY4" s="54"/>
      <c r="BZ4" s="54"/>
      <c r="CA4" s="54"/>
      <c r="CC4" s="61">
        <v>35</v>
      </c>
      <c r="CD4" s="59" t="e">
        <f>IF(M4&gt;=10,IF(BA4&gt;=0.24,5,IF(BA4&gt;=0.16,4,IF(BA4&gt;=0.08,3,IF(BA4&gt;=0,2,1)))),IF(M4&gt;=5,IF(BA4&gt;=0.18,5,IF(BA4&gt;=0.12,4,IF(BA4&gt;=0.06,3,IF(BA4&gt;=0,2,1)))),IF(M4&gt;=2,IF(BA4&gt;=0.09&gt;=5,IF(BA4&gt;=0.05,4,IF(BA4&gt;=0.03,3,IF(BA4&gt;=0,2,1)))),IF(BA4&gt;=0.05,5,IF(BA4&gt;=0,4,3)))))</f>
        <v>#DIV/0!</v>
      </c>
      <c r="CE4" s="59" t="e">
        <f>IF(N4&gt;=10,IF(BB4&gt;=0.24,5,IF(BB4&gt;=0.16,4,IF(BB4&gt;=0.08,3,IF(BB4&gt;=0,2,1)))),IF(N4&gt;=5,IF(BB4&gt;=0.18,5,IF(BB4&gt;=0.12,4,IF(BB4&gt;=0.06,3,IF(BB4&gt;=0,2,1)))),IF(N4&gt;=2,IF(BB4&gt;=0.09&gt;=5,IF(BB4&gt;=0.05,4,IF(BB4&gt;=0.03,3,IF(BB4&gt;=0,2,1)))),IF(BB4&gt;=0.05,5,IF(BB4&gt;=0,4,3)))))</f>
        <v>#DIV/0!</v>
      </c>
      <c r="CF4" s="59" t="e">
        <f>IF(O4&gt;=10,IF(BC4&gt;=0.24,5,IF(BC4&gt;=0.16,4,IF(BC4&gt;=0.08,3,IF(BC4&gt;=0,2,1)))),IF(O4&gt;=5,IF(BC4&gt;=0.18,5,IF(BC4&gt;=0.12,4,IF(BC4&gt;=0.06,3,IF(BC4&gt;=0,2,1)))),IF(O4&gt;=2,IF(BC4&gt;=0.09&gt;=5,IF(BC4&gt;=0.05,4,IF(BC4&gt;=0.03,3,IF(BC4&gt;=0,2,1)))),IF(BC4&gt;=0.05,5,IF(BC4&gt;=0,4,3)))))</f>
        <v>#DIV/0!</v>
      </c>
      <c r="CG4" s="59" t="e">
        <f>IF(P4&gt;=10,IF(BD4&gt;=0.24,5,IF(BD4&gt;=0.16,4,IF(BD4&gt;=0.08,3,IF(BD4&gt;=0,2,1)))),IF(P4&gt;=5,IF(BD4&gt;=0.18,5,IF(BD4&gt;=0.12,4,IF(BD4&gt;=0.06,3,IF(BD4&gt;=0,2,1)))),IF(P4&gt;=2,IF(BD4&gt;=0.09&gt;=5,IF(BD4&gt;=0.05,4,IF(BD4&gt;=0.03,3,IF(BD4&gt;=0,2,1)))),IF(BD4&gt;=0.05,5,IF(BD4&gt;=0,4,3)))))</f>
        <v>#DIV/0!</v>
      </c>
      <c r="CH4" s="59" t="e">
        <f>IF(Q4&gt;=10,IF(BE4&gt;=0.24,5,IF(BE4&gt;=0.16,4,IF(BE4&gt;=0.08,3,IF(BE4&gt;=0,2,1)))),IF(Q4&gt;=5,IF(BE4&gt;=0.18,5,IF(BE4&gt;=0.12,4,IF(BE4&gt;=0.06,3,IF(BE4&gt;=0,2,1)))),IF(Q4&gt;=2,IF(BE4&gt;=0.09&gt;=5,IF(BE4&gt;=0.05,4,IF(BE4&gt;=0.03,3,IF(BE4&gt;=0,2,1)))),IF(BE4&gt;=0.05,5,IF(BE4&gt;=0,4,3)))))</f>
        <v>#DIV/0!</v>
      </c>
      <c r="CI4" s="59" t="e">
        <f>IF(R4&gt;=10,IF(BF4&gt;=0.24,5,IF(BF4&gt;=0.16,4,IF(BF4&gt;=0.08,3,IF(BF4&gt;=0,2,1)))),IF(R4&gt;=5,IF(BF4&gt;=0.18,5,IF(BF4&gt;=0.12,4,IF(BF4&gt;=0.06,3,IF(BF4&gt;=0,2,1)))),IF(R4&gt;=2,IF(BF4&gt;=0.09&gt;=5,IF(BF4&gt;=0.05,4,IF(BF4&gt;=0.03,3,IF(BF4&gt;=0,2,1)))),IF(BF4&gt;=0.05,5,IF(BF4&gt;=0,4,3)))))</f>
        <v>#DIV/0!</v>
      </c>
      <c r="CJ4" s="59" t="e">
        <f>IF(S4&gt;=10,IF(BG4&gt;=0.24,5,IF(BG4&gt;=0.16,4,IF(BG4&gt;=0.08,3,IF(BG4&gt;=0,2,1)))),IF(S4&gt;=5,IF(BG4&gt;=0.18,5,IF(BG4&gt;=0.12,4,IF(BG4&gt;=0.06,3,IF(BG4&gt;=0,2,1)))),IF(S4&gt;=2,IF(BG4&gt;=0.09&gt;=5,IF(BG4&gt;=0.05,4,IF(BG4&gt;=0.03,3,IF(BG4&gt;=0,2,1)))),IF(BG4&gt;=0.05,5,IF(BG4&gt;=0,4,3)))))</f>
        <v>#DIV/0!</v>
      </c>
      <c r="CK4" s="59" t="e">
        <f>IF(T4&gt;=10,IF(BH4&gt;=0.24,5,IF(BH4&gt;=0.16,4,IF(BH4&gt;=0.08,3,IF(BH4&gt;=0,2,1)))),IF(T4&gt;=5,IF(BH4&gt;=0.18,5,IF(BH4&gt;=0.12,4,IF(BH4&gt;=0.06,3,IF(BH4&gt;=0,2,1)))),IF(T4&gt;=2,IF(BH4&gt;=0.09&gt;=5,IF(BH4&gt;=0.05,4,IF(BH4&gt;=0.03,3,IF(BH4&gt;=0,2,1)))),IF(BH4&gt;=0.05,5,IF(BH4&gt;=0,4,3)))))</f>
        <v>#DIV/0!</v>
      </c>
      <c r="CL4" s="59" t="e">
        <f>IF(U4&gt;=10,IF(BI4&gt;=0.24,5,IF(BI4&gt;=0.16,4,IF(BI4&gt;=0.08,3,IF(BI4&gt;=0,2,1)))),IF(U4&gt;=5,IF(BI4&gt;=0.18,5,IF(BI4&gt;=0.12,4,IF(BI4&gt;=0.06,3,IF(BI4&gt;=0,2,1)))),IF(U4&gt;=2,IF(BI4&gt;=0.09&gt;=5,IF(BI4&gt;=0.05,4,IF(BI4&gt;=0.03,3,IF(BI4&gt;=0,2,1)))),IF(BI4&gt;=0.05,5,IF(BI4&gt;=0,4,3)))))</f>
        <v>#DIV/0!</v>
      </c>
      <c r="CM4" s="59" t="e">
        <f>IF(V4&gt;=10,IF(BJ4&gt;=0.24,5,IF(BJ4&gt;=0.16,4,IF(BJ4&gt;=0.08,3,IF(BJ4&gt;=0,2,1)))),IF(V4&gt;=5,IF(BJ4&gt;=0.18,5,IF(BJ4&gt;=0.12,4,IF(BJ4&gt;=0.06,3,IF(BJ4&gt;=0,2,1)))),IF(V4&gt;=2,IF(BJ4&gt;=0.09&gt;=5,IF(BJ4&gt;=0.05,4,IF(BJ4&gt;=0.03,3,IF(BJ4&gt;=0,2,1)))),IF(BJ4&gt;=0.05,5,IF(BJ4&gt;=0,4,3)))))</f>
        <v>#DIV/0!</v>
      </c>
      <c r="CN4" s="59" t="e">
        <f>IF(W4&gt;=10,IF(BK4&gt;=0.24,5,IF(BK4&gt;=0.16,4,IF(BK4&gt;=0.08,3,IF(BK4&gt;=0,2,1)))),IF(W4&gt;=5,IF(BK4&gt;=0.18,5,IF(BK4&gt;=0.12,4,IF(BK4&gt;=0.06,3,IF(BK4&gt;=0,2,1)))),IF(W4&gt;=2,IF(BK4&gt;=0.09&gt;=5,IF(BK4&gt;=0.05,4,IF(BK4&gt;=0.03,3,IF(BK4&gt;=0,2,1)))),IF(BK4&gt;=0.05,5,IF(BK4&gt;=0,4,3)))))</f>
        <v>#DIV/0!</v>
      </c>
      <c r="CO4" s="59" t="e">
        <f>IF(X4&gt;=10,IF(BL4&gt;=0.24,5,IF(BL4&gt;=0.16,4,IF(BL4&gt;=0.08,3,IF(BL4&gt;=0,2,1)))),IF(X4&gt;=5,IF(BL4&gt;=0.18,5,IF(BL4&gt;=0.12,4,IF(BL4&gt;=0.06,3,IF(BL4&gt;=0,2,1)))),IF(X4&gt;=2,IF(BL4&gt;=0.09&gt;=5,IF(BL4&gt;=0.05,4,IF(BL4&gt;=0.03,3,IF(BL4&gt;=0,2,1)))),IF(BL4&gt;=0.05,5,IF(BL4&gt;=0,4,3)))))</f>
        <v>#DIV/0!</v>
      </c>
      <c r="CP4" s="59" t="e">
        <f>IF(Y4&gt;=10,IF(BM4&gt;=0.24,5,IF(BM4&gt;=0.16,4,IF(BM4&gt;=0.08,3,IF(BM4&gt;=0,2,1)))),IF(Y4&gt;=5,IF(BM4&gt;=0.18,5,IF(BM4&gt;=0.12,4,IF(BM4&gt;=0.06,3,IF(BM4&gt;=0,2,1)))),IF(Y4&gt;=2,IF(BM4&gt;=0.09&gt;=5,IF(BM4&gt;=0.05,4,IF(BM4&gt;=0.03,3,IF(BM4&gt;=0,2,1)))),IF(BM4&gt;=0.05,5,IF(BM4&gt;=0,4,3)))))</f>
        <v>#DIV/0!</v>
      </c>
      <c r="CQ4" s="59" t="e">
        <f>IF(Z4&gt;=10,IF(BN4&gt;=0.24,5,IF(BN4&gt;=0.16,4,IF(BN4&gt;=0.08,3,IF(BN4&gt;=0,2,1)))),IF(Z4&gt;=5,IF(BN4&gt;=0.18,5,IF(BN4&gt;=0.12,4,IF(BN4&gt;=0.06,3,IF(BN4&gt;=0,2,1)))),IF(Z4&gt;=2,IF(BN4&gt;=0.09&gt;=5,IF(BN4&gt;=0.05,4,IF(BN4&gt;=0.03,3,IF(BN4&gt;=0,2,1)))),IF(BN4&gt;=0.05,5,IF(BN4&gt;=0,4,3)))))</f>
        <v>#DIV/0!</v>
      </c>
      <c r="CR4" s="59">
        <f>IF(AA4&gt;=10,IF(BO4&gt;=0.24,5,IF(BO4&gt;=0.16,4,IF(BO4&gt;=0.08,3,IF(BO4&gt;=0,2,1)))),IF(AA4&gt;=5,IF(BO4&gt;=0.18,5,IF(BO4&gt;=0.12,4,IF(BO4&gt;=0.06,3,IF(BO4&gt;=0,2,1)))),IF(AA4&gt;=2,IF(BO4&gt;=0.09&gt;=5,IF(BO4&gt;=0.05,4,IF(BO4&gt;=0.03,3,IF(BO4&gt;=0,2,1)))),IF(BO4&gt;=0.05,5,IF(BO4&gt;=0,4,3)))))</f>
        <v>4</v>
      </c>
      <c r="CS4" s="59">
        <f>IF(AB4&gt;=10,IF(BP4&gt;=0.24,5,IF(BP4&gt;=0.16,4,IF(BP4&gt;=0.08,3,IF(BP4&gt;=0,2,1)))),IF(AB4&gt;=5,IF(BP4&gt;=0.18,5,IF(BP4&gt;=0.12,4,IF(BP4&gt;=0.06,3,IF(BP4&gt;=0,2,1)))),IF(AB4&gt;=2,IF(BP4&gt;=0.09&gt;=5,IF(BP4&gt;=0.05,4,IF(BP4&gt;=0.03,3,IF(BP4&gt;=0,2,1)))),IF(BP4&gt;=0.05,5,IF(BP4&gt;=0,4,3)))))</f>
        <v>4</v>
      </c>
      <c r="CT4" s="59">
        <f>IF(AC4&gt;=10,IF(BQ4&gt;=0.24,5,IF(BQ4&gt;=0.16,4,IF(BQ4&gt;=0.08,3,IF(BQ4&gt;=0,2,1)))),IF(AC4&gt;=5,IF(BQ4&gt;=0.18,5,IF(BQ4&gt;=0.12,4,IF(BQ4&gt;=0.06,3,IF(BQ4&gt;=0,2,1)))),IF(AC4&gt;=2,IF(BQ4&gt;=0.09&gt;=5,IF(BQ4&gt;=0.05,4,IF(BQ4&gt;=0.03,3,IF(BQ4&gt;=0,2,1)))),IF(BQ4&gt;=0.05,5,IF(BQ4&gt;=0,4,3)))))</f>
        <v>4</v>
      </c>
      <c r="CU4" s="59">
        <f>IF(AD4&gt;=10,IF(BR4&gt;=0.24,5,IF(BR4&gt;=0.16,4,IF(BR4&gt;=0.08,3,IF(BR4&gt;=0,2,1)))),IF(AD4&gt;=5,IF(BR4&gt;=0.18,5,IF(BR4&gt;=0.12,4,IF(BR4&gt;=0.06,3,IF(BR4&gt;=0,2,1)))),IF(AD4&gt;=2,IF(BR4&gt;=0.09&gt;=5,IF(BR4&gt;=0.05,4,IF(BR4&gt;=0.03,3,IF(BR4&gt;=0,2,1)))),IF(BR4&gt;=0.05,5,IF(BR4&gt;=0,4,3)))))</f>
        <v>4</v>
      </c>
      <c r="CV4" s="59">
        <f>IF(AE4&gt;=10,IF(BS4&gt;=0.24,5,IF(BS4&gt;=0.16,4,IF(BS4&gt;=0.08,3,IF(BS4&gt;=0,2,1)))),IF(AE4&gt;=5,IF(BS4&gt;=0.18,5,IF(BS4&gt;=0.12,4,IF(BS4&gt;=0.06,3,IF(BS4&gt;=0,2,1)))),IF(AE4&gt;=2,IF(BS4&gt;=0.09&gt;=5,IF(BS4&gt;=0.05,4,IF(BS4&gt;=0.03,3,IF(BS4&gt;=0,2,1)))),IF(BS4&gt;=0.05,5,IF(BS4&gt;=0,4,3)))))</f>
        <v>4</v>
      </c>
      <c r="CW4" s="59">
        <f>IF(AF4&gt;=10,IF(BT4&gt;=0.24,5,IF(BT4&gt;=0.16,4,IF(BT4&gt;=0.08,3,IF(BT4&gt;=0,2,1)))),IF(AF4&gt;=5,IF(BT4&gt;=0.18,5,IF(BT4&gt;=0.12,4,IF(BT4&gt;=0.06,3,IF(BT4&gt;=0,2,1)))),IF(AF4&gt;=2,IF(BT4&gt;=0.09&gt;=5,IF(BT4&gt;=0.05,4,IF(BT4&gt;=0.03,3,IF(BT4&gt;=0,2,1)))),IF(BT4&gt;=0.05,5,IF(BT4&gt;=0,4,3)))))</f>
        <v>4</v>
      </c>
      <c r="CX4" s="59"/>
      <c r="CY4" s="59"/>
      <c r="CZ4" s="59"/>
      <c r="DA4" s="59"/>
      <c r="DB4" s="59"/>
      <c r="DC4" s="59"/>
      <c r="DD4" s="59"/>
      <c r="DE4" s="59"/>
      <c r="DF4" s="409" t="s">
        <v>212</v>
      </c>
      <c r="DG4" s="52" t="s">
        <v>4</v>
      </c>
      <c r="DH4" s="59" t="e">
        <f>CD4/5*$CC4</f>
        <v>#DIV/0!</v>
      </c>
      <c r="DI4" s="59" t="e">
        <f>CE4/5*$CC4</f>
        <v>#DIV/0!</v>
      </c>
      <c r="DJ4" s="59" t="e">
        <f>CF4/5*$CC4</f>
        <v>#DIV/0!</v>
      </c>
      <c r="DK4" s="59" t="e">
        <f>CG4/5*$CC4</f>
        <v>#DIV/0!</v>
      </c>
      <c r="DL4" s="59" t="e">
        <f>CH4/5*$CC4</f>
        <v>#DIV/0!</v>
      </c>
      <c r="DM4" s="59" t="e">
        <f>CI4/5*$CC4</f>
        <v>#DIV/0!</v>
      </c>
      <c r="DN4" s="59" t="e">
        <f>CJ4/5*$CC4</f>
        <v>#DIV/0!</v>
      </c>
      <c r="DO4" s="59" t="e">
        <f>CK4/5*$CC4</f>
        <v>#DIV/0!</v>
      </c>
      <c r="DP4" s="59" t="e">
        <f>CL4/5*$CC4</f>
        <v>#DIV/0!</v>
      </c>
      <c r="DQ4" s="59" t="e">
        <f>CM4/5*$CC4</f>
        <v>#DIV/0!</v>
      </c>
      <c r="DR4" s="59" t="e">
        <f>CN4/5*$CC4</f>
        <v>#DIV/0!</v>
      </c>
      <c r="DS4" s="59" t="e">
        <f>CO4/5*$CC4</f>
        <v>#DIV/0!</v>
      </c>
      <c r="DT4" s="59" t="e">
        <f>CP4/5*$CC4</f>
        <v>#DIV/0!</v>
      </c>
      <c r="DU4" s="59" t="e">
        <f>CQ4/5*$CC4</f>
        <v>#DIV/0!</v>
      </c>
      <c r="DV4" s="59">
        <f>CR4/5*$CC4</f>
        <v>28</v>
      </c>
      <c r="DW4" s="59">
        <f>CS4/5*$CC4</f>
        <v>28</v>
      </c>
      <c r="DX4" s="59">
        <f>CT4/5*$CC4</f>
        <v>28</v>
      </c>
      <c r="DY4" s="59">
        <f>CU4/5*$CC4</f>
        <v>28</v>
      </c>
      <c r="DZ4" s="59">
        <f>CV4/5*$CC4</f>
        <v>28</v>
      </c>
      <c r="EA4" s="59">
        <f>CW4/5*$CC4</f>
        <v>28</v>
      </c>
      <c r="EB4" s="59"/>
      <c r="EC4" s="59"/>
      <c r="ED4" s="59"/>
      <c r="EE4" s="59"/>
      <c r="EF4" s="59"/>
      <c r="EG4" s="59"/>
      <c r="EH4" s="59"/>
      <c r="EJ4" s="79" t="e">
        <f t="shared" si="0"/>
        <v>#DIV/0!</v>
      </c>
      <c r="EK4" s="79" t="e">
        <f t="shared" si="0"/>
        <v>#DIV/0!</v>
      </c>
      <c r="EL4" s="79" t="e">
        <f t="shared" si="0"/>
        <v>#DIV/0!</v>
      </c>
      <c r="EM4" s="79" t="e">
        <f t="shared" si="0"/>
        <v>#DIV/0!</v>
      </c>
      <c r="EN4" s="79" t="e">
        <f t="shared" si="0"/>
        <v>#DIV/0!</v>
      </c>
      <c r="EO4" s="79" t="e">
        <f t="shared" si="0"/>
        <v>#DIV/0!</v>
      </c>
      <c r="EP4" s="79" t="e">
        <f t="shared" si="0"/>
        <v>#DIV/0!</v>
      </c>
      <c r="EQ4" s="79" t="e">
        <f t="shared" si="0"/>
        <v>#DIV/0!</v>
      </c>
      <c r="ER4" s="79" t="e">
        <f t="shared" si="0"/>
        <v>#DIV/0!</v>
      </c>
      <c r="ES4" s="79" t="e">
        <f t="shared" si="0"/>
        <v>#DIV/0!</v>
      </c>
      <c r="ET4" s="79" t="e">
        <f t="shared" si="0"/>
        <v>#DIV/0!</v>
      </c>
      <c r="EU4" s="79" t="e">
        <f t="shared" si="0"/>
        <v>#DIV/0!</v>
      </c>
      <c r="EV4" s="79" t="e">
        <f t="shared" si="1"/>
        <v>#DIV/0!</v>
      </c>
      <c r="EW4" s="79" t="e">
        <f t="shared" si="1"/>
        <v>#DIV/0!</v>
      </c>
      <c r="EX4" s="79">
        <f t="shared" si="1"/>
        <v>87</v>
      </c>
      <c r="EY4" s="79">
        <f t="shared" si="1"/>
        <v>87</v>
      </c>
      <c r="EZ4" s="79">
        <f t="shared" si="1"/>
        <v>87</v>
      </c>
      <c r="FA4" s="79">
        <f t="shared" si="1"/>
        <v>71</v>
      </c>
      <c r="FB4" s="79">
        <f t="shared" si="1"/>
        <v>71</v>
      </c>
      <c r="FC4" s="79">
        <f t="shared" si="1"/>
        <v>84</v>
      </c>
      <c r="FD4" s="79"/>
      <c r="FE4" s="79"/>
      <c r="FF4" s="79"/>
      <c r="FG4" s="79"/>
      <c r="FH4" s="79"/>
      <c r="FI4" s="79"/>
      <c r="FK4" s="409">
        <f t="shared" si="5"/>
        <v>48</v>
      </c>
      <c r="FL4" s="409">
        <f t="shared" si="5"/>
        <v>48</v>
      </c>
      <c r="FM4" s="409">
        <f t="shared" si="5"/>
        <v>48</v>
      </c>
      <c r="FN4" s="409">
        <f t="shared" si="5"/>
        <v>32</v>
      </c>
      <c r="FO4" s="409">
        <f t="shared" si="5"/>
        <v>32</v>
      </c>
      <c r="FP4" s="409">
        <f t="shared" si="5"/>
        <v>48</v>
      </c>
    </row>
    <row r="5" spans="1:178" s="409" customFormat="1" ht="14.25" customHeight="1">
      <c r="C5" s="52"/>
      <c r="K5" s="51"/>
      <c r="L5" s="51"/>
      <c r="M5" s="51"/>
      <c r="N5" s="51"/>
      <c r="O5" s="379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116"/>
      <c r="AM5" s="73"/>
      <c r="AN5" s="73"/>
      <c r="AO5" s="73"/>
      <c r="AP5" s="73"/>
      <c r="AQ5" s="210"/>
      <c r="AR5" s="195"/>
      <c r="AS5" s="195"/>
      <c r="AT5" s="195"/>
      <c r="AU5" s="195"/>
      <c r="AV5" s="195"/>
      <c r="AW5" s="195"/>
      <c r="AX5" s="195"/>
      <c r="AY5" s="206"/>
      <c r="AZ5" s="49"/>
      <c r="BA5" s="54" t="e">
        <f>(M5-Y5)/M5</f>
        <v>#DIV/0!</v>
      </c>
      <c r="BB5" s="54" t="e">
        <f>(N5-Z5)/N5</f>
        <v>#DIV/0!</v>
      </c>
      <c r="BC5" s="54" t="e">
        <f>(O5-AA5)/O5</f>
        <v>#DIV/0!</v>
      </c>
      <c r="BD5" s="54" t="e">
        <f>(P5-AB5)/P5</f>
        <v>#DIV/0!</v>
      </c>
      <c r="BE5" s="54" t="e">
        <f>(Q5-AC5)/Q5</f>
        <v>#DIV/0!</v>
      </c>
      <c r="BF5" s="54" t="e">
        <f>(R5-AD5)/R5</f>
        <v>#DIV/0!</v>
      </c>
      <c r="BG5" s="54" t="e">
        <f>(S5-AE5)/S5</f>
        <v>#DIV/0!</v>
      </c>
      <c r="BH5" s="54" t="e">
        <f>(T5-AF5)/T5</f>
        <v>#DIV/0!</v>
      </c>
      <c r="BI5" s="54" t="e">
        <f>(U5-AG5)/U5</f>
        <v>#DIV/0!</v>
      </c>
      <c r="BJ5" s="54" t="e">
        <f>(V5-AH5)/V5</f>
        <v>#DIV/0!</v>
      </c>
      <c r="BK5" s="54" t="e">
        <f>(W5-AI5)/W5</f>
        <v>#DIV/0!</v>
      </c>
      <c r="BL5" s="54" t="e">
        <f>(X5-AJ5)/X5</f>
        <v>#DIV/0!</v>
      </c>
      <c r="BM5" s="54" t="e">
        <f>(Y5-AK5)/Y5</f>
        <v>#DIV/0!</v>
      </c>
      <c r="BN5" s="54" t="e">
        <f>(Z5-AL5)/Z5</f>
        <v>#DIV/0!</v>
      </c>
      <c r="BO5" s="54" t="e">
        <f>(AA5-AM5)/AA5</f>
        <v>#DIV/0!</v>
      </c>
      <c r="BP5" s="54" t="e">
        <f>(AB5-AN5)/AB5</f>
        <v>#DIV/0!</v>
      </c>
      <c r="BQ5" s="54" t="e">
        <f>(AC5-AO5)/AC5</f>
        <v>#DIV/0!</v>
      </c>
      <c r="BR5" s="54" t="e">
        <f>(AD5-AP5)/AD5</f>
        <v>#DIV/0!</v>
      </c>
      <c r="BS5" s="54" t="e">
        <f>(AE5-AQ5)/AE5</f>
        <v>#DIV/0!</v>
      </c>
      <c r="BT5" s="54" t="e">
        <f>(AF5-AR5)/AF5</f>
        <v>#DIV/0!</v>
      </c>
      <c r="BU5" s="54"/>
      <c r="BV5" s="54"/>
      <c r="BW5" s="54"/>
      <c r="BX5" s="54"/>
      <c r="BY5" s="54"/>
      <c r="BZ5" s="54"/>
      <c r="CA5" s="54"/>
      <c r="CC5" s="61">
        <v>35</v>
      </c>
      <c r="CD5" s="59" t="e">
        <f>IF(M5&gt;=10,IF(BA5&gt;=0.24,5,IF(BA5&gt;=0.16,4,IF(BA5&gt;=0.08,3,IF(BA5&gt;=0,2,1)))),IF(M5&gt;=5,IF(BA5&gt;=0.18,5,IF(BA5&gt;=0.12,4,IF(BA5&gt;=0.06,3,IF(BA5&gt;=0,2,1)))),IF(M5&gt;=2,IF(BA5&gt;=0.09&gt;=5,IF(BA5&gt;=0.05,4,IF(BA5&gt;=0.03,3,IF(BA5&gt;=0,2,1)))),IF(BA5&gt;=0.05,5,IF(BA5&gt;=0,4,3)))))</f>
        <v>#DIV/0!</v>
      </c>
      <c r="CE5" s="59" t="e">
        <f>IF(N5&gt;=10,IF(BB5&gt;=0.24,5,IF(BB5&gt;=0.16,4,IF(BB5&gt;=0.08,3,IF(BB5&gt;=0,2,1)))),IF(N5&gt;=5,IF(BB5&gt;=0.18,5,IF(BB5&gt;=0.12,4,IF(BB5&gt;=0.06,3,IF(BB5&gt;=0,2,1)))),IF(N5&gt;=2,IF(BB5&gt;=0.09&gt;=5,IF(BB5&gt;=0.05,4,IF(BB5&gt;=0.03,3,IF(BB5&gt;=0,2,1)))),IF(BB5&gt;=0.05,5,IF(BB5&gt;=0,4,3)))))</f>
        <v>#DIV/0!</v>
      </c>
      <c r="CF5" s="59" t="e">
        <f>IF(O5&gt;=10,IF(BC5&gt;=0.24,5,IF(BC5&gt;=0.16,4,IF(BC5&gt;=0.08,3,IF(BC5&gt;=0,2,1)))),IF(O5&gt;=5,IF(BC5&gt;=0.18,5,IF(BC5&gt;=0.12,4,IF(BC5&gt;=0.06,3,IF(BC5&gt;=0,2,1)))),IF(O5&gt;=2,IF(BC5&gt;=0.09&gt;=5,IF(BC5&gt;=0.05,4,IF(BC5&gt;=0.03,3,IF(BC5&gt;=0,2,1)))),IF(BC5&gt;=0.05,5,IF(BC5&gt;=0,4,3)))))</f>
        <v>#DIV/0!</v>
      </c>
      <c r="CG5" s="59" t="e">
        <f>IF(P5&gt;=10,IF(BD5&gt;=0.24,5,IF(BD5&gt;=0.16,4,IF(BD5&gt;=0.08,3,IF(BD5&gt;=0,2,1)))),IF(P5&gt;=5,IF(BD5&gt;=0.18,5,IF(BD5&gt;=0.12,4,IF(BD5&gt;=0.06,3,IF(BD5&gt;=0,2,1)))),IF(P5&gt;=2,IF(BD5&gt;=0.09&gt;=5,IF(BD5&gt;=0.05,4,IF(BD5&gt;=0.03,3,IF(BD5&gt;=0,2,1)))),IF(BD5&gt;=0.05,5,IF(BD5&gt;=0,4,3)))))</f>
        <v>#DIV/0!</v>
      </c>
      <c r="CH5" s="59" t="e">
        <f>IF(Q5&gt;=10,IF(BE5&gt;=0.24,5,IF(BE5&gt;=0.16,4,IF(BE5&gt;=0.08,3,IF(BE5&gt;=0,2,1)))),IF(Q5&gt;=5,IF(BE5&gt;=0.18,5,IF(BE5&gt;=0.12,4,IF(BE5&gt;=0.06,3,IF(BE5&gt;=0,2,1)))),IF(Q5&gt;=2,IF(BE5&gt;=0.09&gt;=5,IF(BE5&gt;=0.05,4,IF(BE5&gt;=0.03,3,IF(BE5&gt;=0,2,1)))),IF(BE5&gt;=0.05,5,IF(BE5&gt;=0,4,3)))))</f>
        <v>#DIV/0!</v>
      </c>
      <c r="CI5" s="59" t="e">
        <f>IF(R5&gt;=10,IF(BF5&gt;=0.24,5,IF(BF5&gt;=0.16,4,IF(BF5&gt;=0.08,3,IF(BF5&gt;=0,2,1)))),IF(R5&gt;=5,IF(BF5&gt;=0.18,5,IF(BF5&gt;=0.12,4,IF(BF5&gt;=0.06,3,IF(BF5&gt;=0,2,1)))),IF(R5&gt;=2,IF(BF5&gt;=0.09&gt;=5,IF(BF5&gt;=0.05,4,IF(BF5&gt;=0.03,3,IF(BF5&gt;=0,2,1)))),IF(BF5&gt;=0.05,5,IF(BF5&gt;=0,4,3)))))</f>
        <v>#DIV/0!</v>
      </c>
      <c r="CJ5" s="59" t="e">
        <f>IF(S5&gt;=10,IF(BG5&gt;=0.24,5,IF(BG5&gt;=0.16,4,IF(BG5&gt;=0.08,3,IF(BG5&gt;=0,2,1)))),IF(S5&gt;=5,IF(BG5&gt;=0.18,5,IF(BG5&gt;=0.12,4,IF(BG5&gt;=0.06,3,IF(BG5&gt;=0,2,1)))),IF(S5&gt;=2,IF(BG5&gt;=0.09&gt;=5,IF(BG5&gt;=0.05,4,IF(BG5&gt;=0.03,3,IF(BG5&gt;=0,2,1)))),IF(BG5&gt;=0.05,5,IF(BG5&gt;=0,4,3)))))</f>
        <v>#DIV/0!</v>
      </c>
      <c r="CK5" s="59" t="e">
        <f>IF(T5&gt;=10,IF(BH5&gt;=0.24,5,IF(BH5&gt;=0.16,4,IF(BH5&gt;=0.08,3,IF(BH5&gt;=0,2,1)))),IF(T5&gt;=5,IF(BH5&gt;=0.18,5,IF(BH5&gt;=0.12,4,IF(BH5&gt;=0.06,3,IF(BH5&gt;=0,2,1)))),IF(T5&gt;=2,IF(BH5&gt;=0.09&gt;=5,IF(BH5&gt;=0.05,4,IF(BH5&gt;=0.03,3,IF(BH5&gt;=0,2,1)))),IF(BH5&gt;=0.05,5,IF(BH5&gt;=0,4,3)))))</f>
        <v>#DIV/0!</v>
      </c>
      <c r="CL5" s="59" t="e">
        <f>IF(U5&gt;=10,IF(BI5&gt;=0.24,5,IF(BI5&gt;=0.16,4,IF(BI5&gt;=0.08,3,IF(BI5&gt;=0,2,1)))),IF(U5&gt;=5,IF(BI5&gt;=0.18,5,IF(BI5&gt;=0.12,4,IF(BI5&gt;=0.06,3,IF(BI5&gt;=0,2,1)))),IF(U5&gt;=2,IF(BI5&gt;=0.09&gt;=5,IF(BI5&gt;=0.05,4,IF(BI5&gt;=0.03,3,IF(BI5&gt;=0,2,1)))),IF(BI5&gt;=0.05,5,IF(BI5&gt;=0,4,3)))))</f>
        <v>#DIV/0!</v>
      </c>
      <c r="CM5" s="59" t="e">
        <f>IF(V5&gt;=10,IF(BJ5&gt;=0.24,5,IF(BJ5&gt;=0.16,4,IF(BJ5&gt;=0.08,3,IF(BJ5&gt;=0,2,1)))),IF(V5&gt;=5,IF(BJ5&gt;=0.18,5,IF(BJ5&gt;=0.12,4,IF(BJ5&gt;=0.06,3,IF(BJ5&gt;=0,2,1)))),IF(V5&gt;=2,IF(BJ5&gt;=0.09&gt;=5,IF(BJ5&gt;=0.05,4,IF(BJ5&gt;=0.03,3,IF(BJ5&gt;=0,2,1)))),IF(BJ5&gt;=0.05,5,IF(BJ5&gt;=0,4,3)))))</f>
        <v>#DIV/0!</v>
      </c>
      <c r="CN5" s="59" t="e">
        <f>IF(W5&gt;=10,IF(BK5&gt;=0.24,5,IF(BK5&gt;=0.16,4,IF(BK5&gt;=0.08,3,IF(BK5&gt;=0,2,1)))),IF(W5&gt;=5,IF(BK5&gt;=0.18,5,IF(BK5&gt;=0.12,4,IF(BK5&gt;=0.06,3,IF(BK5&gt;=0,2,1)))),IF(W5&gt;=2,IF(BK5&gt;=0.09&gt;=5,IF(BK5&gt;=0.05,4,IF(BK5&gt;=0.03,3,IF(BK5&gt;=0,2,1)))),IF(BK5&gt;=0.05,5,IF(BK5&gt;=0,4,3)))))</f>
        <v>#DIV/0!</v>
      </c>
      <c r="CO5" s="59" t="e">
        <f>IF(X5&gt;=10,IF(BL5&gt;=0.24,5,IF(BL5&gt;=0.16,4,IF(BL5&gt;=0.08,3,IF(BL5&gt;=0,2,1)))),IF(X5&gt;=5,IF(BL5&gt;=0.18,5,IF(BL5&gt;=0.12,4,IF(BL5&gt;=0.06,3,IF(BL5&gt;=0,2,1)))),IF(X5&gt;=2,IF(BL5&gt;=0.09&gt;=5,IF(BL5&gt;=0.05,4,IF(BL5&gt;=0.03,3,IF(BL5&gt;=0,2,1)))),IF(BL5&gt;=0.05,5,IF(BL5&gt;=0,4,3)))))</f>
        <v>#DIV/0!</v>
      </c>
      <c r="CP5" s="59" t="e">
        <f>IF(Y5&gt;=10,IF(BM5&gt;=0.24,5,IF(BM5&gt;=0.16,4,IF(BM5&gt;=0.08,3,IF(BM5&gt;=0,2,1)))),IF(Y5&gt;=5,IF(BM5&gt;=0.18,5,IF(BM5&gt;=0.12,4,IF(BM5&gt;=0.06,3,IF(BM5&gt;=0,2,1)))),IF(Y5&gt;=2,IF(BM5&gt;=0.09&gt;=5,IF(BM5&gt;=0.05,4,IF(BM5&gt;=0.03,3,IF(BM5&gt;=0,2,1)))),IF(BM5&gt;=0.05,5,IF(BM5&gt;=0,4,3)))))</f>
        <v>#DIV/0!</v>
      </c>
      <c r="CQ5" s="59" t="e">
        <f>IF(Z5&gt;=10,IF(BN5&gt;=0.24,5,IF(BN5&gt;=0.16,4,IF(BN5&gt;=0.08,3,IF(BN5&gt;=0,2,1)))),IF(Z5&gt;=5,IF(BN5&gt;=0.18,5,IF(BN5&gt;=0.12,4,IF(BN5&gt;=0.06,3,IF(BN5&gt;=0,2,1)))),IF(Z5&gt;=2,IF(BN5&gt;=0.09&gt;=5,IF(BN5&gt;=0.05,4,IF(BN5&gt;=0.03,3,IF(BN5&gt;=0,2,1)))),IF(BN5&gt;=0.05,5,IF(BN5&gt;=0,4,3)))))</f>
        <v>#DIV/0!</v>
      </c>
      <c r="CR5" s="59" t="e">
        <f>IF(AA5&gt;=10,IF(BO5&gt;=0.24,5,IF(BO5&gt;=0.16,4,IF(BO5&gt;=0.08,3,IF(BO5&gt;=0,2,1)))),IF(AA5&gt;=5,IF(BO5&gt;=0.18,5,IF(BO5&gt;=0.12,4,IF(BO5&gt;=0.06,3,IF(BO5&gt;=0,2,1)))),IF(AA5&gt;=2,IF(BO5&gt;=0.09&gt;=5,IF(BO5&gt;=0.05,4,IF(BO5&gt;=0.03,3,IF(BO5&gt;=0,2,1)))),IF(BO5&gt;=0.05,5,IF(BO5&gt;=0,4,3)))))</f>
        <v>#DIV/0!</v>
      </c>
      <c r="CS5" s="59" t="e">
        <f>IF(AB5&gt;=10,IF(BP5&gt;=0.24,5,IF(BP5&gt;=0.16,4,IF(BP5&gt;=0.08,3,IF(BP5&gt;=0,2,1)))),IF(AB5&gt;=5,IF(BP5&gt;=0.18,5,IF(BP5&gt;=0.12,4,IF(BP5&gt;=0.06,3,IF(BP5&gt;=0,2,1)))),IF(AB5&gt;=2,IF(BP5&gt;=0.09&gt;=5,IF(BP5&gt;=0.05,4,IF(BP5&gt;=0.03,3,IF(BP5&gt;=0,2,1)))),IF(BP5&gt;=0.05,5,IF(BP5&gt;=0,4,3)))))</f>
        <v>#DIV/0!</v>
      </c>
      <c r="CT5" s="59" t="e">
        <f>IF(AC5&gt;=10,IF(BQ5&gt;=0.24,5,IF(BQ5&gt;=0.16,4,IF(BQ5&gt;=0.08,3,IF(BQ5&gt;=0,2,1)))),IF(AC5&gt;=5,IF(BQ5&gt;=0.18,5,IF(BQ5&gt;=0.12,4,IF(BQ5&gt;=0.06,3,IF(BQ5&gt;=0,2,1)))),IF(AC5&gt;=2,IF(BQ5&gt;=0.09&gt;=5,IF(BQ5&gt;=0.05,4,IF(BQ5&gt;=0.03,3,IF(BQ5&gt;=0,2,1)))),IF(BQ5&gt;=0.05,5,IF(BQ5&gt;=0,4,3)))))</f>
        <v>#DIV/0!</v>
      </c>
      <c r="CU5" s="59" t="e">
        <f>IF(AD5&gt;=10,IF(BR5&gt;=0.24,5,IF(BR5&gt;=0.16,4,IF(BR5&gt;=0.08,3,IF(BR5&gt;=0,2,1)))),IF(AD5&gt;=5,IF(BR5&gt;=0.18,5,IF(BR5&gt;=0.12,4,IF(BR5&gt;=0.06,3,IF(BR5&gt;=0,2,1)))),IF(AD5&gt;=2,IF(BR5&gt;=0.09&gt;=5,IF(BR5&gt;=0.05,4,IF(BR5&gt;=0.03,3,IF(BR5&gt;=0,2,1)))),IF(BR5&gt;=0.05,5,IF(BR5&gt;=0,4,3)))))</f>
        <v>#DIV/0!</v>
      </c>
      <c r="CV5" s="59" t="e">
        <f>IF(AE5&gt;=10,IF(BS5&gt;=0.24,5,IF(BS5&gt;=0.16,4,IF(BS5&gt;=0.08,3,IF(BS5&gt;=0,2,1)))),IF(AE5&gt;=5,IF(BS5&gt;=0.18,5,IF(BS5&gt;=0.12,4,IF(BS5&gt;=0.06,3,IF(BS5&gt;=0,2,1)))),IF(AE5&gt;=2,IF(BS5&gt;=0.09&gt;=5,IF(BS5&gt;=0.05,4,IF(BS5&gt;=0.03,3,IF(BS5&gt;=0,2,1)))),IF(BS5&gt;=0.05,5,IF(BS5&gt;=0,4,3)))))</f>
        <v>#DIV/0!</v>
      </c>
      <c r="CW5" s="59" t="e">
        <f>IF(AF5&gt;=10,IF(BT5&gt;=0.24,5,IF(BT5&gt;=0.16,4,IF(BT5&gt;=0.08,3,IF(BT5&gt;=0,2,1)))),IF(AF5&gt;=5,IF(BT5&gt;=0.18,5,IF(BT5&gt;=0.12,4,IF(BT5&gt;=0.06,3,IF(BT5&gt;=0,2,1)))),IF(AF5&gt;=2,IF(BT5&gt;=0.09&gt;=5,IF(BT5&gt;=0.05,4,IF(BT5&gt;=0.03,3,IF(BT5&gt;=0,2,1)))),IF(BT5&gt;=0.05,5,IF(BT5&gt;=0,4,3)))))</f>
        <v>#DIV/0!</v>
      </c>
      <c r="CX5" s="59"/>
      <c r="CY5" s="59"/>
      <c r="CZ5" s="59"/>
      <c r="DA5" s="59"/>
      <c r="DB5" s="59"/>
      <c r="DC5" s="59"/>
      <c r="DD5" s="59"/>
      <c r="DE5" s="59"/>
      <c r="DF5" s="409" t="s">
        <v>212</v>
      </c>
      <c r="DG5" s="52" t="s">
        <v>1</v>
      </c>
      <c r="DH5" s="59" t="e">
        <f>CD5/5*$CC5</f>
        <v>#DIV/0!</v>
      </c>
      <c r="DI5" s="59" t="e">
        <f>CE5/5*$CC5</f>
        <v>#DIV/0!</v>
      </c>
      <c r="DJ5" s="59" t="e">
        <f>CF5/5*$CC5</f>
        <v>#DIV/0!</v>
      </c>
      <c r="DK5" s="59" t="e">
        <f>CG5/5*$CC5</f>
        <v>#DIV/0!</v>
      </c>
      <c r="DL5" s="59" t="e">
        <f>CH5/5*$CC5</f>
        <v>#DIV/0!</v>
      </c>
      <c r="DM5" s="59" t="e">
        <f>CI5/5*$CC5</f>
        <v>#DIV/0!</v>
      </c>
      <c r="DN5" s="59" t="e">
        <f>CJ5/5*$CC5</f>
        <v>#DIV/0!</v>
      </c>
      <c r="DO5" s="59" t="e">
        <f>CK5/5*$CC5</f>
        <v>#DIV/0!</v>
      </c>
      <c r="DP5" s="59" t="e">
        <f>CL5/5*$CC5</f>
        <v>#DIV/0!</v>
      </c>
      <c r="DQ5" s="59" t="e">
        <f>CM5/5*$CC5</f>
        <v>#DIV/0!</v>
      </c>
      <c r="DR5" s="59" t="e">
        <f>CN5/5*$CC5</f>
        <v>#DIV/0!</v>
      </c>
      <c r="DS5" s="59" t="e">
        <f>CO5/5*$CC5</f>
        <v>#DIV/0!</v>
      </c>
      <c r="DT5" s="59" t="e">
        <f>CP5/5*$CC5</f>
        <v>#DIV/0!</v>
      </c>
      <c r="DU5" s="59" t="e">
        <f>CQ5/5*$CC5</f>
        <v>#DIV/0!</v>
      </c>
      <c r="DV5" s="59" t="e">
        <f>CR5/5*$CC5</f>
        <v>#DIV/0!</v>
      </c>
      <c r="DW5" s="59" t="e">
        <f>CS5/5*$CC5</f>
        <v>#DIV/0!</v>
      </c>
      <c r="DX5" s="59" t="e">
        <f>CT5/5*$CC5</f>
        <v>#DIV/0!</v>
      </c>
      <c r="DY5" s="59" t="e">
        <f>CU5/5*$CC5</f>
        <v>#DIV/0!</v>
      </c>
      <c r="DZ5" s="59" t="e">
        <f>CV5/5*$CC5</f>
        <v>#DIV/0!</v>
      </c>
      <c r="EA5" s="59" t="e">
        <f>CW5/5*$CC5</f>
        <v>#DIV/0!</v>
      </c>
      <c r="EB5" s="59"/>
      <c r="EC5" s="59"/>
      <c r="ED5" s="59"/>
      <c r="EE5" s="59"/>
      <c r="EF5" s="59"/>
      <c r="EG5" s="59"/>
      <c r="EH5" s="59"/>
      <c r="EJ5" s="79" t="e">
        <f t="shared" si="0"/>
        <v>#DIV/0!</v>
      </c>
      <c r="EK5" s="79" t="e">
        <f t="shared" si="0"/>
        <v>#DIV/0!</v>
      </c>
      <c r="EL5" s="79" t="e">
        <f t="shared" si="0"/>
        <v>#DIV/0!</v>
      </c>
      <c r="EM5" s="79" t="e">
        <f t="shared" si="0"/>
        <v>#DIV/0!</v>
      </c>
      <c r="EN5" s="79" t="e">
        <f t="shared" si="0"/>
        <v>#DIV/0!</v>
      </c>
      <c r="EO5" s="79" t="e">
        <f t="shared" si="0"/>
        <v>#DIV/0!</v>
      </c>
      <c r="EP5" s="79" t="e">
        <f t="shared" si="0"/>
        <v>#DIV/0!</v>
      </c>
      <c r="EQ5" s="79" t="e">
        <f t="shared" si="0"/>
        <v>#DIV/0!</v>
      </c>
      <c r="ER5" s="79" t="e">
        <f t="shared" si="0"/>
        <v>#DIV/0!</v>
      </c>
      <c r="ES5" s="79" t="e">
        <f t="shared" si="0"/>
        <v>#DIV/0!</v>
      </c>
      <c r="ET5" s="79" t="e">
        <f t="shared" si="0"/>
        <v>#DIV/0!</v>
      </c>
      <c r="EU5" s="79" t="e">
        <f t="shared" si="0"/>
        <v>#DIV/0!</v>
      </c>
      <c r="EV5" s="79" t="e">
        <f t="shared" si="1"/>
        <v>#DIV/0!</v>
      </c>
      <c r="EW5" s="79" t="e">
        <f t="shared" si="1"/>
        <v>#DIV/0!</v>
      </c>
      <c r="EX5" s="79" t="e">
        <f t="shared" si="1"/>
        <v>#DIV/0!</v>
      </c>
      <c r="EY5" s="79" t="e">
        <f t="shared" si="1"/>
        <v>#DIV/0!</v>
      </c>
      <c r="EZ5" s="79" t="e">
        <f t="shared" si="1"/>
        <v>#DIV/0!</v>
      </c>
      <c r="FA5" s="79" t="e">
        <f t="shared" si="1"/>
        <v>#DIV/0!</v>
      </c>
      <c r="FB5" s="79" t="e">
        <f t="shared" si="1"/>
        <v>#DIV/0!</v>
      </c>
      <c r="FC5" s="79" t="e">
        <f t="shared" si="1"/>
        <v>#DIV/0!</v>
      </c>
      <c r="FD5" s="79"/>
      <c r="FE5" s="79"/>
      <c r="FF5" s="79"/>
      <c r="FG5" s="79"/>
      <c r="FH5" s="79"/>
      <c r="FI5" s="79"/>
      <c r="FK5" s="409" t="e">
        <f t="shared" si="5"/>
        <v>#DIV/0!</v>
      </c>
      <c r="FL5" s="409" t="e">
        <f t="shared" si="5"/>
        <v>#DIV/0!</v>
      </c>
      <c r="FM5" s="409" t="e">
        <f t="shared" si="5"/>
        <v>#DIV/0!</v>
      </c>
      <c r="FN5" s="409" t="e">
        <f t="shared" si="5"/>
        <v>#DIV/0!</v>
      </c>
      <c r="FO5" s="409" t="e">
        <f t="shared" si="5"/>
        <v>#DIV/0!</v>
      </c>
      <c r="FP5" s="409" t="e">
        <f t="shared" si="5"/>
        <v>#DIV/0!</v>
      </c>
    </row>
    <row r="6" spans="1:178" s="409" customFormat="1" ht="14.25" customHeight="1">
      <c r="C6" s="52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116"/>
      <c r="AM6" s="73"/>
      <c r="AN6" s="73"/>
      <c r="AO6" s="73"/>
      <c r="AP6" s="73"/>
      <c r="AQ6" s="210"/>
      <c r="AR6" s="195"/>
      <c r="AS6" s="195"/>
      <c r="AT6" s="195"/>
      <c r="AU6" s="195"/>
      <c r="AV6" s="195"/>
      <c r="AW6" s="195"/>
      <c r="AX6" s="195"/>
      <c r="AY6" s="206"/>
      <c r="AZ6" s="49"/>
      <c r="BA6" s="54" t="e">
        <f>(M6-Y6)/M6</f>
        <v>#DIV/0!</v>
      </c>
      <c r="BB6" s="54" t="e">
        <f>(N6-Z6)/N6</f>
        <v>#DIV/0!</v>
      </c>
      <c r="BC6" s="54" t="e">
        <f>(O6-AA6)/O6</f>
        <v>#DIV/0!</v>
      </c>
      <c r="BD6" s="54" t="e">
        <f>(P6-AB6)/P6</f>
        <v>#DIV/0!</v>
      </c>
      <c r="BE6" s="54" t="e">
        <f>(Q6-AC6)/Q6</f>
        <v>#DIV/0!</v>
      </c>
      <c r="BF6" s="54" t="e">
        <f>(R6-AD6)/R6</f>
        <v>#DIV/0!</v>
      </c>
      <c r="BG6" s="54" t="e">
        <f>(S6-AE6)/S6</f>
        <v>#DIV/0!</v>
      </c>
      <c r="BH6" s="54" t="e">
        <f>(T6-AF6)/T6</f>
        <v>#DIV/0!</v>
      </c>
      <c r="BI6" s="54" t="e">
        <f>(U6-AG6)/U6</f>
        <v>#DIV/0!</v>
      </c>
      <c r="BJ6" s="54" t="e">
        <f>(V6-AH6)/V6</f>
        <v>#DIV/0!</v>
      </c>
      <c r="BK6" s="54" t="e">
        <f>(W6-AI6)/W6</f>
        <v>#DIV/0!</v>
      </c>
      <c r="BL6" s="54" t="e">
        <f>(X6-AJ6)/X6</f>
        <v>#DIV/0!</v>
      </c>
      <c r="BM6" s="54" t="e">
        <f>(Y6-AK6)/Y6</f>
        <v>#DIV/0!</v>
      </c>
      <c r="BN6" s="54" t="e">
        <f>(Z6-AL6)/Z6</f>
        <v>#DIV/0!</v>
      </c>
      <c r="BO6" s="54" t="e">
        <f>(AA6-AM6)/AA6</f>
        <v>#DIV/0!</v>
      </c>
      <c r="BP6" s="54" t="e">
        <f>(AB6-AN6)/AB6</f>
        <v>#DIV/0!</v>
      </c>
      <c r="BQ6" s="54" t="e">
        <f>(AC6-AO6)/AC6</f>
        <v>#DIV/0!</v>
      </c>
      <c r="BR6" s="54" t="e">
        <f>(AD6-AP6)/AD6</f>
        <v>#DIV/0!</v>
      </c>
      <c r="BS6" s="54" t="e">
        <f>(AE6-AQ6)/AE6</f>
        <v>#DIV/0!</v>
      </c>
      <c r="BT6" s="54" t="e">
        <f>(AF6-AR6)/AF6</f>
        <v>#DIV/0!</v>
      </c>
      <c r="BU6" s="54"/>
      <c r="BV6" s="54"/>
      <c r="BW6" s="54"/>
      <c r="BX6" s="54"/>
      <c r="BY6" s="54"/>
      <c r="BZ6" s="54"/>
      <c r="CA6" s="54"/>
      <c r="CC6" s="61">
        <v>35</v>
      </c>
      <c r="CD6" s="59" t="e">
        <f>IF(M6&gt;=10,IF(BA6&gt;=0.24,5,IF(BA6&gt;=0.16,4,IF(BA6&gt;=0.08,3,IF(BA6&gt;=0,2,1)))),IF(M6&gt;=5,IF(BA6&gt;=0.18,5,IF(BA6&gt;=0.12,4,IF(BA6&gt;=0.06,3,IF(BA6&gt;=0,2,1)))),IF(M6&gt;=2,IF(BA6&gt;=0.09&gt;=5,IF(BA6&gt;=0.05,4,IF(BA6&gt;=0.03,3,IF(BA6&gt;=0,2,1)))),IF(BA6&gt;=0.05,5,IF(BA6&gt;=0,4,3)))))</f>
        <v>#DIV/0!</v>
      </c>
      <c r="CE6" s="59" t="e">
        <f>IF(N6&gt;=10,IF(BB6&gt;=0.24,5,IF(BB6&gt;=0.16,4,IF(BB6&gt;=0.08,3,IF(BB6&gt;=0,2,1)))),IF(N6&gt;=5,IF(BB6&gt;=0.18,5,IF(BB6&gt;=0.12,4,IF(BB6&gt;=0.06,3,IF(BB6&gt;=0,2,1)))),IF(N6&gt;=2,IF(BB6&gt;=0.09&gt;=5,IF(BB6&gt;=0.05,4,IF(BB6&gt;=0.03,3,IF(BB6&gt;=0,2,1)))),IF(BB6&gt;=0.05,5,IF(BB6&gt;=0,4,3)))))</f>
        <v>#DIV/0!</v>
      </c>
      <c r="CF6" s="59" t="e">
        <f>IF(O6&gt;=10,IF(BC6&gt;=0.24,5,IF(BC6&gt;=0.16,4,IF(BC6&gt;=0.08,3,IF(BC6&gt;=0,2,1)))),IF(O6&gt;=5,IF(BC6&gt;=0.18,5,IF(BC6&gt;=0.12,4,IF(BC6&gt;=0.06,3,IF(BC6&gt;=0,2,1)))),IF(O6&gt;=2,IF(BC6&gt;=0.09&gt;=5,IF(BC6&gt;=0.05,4,IF(BC6&gt;=0.03,3,IF(BC6&gt;=0,2,1)))),IF(BC6&gt;=0.05,5,IF(BC6&gt;=0,4,3)))))</f>
        <v>#DIV/0!</v>
      </c>
      <c r="CG6" s="59" t="e">
        <f>IF(P6&gt;=10,IF(BD6&gt;=0.24,5,IF(BD6&gt;=0.16,4,IF(BD6&gt;=0.08,3,IF(BD6&gt;=0,2,1)))),IF(P6&gt;=5,IF(BD6&gt;=0.18,5,IF(BD6&gt;=0.12,4,IF(BD6&gt;=0.06,3,IF(BD6&gt;=0,2,1)))),IF(P6&gt;=2,IF(BD6&gt;=0.09&gt;=5,IF(BD6&gt;=0.05,4,IF(BD6&gt;=0.03,3,IF(BD6&gt;=0,2,1)))),IF(BD6&gt;=0.05,5,IF(BD6&gt;=0,4,3)))))</f>
        <v>#DIV/0!</v>
      </c>
      <c r="CH6" s="59" t="e">
        <f>IF(Q6&gt;=10,IF(BE6&gt;=0.24,5,IF(BE6&gt;=0.16,4,IF(BE6&gt;=0.08,3,IF(BE6&gt;=0,2,1)))),IF(Q6&gt;=5,IF(BE6&gt;=0.18,5,IF(BE6&gt;=0.12,4,IF(BE6&gt;=0.06,3,IF(BE6&gt;=0,2,1)))),IF(Q6&gt;=2,IF(BE6&gt;=0.09&gt;=5,IF(BE6&gt;=0.05,4,IF(BE6&gt;=0.03,3,IF(BE6&gt;=0,2,1)))),IF(BE6&gt;=0.05,5,IF(BE6&gt;=0,4,3)))))</f>
        <v>#DIV/0!</v>
      </c>
      <c r="CI6" s="59" t="e">
        <f>IF(R6&gt;=10,IF(BF6&gt;=0.24,5,IF(BF6&gt;=0.16,4,IF(BF6&gt;=0.08,3,IF(BF6&gt;=0,2,1)))),IF(R6&gt;=5,IF(BF6&gt;=0.18,5,IF(BF6&gt;=0.12,4,IF(BF6&gt;=0.06,3,IF(BF6&gt;=0,2,1)))),IF(R6&gt;=2,IF(BF6&gt;=0.09&gt;=5,IF(BF6&gt;=0.05,4,IF(BF6&gt;=0.03,3,IF(BF6&gt;=0,2,1)))),IF(BF6&gt;=0.05,5,IF(BF6&gt;=0,4,3)))))</f>
        <v>#DIV/0!</v>
      </c>
      <c r="CJ6" s="59" t="e">
        <f>IF(S6&gt;=10,IF(BG6&gt;=0.24,5,IF(BG6&gt;=0.16,4,IF(BG6&gt;=0.08,3,IF(BG6&gt;=0,2,1)))),IF(S6&gt;=5,IF(BG6&gt;=0.18,5,IF(BG6&gt;=0.12,4,IF(BG6&gt;=0.06,3,IF(BG6&gt;=0,2,1)))),IF(S6&gt;=2,IF(BG6&gt;=0.09&gt;=5,IF(BG6&gt;=0.05,4,IF(BG6&gt;=0.03,3,IF(BG6&gt;=0,2,1)))),IF(BG6&gt;=0.05,5,IF(BG6&gt;=0,4,3)))))</f>
        <v>#DIV/0!</v>
      </c>
      <c r="CK6" s="59" t="e">
        <f>IF(T6&gt;=10,IF(BH6&gt;=0.24,5,IF(BH6&gt;=0.16,4,IF(BH6&gt;=0.08,3,IF(BH6&gt;=0,2,1)))),IF(T6&gt;=5,IF(BH6&gt;=0.18,5,IF(BH6&gt;=0.12,4,IF(BH6&gt;=0.06,3,IF(BH6&gt;=0,2,1)))),IF(T6&gt;=2,IF(BH6&gt;=0.09&gt;=5,IF(BH6&gt;=0.05,4,IF(BH6&gt;=0.03,3,IF(BH6&gt;=0,2,1)))),IF(BH6&gt;=0.05,5,IF(BH6&gt;=0,4,3)))))</f>
        <v>#DIV/0!</v>
      </c>
      <c r="CL6" s="59" t="e">
        <f>IF(U6&gt;=10,IF(BI6&gt;=0.24,5,IF(BI6&gt;=0.16,4,IF(BI6&gt;=0.08,3,IF(BI6&gt;=0,2,1)))),IF(U6&gt;=5,IF(BI6&gt;=0.18,5,IF(BI6&gt;=0.12,4,IF(BI6&gt;=0.06,3,IF(BI6&gt;=0,2,1)))),IF(U6&gt;=2,IF(BI6&gt;=0.09&gt;=5,IF(BI6&gt;=0.05,4,IF(BI6&gt;=0.03,3,IF(BI6&gt;=0,2,1)))),IF(BI6&gt;=0.05,5,IF(BI6&gt;=0,4,3)))))</f>
        <v>#DIV/0!</v>
      </c>
      <c r="CM6" s="59" t="e">
        <f>IF(V6&gt;=10,IF(BJ6&gt;=0.24,5,IF(BJ6&gt;=0.16,4,IF(BJ6&gt;=0.08,3,IF(BJ6&gt;=0,2,1)))),IF(V6&gt;=5,IF(BJ6&gt;=0.18,5,IF(BJ6&gt;=0.12,4,IF(BJ6&gt;=0.06,3,IF(BJ6&gt;=0,2,1)))),IF(V6&gt;=2,IF(BJ6&gt;=0.09&gt;=5,IF(BJ6&gt;=0.05,4,IF(BJ6&gt;=0.03,3,IF(BJ6&gt;=0,2,1)))),IF(BJ6&gt;=0.05,5,IF(BJ6&gt;=0,4,3)))))</f>
        <v>#DIV/0!</v>
      </c>
      <c r="CN6" s="59" t="e">
        <f>IF(W6&gt;=10,IF(BK6&gt;=0.24,5,IF(BK6&gt;=0.16,4,IF(BK6&gt;=0.08,3,IF(BK6&gt;=0,2,1)))),IF(W6&gt;=5,IF(BK6&gt;=0.18,5,IF(BK6&gt;=0.12,4,IF(BK6&gt;=0.06,3,IF(BK6&gt;=0,2,1)))),IF(W6&gt;=2,IF(BK6&gt;=0.09&gt;=5,IF(BK6&gt;=0.05,4,IF(BK6&gt;=0.03,3,IF(BK6&gt;=0,2,1)))),IF(BK6&gt;=0.05,5,IF(BK6&gt;=0,4,3)))))</f>
        <v>#DIV/0!</v>
      </c>
      <c r="CO6" s="59" t="e">
        <f>IF(X6&gt;=10,IF(BL6&gt;=0.24,5,IF(BL6&gt;=0.16,4,IF(BL6&gt;=0.08,3,IF(BL6&gt;=0,2,1)))),IF(X6&gt;=5,IF(BL6&gt;=0.18,5,IF(BL6&gt;=0.12,4,IF(BL6&gt;=0.06,3,IF(BL6&gt;=0,2,1)))),IF(X6&gt;=2,IF(BL6&gt;=0.09&gt;=5,IF(BL6&gt;=0.05,4,IF(BL6&gt;=0.03,3,IF(BL6&gt;=0,2,1)))),IF(BL6&gt;=0.05,5,IF(BL6&gt;=0,4,3)))))</f>
        <v>#DIV/0!</v>
      </c>
      <c r="CP6" s="59" t="e">
        <f>IF(Y6&gt;=10,IF(BM6&gt;=0.24,5,IF(BM6&gt;=0.16,4,IF(BM6&gt;=0.08,3,IF(BM6&gt;=0,2,1)))),IF(Y6&gt;=5,IF(BM6&gt;=0.18,5,IF(BM6&gt;=0.12,4,IF(BM6&gt;=0.06,3,IF(BM6&gt;=0,2,1)))),IF(Y6&gt;=2,IF(BM6&gt;=0.09&gt;=5,IF(BM6&gt;=0.05,4,IF(BM6&gt;=0.03,3,IF(BM6&gt;=0,2,1)))),IF(BM6&gt;=0.05,5,IF(BM6&gt;=0,4,3)))))</f>
        <v>#DIV/0!</v>
      </c>
      <c r="CQ6" s="59" t="e">
        <f>IF(Z6&gt;=10,IF(BN6&gt;=0.24,5,IF(BN6&gt;=0.16,4,IF(BN6&gt;=0.08,3,IF(BN6&gt;=0,2,1)))),IF(Z6&gt;=5,IF(BN6&gt;=0.18,5,IF(BN6&gt;=0.12,4,IF(BN6&gt;=0.06,3,IF(BN6&gt;=0,2,1)))),IF(Z6&gt;=2,IF(BN6&gt;=0.09&gt;=5,IF(BN6&gt;=0.05,4,IF(BN6&gt;=0.03,3,IF(BN6&gt;=0,2,1)))),IF(BN6&gt;=0.05,5,IF(BN6&gt;=0,4,3)))))</f>
        <v>#DIV/0!</v>
      </c>
      <c r="CR6" s="59" t="e">
        <f>IF(AA6&gt;=10,IF(BO6&gt;=0.24,5,IF(BO6&gt;=0.16,4,IF(BO6&gt;=0.08,3,IF(BO6&gt;=0,2,1)))),IF(AA6&gt;=5,IF(BO6&gt;=0.18,5,IF(BO6&gt;=0.12,4,IF(BO6&gt;=0.06,3,IF(BO6&gt;=0,2,1)))),IF(AA6&gt;=2,IF(BO6&gt;=0.09&gt;=5,IF(BO6&gt;=0.05,4,IF(BO6&gt;=0.03,3,IF(BO6&gt;=0,2,1)))),IF(BO6&gt;=0.05,5,IF(BO6&gt;=0,4,3)))))</f>
        <v>#DIV/0!</v>
      </c>
      <c r="CS6" s="59" t="e">
        <f>IF(AB6&gt;=10,IF(BP6&gt;=0.24,5,IF(BP6&gt;=0.16,4,IF(BP6&gt;=0.08,3,IF(BP6&gt;=0,2,1)))),IF(AB6&gt;=5,IF(BP6&gt;=0.18,5,IF(BP6&gt;=0.12,4,IF(BP6&gt;=0.06,3,IF(BP6&gt;=0,2,1)))),IF(AB6&gt;=2,IF(BP6&gt;=0.09&gt;=5,IF(BP6&gt;=0.05,4,IF(BP6&gt;=0.03,3,IF(BP6&gt;=0,2,1)))),IF(BP6&gt;=0.05,5,IF(BP6&gt;=0,4,3)))))</f>
        <v>#DIV/0!</v>
      </c>
      <c r="CT6" s="59" t="e">
        <f>IF(AC6&gt;=10,IF(BQ6&gt;=0.24,5,IF(BQ6&gt;=0.16,4,IF(BQ6&gt;=0.08,3,IF(BQ6&gt;=0,2,1)))),IF(AC6&gt;=5,IF(BQ6&gt;=0.18,5,IF(BQ6&gt;=0.12,4,IF(BQ6&gt;=0.06,3,IF(BQ6&gt;=0,2,1)))),IF(AC6&gt;=2,IF(BQ6&gt;=0.09&gt;=5,IF(BQ6&gt;=0.05,4,IF(BQ6&gt;=0.03,3,IF(BQ6&gt;=0,2,1)))),IF(BQ6&gt;=0.05,5,IF(BQ6&gt;=0,4,3)))))</f>
        <v>#DIV/0!</v>
      </c>
      <c r="CU6" s="59" t="e">
        <f>IF(AD6&gt;=10,IF(BR6&gt;=0.24,5,IF(BR6&gt;=0.16,4,IF(BR6&gt;=0.08,3,IF(BR6&gt;=0,2,1)))),IF(AD6&gt;=5,IF(BR6&gt;=0.18,5,IF(BR6&gt;=0.12,4,IF(BR6&gt;=0.06,3,IF(BR6&gt;=0,2,1)))),IF(AD6&gt;=2,IF(BR6&gt;=0.09&gt;=5,IF(BR6&gt;=0.05,4,IF(BR6&gt;=0.03,3,IF(BR6&gt;=0,2,1)))),IF(BR6&gt;=0.05,5,IF(BR6&gt;=0,4,3)))))</f>
        <v>#DIV/0!</v>
      </c>
      <c r="CV6" s="59" t="e">
        <f>IF(AE6&gt;=10,IF(BS6&gt;=0.24,5,IF(BS6&gt;=0.16,4,IF(BS6&gt;=0.08,3,IF(BS6&gt;=0,2,1)))),IF(AE6&gt;=5,IF(BS6&gt;=0.18,5,IF(BS6&gt;=0.12,4,IF(BS6&gt;=0.06,3,IF(BS6&gt;=0,2,1)))),IF(AE6&gt;=2,IF(BS6&gt;=0.09&gt;=5,IF(BS6&gt;=0.05,4,IF(BS6&gt;=0.03,3,IF(BS6&gt;=0,2,1)))),IF(BS6&gt;=0.05,5,IF(BS6&gt;=0,4,3)))))</f>
        <v>#DIV/0!</v>
      </c>
      <c r="CW6" s="59" t="e">
        <f>IF(AF6&gt;=10,IF(BT6&gt;=0.24,5,IF(BT6&gt;=0.16,4,IF(BT6&gt;=0.08,3,IF(BT6&gt;=0,2,1)))),IF(AF6&gt;=5,IF(BT6&gt;=0.18,5,IF(BT6&gt;=0.12,4,IF(BT6&gt;=0.06,3,IF(BT6&gt;=0,2,1)))),IF(AF6&gt;=2,IF(BT6&gt;=0.09&gt;=5,IF(BT6&gt;=0.05,4,IF(BT6&gt;=0.03,3,IF(BT6&gt;=0,2,1)))),IF(BT6&gt;=0.05,5,IF(BT6&gt;=0,4,3)))))</f>
        <v>#DIV/0!</v>
      </c>
      <c r="CX6" s="59"/>
      <c r="CY6" s="59"/>
      <c r="CZ6" s="59"/>
      <c r="DA6" s="59"/>
      <c r="DB6" s="59"/>
      <c r="DC6" s="59"/>
      <c r="DD6" s="59"/>
      <c r="DE6" s="59"/>
      <c r="DF6" s="409" t="s">
        <v>212</v>
      </c>
      <c r="DG6" s="52" t="s">
        <v>2</v>
      </c>
      <c r="DH6" s="59" t="e">
        <f>CD6/5*$CC6</f>
        <v>#DIV/0!</v>
      </c>
      <c r="DI6" s="59" t="e">
        <f>CE6/5*$CC6</f>
        <v>#DIV/0!</v>
      </c>
      <c r="DJ6" s="59" t="e">
        <f>CF6/5*$CC6</f>
        <v>#DIV/0!</v>
      </c>
      <c r="DK6" s="59" t="e">
        <f>CG6/5*$CC6</f>
        <v>#DIV/0!</v>
      </c>
      <c r="DL6" s="59" t="e">
        <f>CH6/5*$CC6</f>
        <v>#DIV/0!</v>
      </c>
      <c r="DM6" s="59" t="e">
        <f>CI6/5*$CC6</f>
        <v>#DIV/0!</v>
      </c>
      <c r="DN6" s="59" t="e">
        <f>CJ6/5*$CC6</f>
        <v>#DIV/0!</v>
      </c>
      <c r="DO6" s="59" t="e">
        <f>CK6/5*$CC6</f>
        <v>#DIV/0!</v>
      </c>
      <c r="DP6" s="59" t="e">
        <f>CL6/5*$CC6</f>
        <v>#DIV/0!</v>
      </c>
      <c r="DQ6" s="59" t="e">
        <f>CM6/5*$CC6</f>
        <v>#DIV/0!</v>
      </c>
      <c r="DR6" s="59" t="e">
        <f>CN6/5*$CC6</f>
        <v>#DIV/0!</v>
      </c>
      <c r="DS6" s="59" t="e">
        <f>CO6/5*$CC6</f>
        <v>#DIV/0!</v>
      </c>
      <c r="DT6" s="59" t="e">
        <f>CP6/5*$CC6</f>
        <v>#DIV/0!</v>
      </c>
      <c r="DU6" s="59" t="e">
        <f>CQ6/5*$CC6</f>
        <v>#DIV/0!</v>
      </c>
      <c r="DV6" s="59" t="e">
        <f>CR6/5*$CC6</f>
        <v>#DIV/0!</v>
      </c>
      <c r="DW6" s="59" t="e">
        <f>CS6/5*$CC6</f>
        <v>#DIV/0!</v>
      </c>
      <c r="DX6" s="59" t="e">
        <f>CT6/5*$CC6</f>
        <v>#DIV/0!</v>
      </c>
      <c r="DY6" s="59" t="e">
        <f>CU6/5*$CC6</f>
        <v>#DIV/0!</v>
      </c>
      <c r="DZ6" s="59" t="e">
        <f>CV6/5*$CC6</f>
        <v>#DIV/0!</v>
      </c>
      <c r="EA6" s="59" t="e">
        <f>CW6/5*$CC6</f>
        <v>#DIV/0!</v>
      </c>
      <c r="EB6" s="59"/>
      <c r="EC6" s="59"/>
      <c r="ED6" s="59"/>
      <c r="EE6" s="59"/>
      <c r="EF6" s="59"/>
      <c r="EG6" s="59"/>
      <c r="EH6" s="59"/>
      <c r="EJ6" s="146" t="e">
        <f t="shared" si="0"/>
        <v>#DIV/0!</v>
      </c>
      <c r="EK6" s="146" t="e">
        <f t="shared" si="0"/>
        <v>#DIV/0!</v>
      </c>
      <c r="EL6" s="146" t="e">
        <f t="shared" si="0"/>
        <v>#DIV/0!</v>
      </c>
      <c r="EM6" s="146" t="e">
        <f t="shared" si="0"/>
        <v>#DIV/0!</v>
      </c>
      <c r="EN6" s="146" t="e">
        <f t="shared" si="0"/>
        <v>#DIV/0!</v>
      </c>
      <c r="EO6" s="146" t="e">
        <f t="shared" si="0"/>
        <v>#DIV/0!</v>
      </c>
      <c r="EP6" s="146" t="e">
        <f t="shared" si="0"/>
        <v>#DIV/0!</v>
      </c>
      <c r="EQ6" s="146" t="e">
        <f t="shared" si="0"/>
        <v>#DIV/0!</v>
      </c>
      <c r="ER6" s="146" t="e">
        <f t="shared" si="0"/>
        <v>#DIV/0!</v>
      </c>
      <c r="ES6" s="146" t="e">
        <f t="shared" si="0"/>
        <v>#DIV/0!</v>
      </c>
      <c r="ET6" s="146" t="e">
        <f t="shared" si="0"/>
        <v>#DIV/0!</v>
      </c>
      <c r="EU6" s="146" t="e">
        <f t="shared" si="0"/>
        <v>#DIV/0!</v>
      </c>
      <c r="EV6" s="146" t="e">
        <f t="shared" si="1"/>
        <v>#DIV/0!</v>
      </c>
      <c r="EW6" s="146" t="e">
        <f t="shared" si="1"/>
        <v>#DIV/0!</v>
      </c>
      <c r="EX6" s="146" t="e">
        <f t="shared" si="1"/>
        <v>#DIV/0!</v>
      </c>
      <c r="EY6" s="146" t="e">
        <f t="shared" si="1"/>
        <v>#DIV/0!</v>
      </c>
      <c r="EZ6" s="146" t="e">
        <f t="shared" si="1"/>
        <v>#DIV/0!</v>
      </c>
      <c r="FA6" s="146" t="e">
        <f t="shared" si="1"/>
        <v>#DIV/0!</v>
      </c>
      <c r="FB6" s="146" t="e">
        <f t="shared" si="1"/>
        <v>#DIV/0!</v>
      </c>
      <c r="FC6" s="146" t="e">
        <f t="shared" si="1"/>
        <v>#DIV/0!</v>
      </c>
      <c r="FD6" s="146"/>
      <c r="FE6" s="146"/>
      <c r="FF6" s="146"/>
      <c r="FG6" s="146"/>
      <c r="FH6" s="146"/>
      <c r="FI6" s="79"/>
      <c r="FK6" s="409" t="e">
        <f t="shared" si="5"/>
        <v>#DIV/0!</v>
      </c>
      <c r="FL6" s="409" t="e">
        <f t="shared" si="5"/>
        <v>#DIV/0!</v>
      </c>
      <c r="FM6" s="409" t="e">
        <f t="shared" si="5"/>
        <v>#DIV/0!</v>
      </c>
      <c r="FN6" s="409" t="e">
        <f t="shared" si="5"/>
        <v>#DIV/0!</v>
      </c>
      <c r="FO6" s="409" t="e">
        <f t="shared" si="5"/>
        <v>#DIV/0!</v>
      </c>
      <c r="FP6" s="409" t="e">
        <f t="shared" si="5"/>
        <v>#DIV/0!</v>
      </c>
    </row>
    <row r="7" spans="1:178" s="409" customFormat="1" ht="14.25" customHeight="1">
      <c r="C7" s="52" t="s">
        <v>8</v>
      </c>
      <c r="K7" s="51"/>
      <c r="L7" s="51"/>
      <c r="M7" s="51">
        <v>4.12</v>
      </c>
      <c r="N7" s="51">
        <v>3.77</v>
      </c>
      <c r="O7" s="51">
        <v>3.66</v>
      </c>
      <c r="P7" s="51">
        <v>3.68</v>
      </c>
      <c r="Q7" s="51">
        <v>3.89</v>
      </c>
      <c r="R7" s="51">
        <v>4.18</v>
      </c>
      <c r="S7" s="51">
        <v>3.71</v>
      </c>
      <c r="T7" s="51">
        <v>3.44</v>
      </c>
      <c r="U7" s="51">
        <v>3.18</v>
      </c>
      <c r="V7" s="51">
        <v>3.2</v>
      </c>
      <c r="W7" s="51">
        <v>3.23</v>
      </c>
      <c r="X7" s="51">
        <v>3.23</v>
      </c>
      <c r="Y7" s="51">
        <v>3.08</v>
      </c>
      <c r="Z7" s="51">
        <v>2.78</v>
      </c>
      <c r="AA7" s="51">
        <v>2.68</v>
      </c>
      <c r="AB7" s="51">
        <v>2.63</v>
      </c>
      <c r="AC7" s="51">
        <v>2.88</v>
      </c>
      <c r="AD7" s="51">
        <v>3.21</v>
      </c>
      <c r="AE7" s="51">
        <v>3.59</v>
      </c>
      <c r="AF7" s="51">
        <v>3.79</v>
      </c>
      <c r="AG7" s="51">
        <v>3.48</v>
      </c>
      <c r="AH7" s="51">
        <v>3.61</v>
      </c>
      <c r="AI7" s="51">
        <v>3.73</v>
      </c>
      <c r="AJ7" s="51">
        <v>3.7</v>
      </c>
      <c r="AK7" s="51">
        <v>3.53</v>
      </c>
      <c r="AL7" s="116">
        <v>3.21</v>
      </c>
      <c r="AM7" s="73">
        <v>3.17</v>
      </c>
      <c r="AN7" s="73">
        <v>3.07</v>
      </c>
      <c r="AO7" s="73">
        <v>2.98</v>
      </c>
      <c r="AP7" s="73">
        <v>2.59</v>
      </c>
      <c r="AQ7" s="210">
        <v>2.11</v>
      </c>
      <c r="AR7" s="195">
        <v>1.61</v>
      </c>
      <c r="AS7" s="195"/>
      <c r="AT7" s="195"/>
      <c r="AU7" s="195"/>
      <c r="AV7" s="195"/>
      <c r="AW7" s="195"/>
      <c r="AX7" s="195"/>
      <c r="AY7" s="206"/>
      <c r="AZ7" s="49"/>
      <c r="BA7" s="54">
        <f>(M7-Y7)/M7</f>
        <v>0.25242718446601942</v>
      </c>
      <c r="BB7" s="54">
        <f>(N7-Z7)/N7</f>
        <v>0.26259946949602125</v>
      </c>
      <c r="BC7" s="54">
        <f>(O7-AA7)/O7</f>
        <v>0.26775956284153002</v>
      </c>
      <c r="BD7" s="54">
        <f>(P7-AB7)/P7</f>
        <v>0.28532608695652178</v>
      </c>
      <c r="BE7" s="54">
        <f>(Q7-AC7)/Q7</f>
        <v>0.25964010282776356</v>
      </c>
      <c r="BF7" s="54">
        <f>(R7-AD7)/R7</f>
        <v>0.23205741626794255</v>
      </c>
      <c r="BG7" s="54">
        <f>(S7-AE7)/S7</f>
        <v>3.2345013477088978E-2</v>
      </c>
      <c r="BH7" s="54">
        <f>(T7-AF7)/T7</f>
        <v>-0.10174418604651166</v>
      </c>
      <c r="BI7" s="54">
        <f>(U7-AG7)/U7</f>
        <v>-9.4339622641509371E-2</v>
      </c>
      <c r="BJ7" s="54">
        <f>(V7-AH7)/V7</f>
        <v>-0.12812499999999991</v>
      </c>
      <c r="BK7" s="54">
        <f>(W7-AI7)/W7</f>
        <v>-0.15479876160990713</v>
      </c>
      <c r="BL7" s="54">
        <f>(X7-AJ7)/X7</f>
        <v>-0.14551083591331276</v>
      </c>
      <c r="BM7" s="54">
        <f>(Y7-AK7)/Y7</f>
        <v>-0.14610389610389601</v>
      </c>
      <c r="BN7" s="54">
        <f>(Z7-AL7)/Z7</f>
        <v>-0.15467625899280582</v>
      </c>
      <c r="BO7" s="54">
        <f>(AA7-AM7)/AA7</f>
        <v>-0.18283582089552228</v>
      </c>
      <c r="BP7" s="54">
        <f>(AB7-AN7)/AB7</f>
        <v>-0.16730038022813687</v>
      </c>
      <c r="BQ7" s="54">
        <f>(AC7-AO7)/AC7</f>
        <v>-3.4722222222222252E-2</v>
      </c>
      <c r="BR7" s="54">
        <f>(AD7-AP7)/AD7</f>
        <v>0.19314641744548292</v>
      </c>
      <c r="BS7" s="54">
        <f>(AE7-AQ7)/AE7</f>
        <v>0.41225626740947074</v>
      </c>
      <c r="BT7" s="54">
        <f>(AF7-AR7)/AF7</f>
        <v>0.57519788918205794</v>
      </c>
      <c r="BU7" s="54"/>
      <c r="BV7" s="54"/>
      <c r="BW7" s="54"/>
      <c r="BX7" s="54"/>
      <c r="BY7" s="54"/>
      <c r="BZ7" s="54"/>
      <c r="CA7" s="54"/>
      <c r="CC7" s="61">
        <v>35</v>
      </c>
      <c r="CD7" s="59">
        <f>IF(M7&gt;=10,IF(BA7&gt;=0.24,5,IF(BA7&gt;=0.16,4,IF(BA7&gt;=0.08,3,IF(BA7&gt;=0,2,1)))),IF(M7&gt;=5,IF(BA7&gt;=0.18,5,IF(BA7&gt;=0.12,4,IF(BA7&gt;=0.06,3,IF(BA7&gt;=0,2,1)))),IF(M7&gt;=2,IF(BA7&gt;=0.09&gt;=5,IF(BA7&gt;=0.05,4,IF(BA7&gt;=0.03,3,IF(BA7&gt;=0,2,1)))),IF(BA7&gt;=0.05,5,IF(BA7&gt;=0,4,3)))))</f>
        <v>4</v>
      </c>
      <c r="CE7" s="59">
        <f>IF(N7&gt;=10,IF(BB7&gt;=0.24,5,IF(BB7&gt;=0.16,4,IF(BB7&gt;=0.08,3,IF(BB7&gt;=0,2,1)))),IF(N7&gt;=5,IF(BB7&gt;=0.18,5,IF(BB7&gt;=0.12,4,IF(BB7&gt;=0.06,3,IF(BB7&gt;=0,2,1)))),IF(N7&gt;=2,IF(BB7&gt;=0.09&gt;=5,IF(BB7&gt;=0.05,4,IF(BB7&gt;=0.03,3,IF(BB7&gt;=0,2,1)))),IF(BB7&gt;=0.05,5,IF(BB7&gt;=0,4,3)))))</f>
        <v>4</v>
      </c>
      <c r="CF7" s="59">
        <f>IF(O7&gt;=10,IF(BC7&gt;=0.24,5,IF(BC7&gt;=0.16,4,IF(BC7&gt;=0.08,3,IF(BC7&gt;=0,2,1)))),IF(O7&gt;=5,IF(BC7&gt;=0.18,5,IF(BC7&gt;=0.12,4,IF(BC7&gt;=0.06,3,IF(BC7&gt;=0,2,1)))),IF(O7&gt;=2,IF(BC7&gt;=0.09&gt;=5,IF(BC7&gt;=0.05,4,IF(BC7&gt;=0.03,3,IF(BC7&gt;=0,2,1)))),IF(BC7&gt;=0.05,5,IF(BC7&gt;=0,4,3)))))</f>
        <v>4</v>
      </c>
      <c r="CG7" s="59">
        <f>IF(P7&gt;=10,IF(BD7&gt;=0.24,5,IF(BD7&gt;=0.16,4,IF(BD7&gt;=0.08,3,IF(BD7&gt;=0,2,1)))),IF(P7&gt;=5,IF(BD7&gt;=0.18,5,IF(BD7&gt;=0.12,4,IF(BD7&gt;=0.06,3,IF(BD7&gt;=0,2,1)))),IF(P7&gt;=2,IF(BD7&gt;=0.09&gt;=5,IF(BD7&gt;=0.05,4,IF(BD7&gt;=0.03,3,IF(BD7&gt;=0,2,1)))),IF(BD7&gt;=0.05,5,IF(BD7&gt;=0,4,3)))))</f>
        <v>4</v>
      </c>
      <c r="CH7" s="59">
        <f>IF(Q7&gt;=10,IF(BE7&gt;=0.24,5,IF(BE7&gt;=0.16,4,IF(BE7&gt;=0.08,3,IF(BE7&gt;=0,2,1)))),IF(Q7&gt;=5,IF(BE7&gt;=0.18,5,IF(BE7&gt;=0.12,4,IF(BE7&gt;=0.06,3,IF(BE7&gt;=0,2,1)))),IF(Q7&gt;=2,IF(BE7&gt;=0.09&gt;=5,IF(BE7&gt;=0.05,4,IF(BE7&gt;=0.03,3,IF(BE7&gt;=0,2,1)))),IF(BE7&gt;=0.05,5,IF(BE7&gt;=0,4,3)))))</f>
        <v>4</v>
      </c>
      <c r="CI7" s="59">
        <f>IF(R7&gt;=10,IF(BF7&gt;=0.24,5,IF(BF7&gt;=0.16,4,IF(BF7&gt;=0.08,3,IF(BF7&gt;=0,2,1)))),IF(R7&gt;=5,IF(BF7&gt;=0.18,5,IF(BF7&gt;=0.12,4,IF(BF7&gt;=0.06,3,IF(BF7&gt;=0,2,1)))),IF(R7&gt;=2,IF(BF7&gt;=0.09&gt;=5,IF(BF7&gt;=0.05,4,IF(BF7&gt;=0.03,3,IF(BF7&gt;=0,2,1)))),IF(BF7&gt;=0.05,5,IF(BF7&gt;=0,4,3)))))</f>
        <v>4</v>
      </c>
      <c r="CJ7" s="59">
        <f>IF(S7&gt;=10,IF(BG7&gt;=0.24,5,IF(BG7&gt;=0.16,4,IF(BG7&gt;=0.08,3,IF(BG7&gt;=0,2,1)))),IF(S7&gt;=5,IF(BG7&gt;=0.18,5,IF(BG7&gt;=0.12,4,IF(BG7&gt;=0.06,3,IF(BG7&gt;=0,2,1)))),IF(S7&gt;=2,IF(BG7&gt;=0.09&gt;=5,IF(BG7&gt;=0.05,4,IF(BG7&gt;=0.03,3,IF(BG7&gt;=0,2,1)))),IF(BG7&gt;=0.05,5,IF(BG7&gt;=0,4,3)))))</f>
        <v>3</v>
      </c>
      <c r="CK7" s="59">
        <f>IF(T7&gt;=10,IF(BH7&gt;=0.24,5,IF(BH7&gt;=0.16,4,IF(BH7&gt;=0.08,3,IF(BH7&gt;=0,2,1)))),IF(T7&gt;=5,IF(BH7&gt;=0.18,5,IF(BH7&gt;=0.12,4,IF(BH7&gt;=0.06,3,IF(BH7&gt;=0,2,1)))),IF(T7&gt;=2,IF(BH7&gt;=0.09&gt;=5,IF(BH7&gt;=0.05,4,IF(BH7&gt;=0.03,3,IF(BH7&gt;=0,2,1)))),IF(BH7&gt;=0.05,5,IF(BH7&gt;=0,4,3)))))</f>
        <v>1</v>
      </c>
      <c r="CL7" s="59">
        <f>IF(U7&gt;=10,IF(BI7&gt;=0.24,5,IF(BI7&gt;=0.16,4,IF(BI7&gt;=0.08,3,IF(BI7&gt;=0,2,1)))),IF(U7&gt;=5,IF(BI7&gt;=0.18,5,IF(BI7&gt;=0.12,4,IF(BI7&gt;=0.06,3,IF(BI7&gt;=0,2,1)))),IF(U7&gt;=2,IF(BI7&gt;=0.09&gt;=5,IF(BI7&gt;=0.05,4,IF(BI7&gt;=0.03,3,IF(BI7&gt;=0,2,1)))),IF(BI7&gt;=0.05,5,IF(BI7&gt;=0,4,3)))))</f>
        <v>1</v>
      </c>
      <c r="CM7" s="59">
        <f>IF(V7&gt;=10,IF(BJ7&gt;=0.24,5,IF(BJ7&gt;=0.16,4,IF(BJ7&gt;=0.08,3,IF(BJ7&gt;=0,2,1)))),IF(V7&gt;=5,IF(BJ7&gt;=0.18,5,IF(BJ7&gt;=0.12,4,IF(BJ7&gt;=0.06,3,IF(BJ7&gt;=0,2,1)))),IF(V7&gt;=2,IF(BJ7&gt;=0.09&gt;=5,IF(BJ7&gt;=0.05,4,IF(BJ7&gt;=0.03,3,IF(BJ7&gt;=0,2,1)))),IF(BJ7&gt;=0.05,5,IF(BJ7&gt;=0,4,3)))))</f>
        <v>1</v>
      </c>
      <c r="CN7" s="59">
        <f>IF(W7&gt;=10,IF(BK7&gt;=0.24,5,IF(BK7&gt;=0.16,4,IF(BK7&gt;=0.08,3,IF(BK7&gt;=0,2,1)))),IF(W7&gt;=5,IF(BK7&gt;=0.18,5,IF(BK7&gt;=0.12,4,IF(BK7&gt;=0.06,3,IF(BK7&gt;=0,2,1)))),IF(W7&gt;=2,IF(BK7&gt;=0.09&gt;=5,IF(BK7&gt;=0.05,4,IF(BK7&gt;=0.03,3,IF(BK7&gt;=0,2,1)))),IF(BK7&gt;=0.05,5,IF(BK7&gt;=0,4,3)))))</f>
        <v>1</v>
      </c>
      <c r="CO7" s="59">
        <f>IF(X7&gt;=10,IF(BL7&gt;=0.24,5,IF(BL7&gt;=0.16,4,IF(BL7&gt;=0.08,3,IF(BL7&gt;=0,2,1)))),IF(X7&gt;=5,IF(BL7&gt;=0.18,5,IF(BL7&gt;=0.12,4,IF(BL7&gt;=0.06,3,IF(BL7&gt;=0,2,1)))),IF(X7&gt;=2,IF(BL7&gt;=0.09&gt;=5,IF(BL7&gt;=0.05,4,IF(BL7&gt;=0.03,3,IF(BL7&gt;=0,2,1)))),IF(BL7&gt;=0.05,5,IF(BL7&gt;=0,4,3)))))</f>
        <v>1</v>
      </c>
      <c r="CP7" s="59">
        <f>IF(Y7&gt;=10,IF(BM7&gt;=0.24,5,IF(BM7&gt;=0.16,4,IF(BM7&gt;=0.08,3,IF(BM7&gt;=0,2,1)))),IF(Y7&gt;=5,IF(BM7&gt;=0.18,5,IF(BM7&gt;=0.12,4,IF(BM7&gt;=0.06,3,IF(BM7&gt;=0,2,1)))),IF(Y7&gt;=2,IF(BM7&gt;=0.09&gt;=5,IF(BM7&gt;=0.05,4,IF(BM7&gt;=0.03,3,IF(BM7&gt;=0,2,1)))),IF(BM7&gt;=0.05,5,IF(BM7&gt;=0,4,3)))))</f>
        <v>1</v>
      </c>
      <c r="CQ7" s="59">
        <f>IF(Z7&gt;=10,IF(BN7&gt;=0.24,5,IF(BN7&gt;=0.16,4,IF(BN7&gt;=0.08,3,IF(BN7&gt;=0,2,1)))),IF(Z7&gt;=5,IF(BN7&gt;=0.18,5,IF(BN7&gt;=0.12,4,IF(BN7&gt;=0.06,3,IF(BN7&gt;=0,2,1)))),IF(Z7&gt;=2,IF(BN7&gt;=0.09&gt;=5,IF(BN7&gt;=0.05,4,IF(BN7&gt;=0.03,3,IF(BN7&gt;=0,2,1)))),IF(BN7&gt;=0.05,5,IF(BN7&gt;=0,4,3)))))</f>
        <v>1</v>
      </c>
      <c r="CR7" s="59">
        <f>IF(AA7&gt;=10,IF(BO7&gt;=0.24,5,IF(BO7&gt;=0.16,4,IF(BO7&gt;=0.08,3,IF(BO7&gt;=0,2,1)))),IF(AA7&gt;=5,IF(BO7&gt;=0.18,5,IF(BO7&gt;=0.12,4,IF(BO7&gt;=0.06,3,IF(BO7&gt;=0,2,1)))),IF(AA7&gt;=2,IF(BO7&gt;=0.09&gt;=5,IF(BO7&gt;=0.05,4,IF(BO7&gt;=0.03,3,IF(BO7&gt;=0,2,1)))),IF(BO7&gt;=0.05,5,IF(BO7&gt;=0,4,3)))))</f>
        <v>1</v>
      </c>
      <c r="CS7" s="59">
        <f>IF(AB7&gt;=10,IF(BP7&gt;=0.24,5,IF(BP7&gt;=0.16,4,IF(BP7&gt;=0.08,3,IF(BP7&gt;=0,2,1)))),IF(AB7&gt;=5,IF(BP7&gt;=0.18,5,IF(BP7&gt;=0.12,4,IF(BP7&gt;=0.06,3,IF(BP7&gt;=0,2,1)))),IF(AB7&gt;=2,IF(BP7&gt;=0.09&gt;=5,IF(BP7&gt;=0.05,4,IF(BP7&gt;=0.03,3,IF(BP7&gt;=0,2,1)))),IF(BP7&gt;=0.05,5,IF(BP7&gt;=0,4,3)))))</f>
        <v>1</v>
      </c>
      <c r="CT7" s="59">
        <f>IF(AC7&gt;=10,IF(BQ7&gt;=0.24,5,IF(BQ7&gt;=0.16,4,IF(BQ7&gt;=0.08,3,IF(BQ7&gt;=0,2,1)))),IF(AC7&gt;=5,IF(BQ7&gt;=0.18,5,IF(BQ7&gt;=0.12,4,IF(BQ7&gt;=0.06,3,IF(BQ7&gt;=0,2,1)))),IF(AC7&gt;=2,IF(BQ7&gt;=0.09&gt;=5,IF(BQ7&gt;=0.05,4,IF(BQ7&gt;=0.03,3,IF(BQ7&gt;=0,2,1)))),IF(BQ7&gt;=0.05,5,IF(BQ7&gt;=0,4,3)))))</f>
        <v>1</v>
      </c>
      <c r="CU7" s="59">
        <f>IF(AD7&gt;=10,IF(BR7&gt;=0.24,5,IF(BR7&gt;=0.16,4,IF(BR7&gt;=0.08,3,IF(BR7&gt;=0,2,1)))),IF(AD7&gt;=5,IF(BR7&gt;=0.18,5,IF(BR7&gt;=0.12,4,IF(BR7&gt;=0.06,3,IF(BR7&gt;=0,2,1)))),IF(AD7&gt;=2,IF(BR7&gt;=0.09&gt;=5,IF(BR7&gt;=0.05,4,IF(BR7&gt;=0.03,3,IF(BR7&gt;=0,2,1)))),IF(BR7&gt;=0.05,5,IF(BR7&gt;=0,4,3)))))</f>
        <v>4</v>
      </c>
      <c r="CV7" s="59">
        <f>IF(AE7&gt;=10,IF(BS7&gt;=0.24,5,IF(BS7&gt;=0.16,4,IF(BS7&gt;=0.08,3,IF(BS7&gt;=0,2,1)))),IF(AE7&gt;=5,IF(BS7&gt;=0.18,5,IF(BS7&gt;=0.12,4,IF(BS7&gt;=0.06,3,IF(BS7&gt;=0,2,1)))),IF(AE7&gt;=2,IF(BS7&gt;=0.09&gt;=5,IF(BS7&gt;=0.05,4,IF(BS7&gt;=0.03,3,IF(BS7&gt;=0,2,1)))),IF(BS7&gt;=0.05,5,IF(BS7&gt;=0,4,3)))))</f>
        <v>4</v>
      </c>
      <c r="CW7" s="59">
        <f>IF(AF7&gt;=10,IF(BT7&gt;=0.24,5,IF(BT7&gt;=0.16,4,IF(BT7&gt;=0.08,3,IF(BT7&gt;=0,2,1)))),IF(AF7&gt;=5,IF(BT7&gt;=0.18,5,IF(BT7&gt;=0.12,4,IF(BT7&gt;=0.06,3,IF(BT7&gt;=0,2,1)))),IF(AF7&gt;=2,IF(BT7&gt;=0.09&gt;=5,IF(BT7&gt;=0.05,4,IF(BT7&gt;=0.03,3,IF(BT7&gt;=0,2,1)))),IF(BT7&gt;=0.05,5,IF(BT7&gt;=0,4,3)))))</f>
        <v>4</v>
      </c>
      <c r="CX7" s="59"/>
      <c r="CY7" s="59"/>
      <c r="CZ7" s="59"/>
      <c r="DA7" s="59"/>
      <c r="DB7" s="59"/>
      <c r="DC7" s="59"/>
      <c r="DD7" s="59"/>
      <c r="DE7" s="59"/>
      <c r="DF7" s="409" t="s">
        <v>212</v>
      </c>
      <c r="DG7" s="52" t="s">
        <v>8</v>
      </c>
      <c r="DH7" s="59">
        <f>CD7/5*$CC7</f>
        <v>28</v>
      </c>
      <c r="DI7" s="59">
        <f>CE7/5*$CC7</f>
        <v>28</v>
      </c>
      <c r="DJ7" s="59">
        <f>CF7/5*$CC7</f>
        <v>28</v>
      </c>
      <c r="DK7" s="59">
        <f>CG7/5*$CC7</f>
        <v>28</v>
      </c>
      <c r="DL7" s="59">
        <f>CH7/5*$CC7</f>
        <v>28</v>
      </c>
      <c r="DM7" s="59">
        <f>CI7/5*$CC7</f>
        <v>28</v>
      </c>
      <c r="DN7" s="59">
        <f>CJ7/5*$CC7</f>
        <v>21</v>
      </c>
      <c r="DO7" s="59">
        <f>CK7/5*$CC7</f>
        <v>7</v>
      </c>
      <c r="DP7" s="59">
        <f>CL7/5*$CC7</f>
        <v>7</v>
      </c>
      <c r="DQ7" s="59">
        <f>CM7/5*$CC7</f>
        <v>7</v>
      </c>
      <c r="DR7" s="59">
        <f>CN7/5*$CC7</f>
        <v>7</v>
      </c>
      <c r="DS7" s="59">
        <f>CO7/5*$CC7</f>
        <v>7</v>
      </c>
      <c r="DT7" s="59">
        <f>CP7/5*$CC7</f>
        <v>7</v>
      </c>
      <c r="DU7" s="59">
        <f>CQ7/5*$CC7</f>
        <v>7</v>
      </c>
      <c r="DV7" s="59">
        <f>CR7/5*$CC7</f>
        <v>7</v>
      </c>
      <c r="DW7" s="59">
        <f>CS7/5*$CC7</f>
        <v>7</v>
      </c>
      <c r="DX7" s="59">
        <f>CT7/5*$CC7</f>
        <v>7</v>
      </c>
      <c r="DY7" s="59">
        <f>CU7/5*$CC7</f>
        <v>28</v>
      </c>
      <c r="DZ7" s="59">
        <f>CV7/5*$CC7</f>
        <v>28</v>
      </c>
      <c r="EA7" s="59">
        <f>CW7/5*$CC7</f>
        <v>28</v>
      </c>
      <c r="EB7" s="59"/>
      <c r="EC7" s="59"/>
      <c r="ED7" s="59"/>
      <c r="EE7" s="59"/>
      <c r="EF7" s="59"/>
      <c r="EG7" s="59"/>
      <c r="EH7" s="59"/>
      <c r="EJ7" s="79" t="e">
        <f t="shared" si="0"/>
        <v>#DIV/0!</v>
      </c>
      <c r="EK7" s="79" t="e">
        <f t="shared" si="0"/>
        <v>#DIV/0!</v>
      </c>
      <c r="EL7" s="79" t="e">
        <f t="shared" si="0"/>
        <v>#DIV/0!</v>
      </c>
      <c r="EM7" s="79" t="e">
        <f t="shared" si="0"/>
        <v>#DIV/0!</v>
      </c>
      <c r="EN7" s="79" t="e">
        <f t="shared" si="0"/>
        <v>#DIV/0!</v>
      </c>
      <c r="EO7" s="79" t="e">
        <f t="shared" si="0"/>
        <v>#DIV/0!</v>
      </c>
      <c r="EP7" s="79" t="e">
        <f t="shared" si="0"/>
        <v>#DIV/0!</v>
      </c>
      <c r="EQ7" s="79" t="e">
        <f t="shared" si="0"/>
        <v>#DIV/0!</v>
      </c>
      <c r="ER7" s="79" t="e">
        <f t="shared" si="0"/>
        <v>#DIV/0!</v>
      </c>
      <c r="ES7" s="79" t="e">
        <f t="shared" si="0"/>
        <v>#DIV/0!</v>
      </c>
      <c r="ET7" s="79" t="e">
        <f t="shared" si="0"/>
        <v>#DIV/0!</v>
      </c>
      <c r="EU7" s="79" t="e">
        <f t="shared" si="0"/>
        <v>#DIV/0!</v>
      </c>
      <c r="EV7" s="79" t="e">
        <f t="shared" si="1"/>
        <v>#DIV/0!</v>
      </c>
      <c r="EW7" s="79" t="e">
        <f t="shared" si="1"/>
        <v>#DIV/0!</v>
      </c>
      <c r="EX7" s="79" t="e">
        <f t="shared" si="1"/>
        <v>#DIV/0!</v>
      </c>
      <c r="EY7" s="79" t="e">
        <f t="shared" si="1"/>
        <v>#DIV/0!</v>
      </c>
      <c r="EZ7" s="79" t="e">
        <f t="shared" si="1"/>
        <v>#DIV/0!</v>
      </c>
      <c r="FA7" s="79" t="e">
        <f t="shared" si="1"/>
        <v>#DIV/0!</v>
      </c>
      <c r="FB7" s="79" t="e">
        <f t="shared" si="1"/>
        <v>#DIV/0!</v>
      </c>
      <c r="FC7" s="79" t="e">
        <f t="shared" si="1"/>
        <v>#DIV/0!</v>
      </c>
      <c r="FD7" s="79"/>
      <c r="FE7" s="79"/>
      <c r="FF7" s="79"/>
      <c r="FG7" s="79"/>
      <c r="FH7" s="79"/>
      <c r="FI7" s="79"/>
      <c r="FK7" s="409" t="e">
        <f t="shared" si="5"/>
        <v>#DIV/0!</v>
      </c>
      <c r="FL7" s="409" t="e">
        <f t="shared" si="5"/>
        <v>#DIV/0!</v>
      </c>
      <c r="FM7" s="409" t="e">
        <f t="shared" si="5"/>
        <v>#DIV/0!</v>
      </c>
      <c r="FN7" s="409" t="e">
        <f t="shared" si="5"/>
        <v>#DIV/0!</v>
      </c>
      <c r="FO7" s="409" t="e">
        <f t="shared" si="5"/>
        <v>#DIV/0!</v>
      </c>
      <c r="FP7" s="409" t="e">
        <f t="shared" si="5"/>
        <v>#DIV/0!</v>
      </c>
    </row>
    <row r="8" spans="1:178" s="409" customFormat="1" ht="14.25" customHeight="1">
      <c r="C8" s="52" t="s">
        <v>5</v>
      </c>
      <c r="K8" s="51"/>
      <c r="L8" s="51"/>
      <c r="M8" s="51">
        <v>2.88</v>
      </c>
      <c r="N8" s="51">
        <v>2.69</v>
      </c>
      <c r="O8" s="51">
        <v>2.7</v>
      </c>
      <c r="P8" s="51">
        <v>2.74</v>
      </c>
      <c r="Q8" s="51">
        <v>2.97</v>
      </c>
      <c r="R8" s="51">
        <v>3.1</v>
      </c>
      <c r="S8" s="51">
        <v>2.88</v>
      </c>
      <c r="T8" s="51">
        <v>2.61</v>
      </c>
      <c r="U8" s="51">
        <v>2.38</v>
      </c>
      <c r="V8" s="51">
        <v>2.3199999999999998</v>
      </c>
      <c r="W8" s="51">
        <v>2.2599999999999998</v>
      </c>
      <c r="X8" s="51">
        <v>2.23</v>
      </c>
      <c r="Y8" s="51">
        <v>2.16</v>
      </c>
      <c r="Z8" s="51">
        <v>1.98</v>
      </c>
      <c r="AA8" s="51">
        <v>1.98</v>
      </c>
      <c r="AB8" s="51">
        <v>2</v>
      </c>
      <c r="AC8" s="51">
        <v>2.13</v>
      </c>
      <c r="AD8" s="51">
        <v>2.2799999999999998</v>
      </c>
      <c r="AE8" s="51">
        <v>2.62</v>
      </c>
      <c r="AF8" s="51">
        <v>2.89</v>
      </c>
      <c r="AG8" s="51">
        <v>2.85</v>
      </c>
      <c r="AH8" s="51">
        <v>3.06</v>
      </c>
      <c r="AI8" s="51">
        <v>3.21</v>
      </c>
      <c r="AJ8" s="51">
        <v>3.29</v>
      </c>
      <c r="AK8" s="51">
        <v>3.32</v>
      </c>
      <c r="AL8" s="116">
        <v>3.15</v>
      </c>
      <c r="AM8" s="73">
        <v>3.08</v>
      </c>
      <c r="AN8" s="73">
        <v>3.13</v>
      </c>
      <c r="AO8" s="73">
        <v>3.2</v>
      </c>
      <c r="AP8" s="73">
        <v>2.83</v>
      </c>
      <c r="AQ8" s="210">
        <v>2.1</v>
      </c>
      <c r="AR8" s="195">
        <v>1.6</v>
      </c>
      <c r="AS8" s="195"/>
      <c r="AT8" s="195"/>
      <c r="AU8" s="195"/>
      <c r="AV8" s="195"/>
      <c r="AW8" s="195"/>
      <c r="AX8" s="195"/>
      <c r="AY8" s="206"/>
      <c r="AZ8" s="49"/>
      <c r="BA8" s="54">
        <f>(M8-Y8)/M8</f>
        <v>0.24999999999999992</v>
      </c>
      <c r="BB8" s="54">
        <f>(N8-Z8)/N8</f>
        <v>0.26394052044609667</v>
      </c>
      <c r="BC8" s="54">
        <f>(O8-AA8)/O8</f>
        <v>0.26666666666666672</v>
      </c>
      <c r="BD8" s="54">
        <f>(P8-AB8)/P8</f>
        <v>0.27007299270072999</v>
      </c>
      <c r="BE8" s="54">
        <f>(Q8-AC8)/Q8</f>
        <v>0.28282828282828293</v>
      </c>
      <c r="BF8" s="54">
        <f>(R8-AD8)/R8</f>
        <v>0.26451612903225813</v>
      </c>
      <c r="BG8" s="54">
        <f>(S8-AE8)/S8</f>
        <v>9.0277777777777707E-2</v>
      </c>
      <c r="BH8" s="54">
        <f>(T8-AF8)/T8</f>
        <v>-0.10727969348659014</v>
      </c>
      <c r="BI8" s="54">
        <f>(U8-AG8)/U8</f>
        <v>-0.19747899159663876</v>
      </c>
      <c r="BJ8" s="54">
        <f>(V8-AH8)/V8</f>
        <v>-0.31896551724137945</v>
      </c>
      <c r="BK8" s="54">
        <f>(W8-AI8)/W8</f>
        <v>-0.42035398230088505</v>
      </c>
      <c r="BL8" s="54">
        <f>(X8-AJ8)/X8</f>
        <v>-0.4753363228699552</v>
      </c>
      <c r="BM8" s="54">
        <f>(Y8-AK8)/Y8</f>
        <v>-0.53703703703703687</v>
      </c>
      <c r="BN8" s="54">
        <f>(Z8-AL8)/Z8</f>
        <v>-0.59090909090909083</v>
      </c>
      <c r="BO8" s="54">
        <f>(AA8-AM8)/AA8</f>
        <v>-0.55555555555555558</v>
      </c>
      <c r="BP8" s="54">
        <f>(AB8-AN8)/AB8</f>
        <v>-0.56499999999999995</v>
      </c>
      <c r="BQ8" s="54">
        <f>(AC8-AO8)/AC8</f>
        <v>-0.50234741784037573</v>
      </c>
      <c r="BR8" s="54">
        <f>(AD8-AP8)/AD8</f>
        <v>-0.24122807017543874</v>
      </c>
      <c r="BS8" s="54">
        <f>(AE8-AQ8)/AE8</f>
        <v>0.19847328244274809</v>
      </c>
      <c r="BT8" s="54">
        <f>(AF8-AR8)/AF8</f>
        <v>0.44636678200692043</v>
      </c>
      <c r="BU8" s="54"/>
      <c r="BV8" s="54"/>
      <c r="BW8" s="54"/>
      <c r="BX8" s="54"/>
      <c r="BY8" s="54"/>
      <c r="BZ8" s="54"/>
      <c r="CA8" s="54"/>
      <c r="CC8" s="61">
        <v>35</v>
      </c>
      <c r="CD8" s="59">
        <f>IF(M8&gt;=10,IF(BA8&gt;=0.24,5,IF(BA8&gt;=0.16,4,IF(BA8&gt;=0.08,3,IF(BA8&gt;=0,2,1)))),IF(M8&gt;=5,IF(BA8&gt;=0.18,5,IF(BA8&gt;=0.12,4,IF(BA8&gt;=0.06,3,IF(BA8&gt;=0,2,1)))),IF(M8&gt;=2,IF(BA8&gt;=0.09&gt;=5,IF(BA8&gt;=0.05,4,IF(BA8&gt;=0.03,3,IF(BA8&gt;=0,2,1)))),IF(BA8&gt;=0.05,5,IF(BA8&gt;=0,4,3)))))</f>
        <v>4</v>
      </c>
      <c r="CE8" s="59">
        <f>IF(N8&gt;=10,IF(BB8&gt;=0.24,5,IF(BB8&gt;=0.16,4,IF(BB8&gt;=0.08,3,IF(BB8&gt;=0,2,1)))),IF(N8&gt;=5,IF(BB8&gt;=0.18,5,IF(BB8&gt;=0.12,4,IF(BB8&gt;=0.06,3,IF(BB8&gt;=0,2,1)))),IF(N8&gt;=2,IF(BB8&gt;=0.09&gt;=5,IF(BB8&gt;=0.05,4,IF(BB8&gt;=0.03,3,IF(BB8&gt;=0,2,1)))),IF(BB8&gt;=0.05,5,IF(BB8&gt;=0,4,3)))))</f>
        <v>4</v>
      </c>
      <c r="CF8" s="59">
        <f>IF(O8&gt;=10,IF(BC8&gt;=0.24,5,IF(BC8&gt;=0.16,4,IF(BC8&gt;=0.08,3,IF(BC8&gt;=0,2,1)))),IF(O8&gt;=5,IF(BC8&gt;=0.18,5,IF(BC8&gt;=0.12,4,IF(BC8&gt;=0.06,3,IF(BC8&gt;=0,2,1)))),IF(O8&gt;=2,IF(BC8&gt;=0.09&gt;=5,IF(BC8&gt;=0.05,4,IF(BC8&gt;=0.03,3,IF(BC8&gt;=0,2,1)))),IF(BC8&gt;=0.05,5,IF(BC8&gt;=0,4,3)))))</f>
        <v>4</v>
      </c>
      <c r="CG8" s="59">
        <f>IF(P8&gt;=10,IF(BD8&gt;=0.24,5,IF(BD8&gt;=0.16,4,IF(BD8&gt;=0.08,3,IF(BD8&gt;=0,2,1)))),IF(P8&gt;=5,IF(BD8&gt;=0.18,5,IF(BD8&gt;=0.12,4,IF(BD8&gt;=0.06,3,IF(BD8&gt;=0,2,1)))),IF(P8&gt;=2,IF(BD8&gt;=0.09&gt;=5,IF(BD8&gt;=0.05,4,IF(BD8&gt;=0.03,3,IF(BD8&gt;=0,2,1)))),IF(BD8&gt;=0.05,5,IF(BD8&gt;=0,4,3)))))</f>
        <v>4</v>
      </c>
      <c r="CH8" s="59">
        <f>IF(Q8&gt;=10,IF(BE8&gt;=0.24,5,IF(BE8&gt;=0.16,4,IF(BE8&gt;=0.08,3,IF(BE8&gt;=0,2,1)))),IF(Q8&gt;=5,IF(BE8&gt;=0.18,5,IF(BE8&gt;=0.12,4,IF(BE8&gt;=0.06,3,IF(BE8&gt;=0,2,1)))),IF(Q8&gt;=2,IF(BE8&gt;=0.09&gt;=5,IF(BE8&gt;=0.05,4,IF(BE8&gt;=0.03,3,IF(BE8&gt;=0,2,1)))),IF(BE8&gt;=0.05,5,IF(BE8&gt;=0,4,3)))))</f>
        <v>4</v>
      </c>
      <c r="CI8" s="59">
        <f>IF(R8&gt;=10,IF(BF8&gt;=0.24,5,IF(BF8&gt;=0.16,4,IF(BF8&gt;=0.08,3,IF(BF8&gt;=0,2,1)))),IF(R8&gt;=5,IF(BF8&gt;=0.18,5,IF(BF8&gt;=0.12,4,IF(BF8&gt;=0.06,3,IF(BF8&gt;=0,2,1)))),IF(R8&gt;=2,IF(BF8&gt;=0.09&gt;=5,IF(BF8&gt;=0.05,4,IF(BF8&gt;=0.03,3,IF(BF8&gt;=0,2,1)))),IF(BF8&gt;=0.05,5,IF(BF8&gt;=0,4,3)))))</f>
        <v>4</v>
      </c>
      <c r="CJ8" s="59">
        <f>IF(S8&gt;=10,IF(BG8&gt;=0.24,5,IF(BG8&gt;=0.16,4,IF(BG8&gt;=0.08,3,IF(BG8&gt;=0,2,1)))),IF(S8&gt;=5,IF(BG8&gt;=0.18,5,IF(BG8&gt;=0.12,4,IF(BG8&gt;=0.06,3,IF(BG8&gt;=0,2,1)))),IF(S8&gt;=2,IF(BG8&gt;=0.09&gt;=5,IF(BG8&gt;=0.05,4,IF(BG8&gt;=0.03,3,IF(BG8&gt;=0,2,1)))),IF(BG8&gt;=0.05,5,IF(BG8&gt;=0,4,3)))))</f>
        <v>4</v>
      </c>
      <c r="CK8" s="59">
        <f>IF(T8&gt;=10,IF(BH8&gt;=0.24,5,IF(BH8&gt;=0.16,4,IF(BH8&gt;=0.08,3,IF(BH8&gt;=0,2,1)))),IF(T8&gt;=5,IF(BH8&gt;=0.18,5,IF(BH8&gt;=0.12,4,IF(BH8&gt;=0.06,3,IF(BH8&gt;=0,2,1)))),IF(T8&gt;=2,IF(BH8&gt;=0.09&gt;=5,IF(BH8&gt;=0.05,4,IF(BH8&gt;=0.03,3,IF(BH8&gt;=0,2,1)))),IF(BH8&gt;=0.05,5,IF(BH8&gt;=0,4,3)))))</f>
        <v>1</v>
      </c>
      <c r="CL8" s="59">
        <f>IF(U8&gt;=10,IF(BI8&gt;=0.24,5,IF(BI8&gt;=0.16,4,IF(BI8&gt;=0.08,3,IF(BI8&gt;=0,2,1)))),IF(U8&gt;=5,IF(BI8&gt;=0.18,5,IF(BI8&gt;=0.12,4,IF(BI8&gt;=0.06,3,IF(BI8&gt;=0,2,1)))),IF(U8&gt;=2,IF(BI8&gt;=0.09&gt;=5,IF(BI8&gt;=0.05,4,IF(BI8&gt;=0.03,3,IF(BI8&gt;=0,2,1)))),IF(BI8&gt;=0.05,5,IF(BI8&gt;=0,4,3)))))</f>
        <v>1</v>
      </c>
      <c r="CM8" s="59">
        <f>IF(V8&gt;=10,IF(BJ8&gt;=0.24,5,IF(BJ8&gt;=0.16,4,IF(BJ8&gt;=0.08,3,IF(BJ8&gt;=0,2,1)))),IF(V8&gt;=5,IF(BJ8&gt;=0.18,5,IF(BJ8&gt;=0.12,4,IF(BJ8&gt;=0.06,3,IF(BJ8&gt;=0,2,1)))),IF(V8&gt;=2,IF(BJ8&gt;=0.09&gt;=5,IF(BJ8&gt;=0.05,4,IF(BJ8&gt;=0.03,3,IF(BJ8&gt;=0,2,1)))),IF(BJ8&gt;=0.05,5,IF(BJ8&gt;=0,4,3)))))</f>
        <v>1</v>
      </c>
      <c r="CN8" s="59">
        <f>IF(W8&gt;=10,IF(BK8&gt;=0.24,5,IF(BK8&gt;=0.16,4,IF(BK8&gt;=0.08,3,IF(BK8&gt;=0,2,1)))),IF(W8&gt;=5,IF(BK8&gt;=0.18,5,IF(BK8&gt;=0.12,4,IF(BK8&gt;=0.06,3,IF(BK8&gt;=0,2,1)))),IF(W8&gt;=2,IF(BK8&gt;=0.09&gt;=5,IF(BK8&gt;=0.05,4,IF(BK8&gt;=0.03,3,IF(BK8&gt;=0,2,1)))),IF(BK8&gt;=0.05,5,IF(BK8&gt;=0,4,3)))))</f>
        <v>1</v>
      </c>
      <c r="CO8" s="59">
        <f>IF(X8&gt;=10,IF(BL8&gt;=0.24,5,IF(BL8&gt;=0.16,4,IF(BL8&gt;=0.08,3,IF(BL8&gt;=0,2,1)))),IF(X8&gt;=5,IF(BL8&gt;=0.18,5,IF(BL8&gt;=0.12,4,IF(BL8&gt;=0.06,3,IF(BL8&gt;=0,2,1)))),IF(X8&gt;=2,IF(BL8&gt;=0.09&gt;=5,IF(BL8&gt;=0.05,4,IF(BL8&gt;=0.03,3,IF(BL8&gt;=0,2,1)))),IF(BL8&gt;=0.05,5,IF(BL8&gt;=0,4,3)))))</f>
        <v>1</v>
      </c>
      <c r="CP8" s="59">
        <f>IF(Y8&gt;=10,IF(BM8&gt;=0.24,5,IF(BM8&gt;=0.16,4,IF(BM8&gt;=0.08,3,IF(BM8&gt;=0,2,1)))),IF(Y8&gt;=5,IF(BM8&gt;=0.18,5,IF(BM8&gt;=0.12,4,IF(BM8&gt;=0.06,3,IF(BM8&gt;=0,2,1)))),IF(Y8&gt;=2,IF(BM8&gt;=0.09&gt;=5,IF(BM8&gt;=0.05,4,IF(BM8&gt;=0.03,3,IF(BM8&gt;=0,2,1)))),IF(BM8&gt;=0.05,5,IF(BM8&gt;=0,4,3)))))</f>
        <v>1</v>
      </c>
      <c r="CQ8" s="59">
        <f>IF(Z8&gt;=10,IF(BN8&gt;=0.24,5,IF(BN8&gt;=0.16,4,IF(BN8&gt;=0.08,3,IF(BN8&gt;=0,2,1)))),IF(Z8&gt;=5,IF(BN8&gt;=0.18,5,IF(BN8&gt;=0.12,4,IF(BN8&gt;=0.06,3,IF(BN8&gt;=0,2,1)))),IF(Z8&gt;=2,IF(BN8&gt;=0.09&gt;=5,IF(BN8&gt;=0.05,4,IF(BN8&gt;=0.03,3,IF(BN8&gt;=0,2,1)))),IF(BN8&gt;=0.05,5,IF(BN8&gt;=0,4,3)))))</f>
        <v>3</v>
      </c>
      <c r="CR8" s="59">
        <f>IF(AA8&gt;=10,IF(BO8&gt;=0.24,5,IF(BO8&gt;=0.16,4,IF(BO8&gt;=0.08,3,IF(BO8&gt;=0,2,1)))),IF(AA8&gt;=5,IF(BO8&gt;=0.18,5,IF(BO8&gt;=0.12,4,IF(BO8&gt;=0.06,3,IF(BO8&gt;=0,2,1)))),IF(AA8&gt;=2,IF(BO8&gt;=0.09&gt;=5,IF(BO8&gt;=0.05,4,IF(BO8&gt;=0.03,3,IF(BO8&gt;=0,2,1)))),IF(BO8&gt;=0.05,5,IF(BO8&gt;=0,4,3)))))</f>
        <v>3</v>
      </c>
      <c r="CS8" s="59">
        <f>IF(AB8&gt;=10,IF(BP8&gt;=0.24,5,IF(BP8&gt;=0.16,4,IF(BP8&gt;=0.08,3,IF(BP8&gt;=0,2,1)))),IF(AB8&gt;=5,IF(BP8&gt;=0.18,5,IF(BP8&gt;=0.12,4,IF(BP8&gt;=0.06,3,IF(BP8&gt;=0,2,1)))),IF(AB8&gt;=2,IF(BP8&gt;=0.09&gt;=5,IF(BP8&gt;=0.05,4,IF(BP8&gt;=0.03,3,IF(BP8&gt;=0,2,1)))),IF(BP8&gt;=0.05,5,IF(BP8&gt;=0,4,3)))))</f>
        <v>1</v>
      </c>
      <c r="CT8" s="59">
        <f>IF(AC8&gt;=10,IF(BQ8&gt;=0.24,5,IF(BQ8&gt;=0.16,4,IF(BQ8&gt;=0.08,3,IF(BQ8&gt;=0,2,1)))),IF(AC8&gt;=5,IF(BQ8&gt;=0.18,5,IF(BQ8&gt;=0.12,4,IF(BQ8&gt;=0.06,3,IF(BQ8&gt;=0,2,1)))),IF(AC8&gt;=2,IF(BQ8&gt;=0.09&gt;=5,IF(BQ8&gt;=0.05,4,IF(BQ8&gt;=0.03,3,IF(BQ8&gt;=0,2,1)))),IF(BQ8&gt;=0.05,5,IF(BQ8&gt;=0,4,3)))))</f>
        <v>1</v>
      </c>
      <c r="CU8" s="59">
        <f>IF(AD8&gt;=10,IF(BR8&gt;=0.24,5,IF(BR8&gt;=0.16,4,IF(BR8&gt;=0.08,3,IF(BR8&gt;=0,2,1)))),IF(AD8&gt;=5,IF(BR8&gt;=0.18,5,IF(BR8&gt;=0.12,4,IF(BR8&gt;=0.06,3,IF(BR8&gt;=0,2,1)))),IF(AD8&gt;=2,IF(BR8&gt;=0.09&gt;=5,IF(BR8&gt;=0.05,4,IF(BR8&gt;=0.03,3,IF(BR8&gt;=0,2,1)))),IF(BR8&gt;=0.05,5,IF(BR8&gt;=0,4,3)))))</f>
        <v>1</v>
      </c>
      <c r="CV8" s="59">
        <f>IF(AE8&gt;=10,IF(BS8&gt;=0.24,5,IF(BS8&gt;=0.16,4,IF(BS8&gt;=0.08,3,IF(BS8&gt;=0,2,1)))),IF(AE8&gt;=5,IF(BS8&gt;=0.18,5,IF(BS8&gt;=0.12,4,IF(BS8&gt;=0.06,3,IF(BS8&gt;=0,2,1)))),IF(AE8&gt;=2,IF(BS8&gt;=0.09&gt;=5,IF(BS8&gt;=0.05,4,IF(BS8&gt;=0.03,3,IF(BS8&gt;=0,2,1)))),IF(BS8&gt;=0.05,5,IF(BS8&gt;=0,4,3)))))</f>
        <v>4</v>
      </c>
      <c r="CW8" s="59">
        <f>IF(AF8&gt;=10,IF(BT8&gt;=0.24,5,IF(BT8&gt;=0.16,4,IF(BT8&gt;=0.08,3,IF(BT8&gt;=0,2,1)))),IF(AF8&gt;=5,IF(BT8&gt;=0.18,5,IF(BT8&gt;=0.12,4,IF(BT8&gt;=0.06,3,IF(BT8&gt;=0,2,1)))),IF(AF8&gt;=2,IF(BT8&gt;=0.09&gt;=5,IF(BT8&gt;=0.05,4,IF(BT8&gt;=0.03,3,IF(BT8&gt;=0,2,1)))),IF(BT8&gt;=0.05,5,IF(BT8&gt;=0,4,3)))))</f>
        <v>4</v>
      </c>
      <c r="CX8" s="59"/>
      <c r="CY8" s="59"/>
      <c r="CZ8" s="59"/>
      <c r="DA8" s="59"/>
      <c r="DB8" s="59"/>
      <c r="DC8" s="59"/>
      <c r="DD8" s="59"/>
      <c r="DE8" s="59"/>
      <c r="DF8" s="409" t="s">
        <v>212</v>
      </c>
      <c r="DG8" s="52" t="s">
        <v>5</v>
      </c>
      <c r="DH8" s="59">
        <f>CD8/5*$CC8</f>
        <v>28</v>
      </c>
      <c r="DI8" s="59">
        <f>CE8/5*$CC8</f>
        <v>28</v>
      </c>
      <c r="DJ8" s="59">
        <f>CF8/5*$CC8</f>
        <v>28</v>
      </c>
      <c r="DK8" s="59">
        <f>CG8/5*$CC8</f>
        <v>28</v>
      </c>
      <c r="DL8" s="59">
        <f>CH8/5*$CC8</f>
        <v>28</v>
      </c>
      <c r="DM8" s="59">
        <f>CI8/5*$CC8</f>
        <v>28</v>
      </c>
      <c r="DN8" s="59">
        <f>CJ8/5*$CC8</f>
        <v>28</v>
      </c>
      <c r="DO8" s="59">
        <f>CK8/5*$CC8</f>
        <v>7</v>
      </c>
      <c r="DP8" s="59">
        <f>CL8/5*$CC8</f>
        <v>7</v>
      </c>
      <c r="DQ8" s="59">
        <f>CM8/5*$CC8</f>
        <v>7</v>
      </c>
      <c r="DR8" s="59">
        <f>CN8/5*$CC8</f>
        <v>7</v>
      </c>
      <c r="DS8" s="59">
        <f>CO8/5*$CC8</f>
        <v>7</v>
      </c>
      <c r="DT8" s="59">
        <f>CP8/5*$CC8</f>
        <v>7</v>
      </c>
      <c r="DU8" s="59">
        <f>CQ8/5*$CC8</f>
        <v>21</v>
      </c>
      <c r="DV8" s="59">
        <f>CR8/5*$CC8</f>
        <v>21</v>
      </c>
      <c r="DW8" s="59">
        <f>CS8/5*$CC8</f>
        <v>7</v>
      </c>
      <c r="DX8" s="59">
        <f>CT8/5*$CC8</f>
        <v>7</v>
      </c>
      <c r="DY8" s="59">
        <f>CU8/5*$CC8</f>
        <v>7</v>
      </c>
      <c r="DZ8" s="59">
        <f>CV8/5*$CC8</f>
        <v>28</v>
      </c>
      <c r="EA8" s="59">
        <f>CW8/5*$CC8</f>
        <v>28</v>
      </c>
      <c r="EB8" s="59"/>
      <c r="EC8" s="59"/>
      <c r="ED8" s="59"/>
      <c r="EE8" s="59"/>
      <c r="EF8" s="59"/>
      <c r="EG8" s="59"/>
      <c r="EH8" s="59"/>
      <c r="EJ8" s="79" t="e">
        <f t="shared" si="0"/>
        <v>#DIV/0!</v>
      </c>
      <c r="EK8" s="79" t="e">
        <f t="shared" si="0"/>
        <v>#DIV/0!</v>
      </c>
      <c r="EL8" s="79" t="e">
        <f t="shared" si="0"/>
        <v>#DIV/0!</v>
      </c>
      <c r="EM8" s="79" t="e">
        <f t="shared" si="0"/>
        <v>#DIV/0!</v>
      </c>
      <c r="EN8" s="79" t="e">
        <f t="shared" si="0"/>
        <v>#DIV/0!</v>
      </c>
      <c r="EO8" s="79" t="e">
        <f t="shared" si="0"/>
        <v>#DIV/0!</v>
      </c>
      <c r="EP8" s="79" t="e">
        <f t="shared" si="0"/>
        <v>#DIV/0!</v>
      </c>
      <c r="EQ8" s="79" t="e">
        <f t="shared" si="0"/>
        <v>#DIV/0!</v>
      </c>
      <c r="ER8" s="79" t="e">
        <f t="shared" si="0"/>
        <v>#DIV/0!</v>
      </c>
      <c r="ES8" s="79" t="e">
        <f t="shared" si="0"/>
        <v>#DIV/0!</v>
      </c>
      <c r="ET8" s="79" t="e">
        <f t="shared" si="0"/>
        <v>#DIV/0!</v>
      </c>
      <c r="EU8" s="79" t="e">
        <f t="shared" si="0"/>
        <v>#DIV/0!</v>
      </c>
      <c r="EV8" s="79" t="e">
        <f t="shared" si="1"/>
        <v>#DIV/0!</v>
      </c>
      <c r="EW8" s="79" t="e">
        <f t="shared" si="1"/>
        <v>#DIV/0!</v>
      </c>
      <c r="EX8" s="79" t="e">
        <f t="shared" si="1"/>
        <v>#DIV/0!</v>
      </c>
      <c r="EY8" s="79" t="e">
        <f t="shared" si="1"/>
        <v>#DIV/0!</v>
      </c>
      <c r="EZ8" s="79" t="e">
        <f t="shared" si="1"/>
        <v>#DIV/0!</v>
      </c>
      <c r="FA8" s="79" t="e">
        <f t="shared" si="1"/>
        <v>#DIV/0!</v>
      </c>
      <c r="FB8" s="79" t="e">
        <f t="shared" si="1"/>
        <v>#DIV/0!</v>
      </c>
      <c r="FC8" s="79" t="e">
        <f t="shared" si="1"/>
        <v>#DIV/0!</v>
      </c>
      <c r="FD8" s="79"/>
      <c r="FE8" s="79"/>
      <c r="FF8" s="79"/>
      <c r="FG8" s="79"/>
      <c r="FH8" s="79"/>
      <c r="FI8" s="79"/>
      <c r="FK8" s="409" t="e">
        <f t="shared" si="5"/>
        <v>#DIV/0!</v>
      </c>
      <c r="FL8" s="409" t="e">
        <f t="shared" si="5"/>
        <v>#DIV/0!</v>
      </c>
      <c r="FM8" s="409" t="e">
        <f t="shared" si="5"/>
        <v>#DIV/0!</v>
      </c>
      <c r="FN8" s="409" t="e">
        <f t="shared" si="5"/>
        <v>#DIV/0!</v>
      </c>
      <c r="FO8" s="409" t="e">
        <f t="shared" si="5"/>
        <v>#DIV/0!</v>
      </c>
      <c r="FP8" s="409" t="e">
        <f t="shared" si="5"/>
        <v>#DIV/0!</v>
      </c>
    </row>
    <row r="9" spans="1:178" s="408" customFormat="1" ht="14.25" customHeight="1">
      <c r="B9" s="53"/>
      <c r="C9" s="80"/>
      <c r="G9" s="81"/>
      <c r="H9" s="81"/>
      <c r="I9" s="81"/>
      <c r="J9" s="81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117"/>
      <c r="AM9" s="120"/>
      <c r="AN9" s="120"/>
      <c r="AO9" s="120"/>
      <c r="AP9" s="120"/>
      <c r="AQ9" s="209"/>
      <c r="AR9" s="193"/>
      <c r="AS9" s="193"/>
      <c r="AT9" s="193"/>
      <c r="AU9" s="193"/>
      <c r="AV9" s="193"/>
      <c r="AW9" s="193"/>
      <c r="AX9" s="193"/>
      <c r="AY9" s="204"/>
      <c r="AZ9" s="83"/>
      <c r="BA9" s="84" t="e">
        <f>(M9-Y9)/M9</f>
        <v>#DIV/0!</v>
      </c>
      <c r="BB9" s="84" t="e">
        <f>(N9-Z9)/N9</f>
        <v>#DIV/0!</v>
      </c>
      <c r="BC9" s="84" t="e">
        <f>(O9-AA9)/O9</f>
        <v>#DIV/0!</v>
      </c>
      <c r="BD9" s="84" t="e">
        <f>(P9-AB9)/P9</f>
        <v>#DIV/0!</v>
      </c>
      <c r="BE9" s="84" t="e">
        <f>(Q9-AC9)/Q9</f>
        <v>#DIV/0!</v>
      </c>
      <c r="BF9" s="84" t="e">
        <f>(R9-AD9)/R9</f>
        <v>#DIV/0!</v>
      </c>
      <c r="BG9" s="84" t="e">
        <f>(S9-AE9)/S9</f>
        <v>#DIV/0!</v>
      </c>
      <c r="BH9" s="84" t="e">
        <f>(T9-AF9)/T9</f>
        <v>#DIV/0!</v>
      </c>
      <c r="BI9" s="84" t="e">
        <f>(U9-AG9)/U9</f>
        <v>#DIV/0!</v>
      </c>
      <c r="BJ9" s="84" t="e">
        <f>(V9-AH9)/V9</f>
        <v>#DIV/0!</v>
      </c>
      <c r="BK9" s="84" t="e">
        <f>(W9-AI9)/W9</f>
        <v>#DIV/0!</v>
      </c>
      <c r="BL9" s="84" t="e">
        <f>(X9-AJ9)/X9</f>
        <v>#DIV/0!</v>
      </c>
      <c r="BM9" s="84" t="e">
        <f>(Y9-AK9)/Y9</f>
        <v>#DIV/0!</v>
      </c>
      <c r="BN9" s="84" t="e">
        <f>(Z9-AL9)/Z9</f>
        <v>#DIV/0!</v>
      </c>
      <c r="BO9" s="84" t="e">
        <f>(AA9-AM9)/AA9</f>
        <v>#DIV/0!</v>
      </c>
      <c r="BP9" s="84" t="e">
        <f>(AB9-AN9)/AB9</f>
        <v>#DIV/0!</v>
      </c>
      <c r="BQ9" s="84" t="e">
        <f>(AC9-AO9)/AC9</f>
        <v>#DIV/0!</v>
      </c>
      <c r="BR9" s="84" t="e">
        <f>(AD9-AP9)/AD9</f>
        <v>#DIV/0!</v>
      </c>
      <c r="BS9" s="84" t="e">
        <f>(AE9-AQ9)/AE9</f>
        <v>#DIV/0!</v>
      </c>
      <c r="BT9" s="84" t="e">
        <f>(AF9-AR9)/AF9</f>
        <v>#DIV/0!</v>
      </c>
      <c r="BU9" s="84"/>
      <c r="BV9" s="84"/>
      <c r="BW9" s="84"/>
      <c r="BX9" s="84"/>
      <c r="BY9" s="84"/>
      <c r="BZ9" s="84"/>
      <c r="CA9" s="84"/>
      <c r="CB9" s="84"/>
      <c r="CC9" s="85">
        <v>20</v>
      </c>
      <c r="CD9" s="86" t="e">
        <f t="shared" ref="CD9:CS16" si="9">IF(BA9&gt;=0.2,5,IF(BA9&gt;=0.1,4,IF(BA9&gt;=0,3,IF(BA9&gt;=-0.1,2,1))))</f>
        <v>#DIV/0!</v>
      </c>
      <c r="CE9" s="86" t="e">
        <f t="shared" si="9"/>
        <v>#DIV/0!</v>
      </c>
      <c r="CF9" s="86" t="e">
        <f t="shared" si="9"/>
        <v>#DIV/0!</v>
      </c>
      <c r="CG9" s="86" t="e">
        <f t="shared" si="9"/>
        <v>#DIV/0!</v>
      </c>
      <c r="CH9" s="86" t="e">
        <f t="shared" si="9"/>
        <v>#DIV/0!</v>
      </c>
      <c r="CI9" s="86" t="e">
        <f t="shared" si="9"/>
        <v>#DIV/0!</v>
      </c>
      <c r="CJ9" s="86" t="e">
        <f t="shared" si="9"/>
        <v>#DIV/0!</v>
      </c>
      <c r="CK9" s="86" t="e">
        <f t="shared" si="9"/>
        <v>#DIV/0!</v>
      </c>
      <c r="CL9" s="86" t="e">
        <f t="shared" si="9"/>
        <v>#DIV/0!</v>
      </c>
      <c r="CM9" s="86" t="e">
        <f t="shared" si="9"/>
        <v>#DIV/0!</v>
      </c>
      <c r="CN9" s="86" t="e">
        <f t="shared" si="9"/>
        <v>#DIV/0!</v>
      </c>
      <c r="CO9" s="86" t="e">
        <f t="shared" si="9"/>
        <v>#DIV/0!</v>
      </c>
      <c r="CP9" s="86" t="e">
        <f t="shared" si="9"/>
        <v>#DIV/0!</v>
      </c>
      <c r="CQ9" s="86" t="e">
        <f t="shared" si="9"/>
        <v>#DIV/0!</v>
      </c>
      <c r="CR9" s="86" t="e">
        <f t="shared" si="9"/>
        <v>#DIV/0!</v>
      </c>
      <c r="CS9" s="86" t="e">
        <f t="shared" si="9"/>
        <v>#DIV/0!</v>
      </c>
      <c r="CT9" s="86" t="e">
        <f t="shared" ref="CK9:CZ16" si="10">IF(BQ9&gt;=0.2,5,IF(BQ9&gt;=0.1,4,IF(BQ9&gt;=0,3,IF(BQ9&gt;=-0.1,2,1))))</f>
        <v>#DIV/0!</v>
      </c>
      <c r="CU9" s="86" t="e">
        <f t="shared" si="10"/>
        <v>#DIV/0!</v>
      </c>
      <c r="CV9" s="86" t="e">
        <f t="shared" si="10"/>
        <v>#DIV/0!</v>
      </c>
      <c r="CW9" s="86" t="e">
        <f t="shared" si="10"/>
        <v>#DIV/0!</v>
      </c>
      <c r="CX9" s="86"/>
      <c r="CY9" s="86"/>
      <c r="CZ9" s="86"/>
      <c r="DA9" s="86"/>
      <c r="DB9" s="86"/>
      <c r="DC9" s="86"/>
      <c r="DD9" s="86"/>
      <c r="DE9" s="86"/>
      <c r="DF9" s="408" t="s">
        <v>214</v>
      </c>
      <c r="DG9" s="80" t="s">
        <v>9</v>
      </c>
      <c r="DH9" s="86" t="e">
        <f>CD9/5*$CC9</f>
        <v>#DIV/0!</v>
      </c>
      <c r="DI9" s="86" t="e">
        <f>CE9/5*$CC9</f>
        <v>#DIV/0!</v>
      </c>
      <c r="DJ9" s="86" t="e">
        <f>CF9/5*$CC9</f>
        <v>#DIV/0!</v>
      </c>
      <c r="DK9" s="86" t="e">
        <f>CG9/5*$CC9</f>
        <v>#DIV/0!</v>
      </c>
      <c r="DL9" s="86" t="e">
        <f>CH9/5*$CC9</f>
        <v>#DIV/0!</v>
      </c>
      <c r="DM9" s="86" t="e">
        <f>CI9/5*$CC9</f>
        <v>#DIV/0!</v>
      </c>
      <c r="DN9" s="86" t="e">
        <f>CJ9/5*$CC9</f>
        <v>#DIV/0!</v>
      </c>
      <c r="DO9" s="86" t="e">
        <f>CK9/5*$CC9</f>
        <v>#DIV/0!</v>
      </c>
      <c r="DP9" s="86" t="e">
        <f>CL9/5*$CC9</f>
        <v>#DIV/0!</v>
      </c>
      <c r="DQ9" s="86" t="e">
        <f>CM9/5*$CC9</f>
        <v>#DIV/0!</v>
      </c>
      <c r="DR9" s="86" t="e">
        <f>CN9/5*$CC9</f>
        <v>#DIV/0!</v>
      </c>
      <c r="DS9" s="86" t="e">
        <f>CO9/5*$CC9</f>
        <v>#DIV/0!</v>
      </c>
      <c r="DT9" s="86" t="e">
        <f>CP9/5*$CC9</f>
        <v>#DIV/0!</v>
      </c>
      <c r="DU9" s="86" t="e">
        <f>CQ9/5*$CC9</f>
        <v>#DIV/0!</v>
      </c>
      <c r="DV9" s="86" t="e">
        <f>CR9/5*$CC9</f>
        <v>#DIV/0!</v>
      </c>
      <c r="DW9" s="86" t="e">
        <f>CS9/5*$CC9</f>
        <v>#DIV/0!</v>
      </c>
      <c r="DX9" s="86" t="e">
        <f>CT9/5*$CC9</f>
        <v>#DIV/0!</v>
      </c>
      <c r="DY9" s="86" t="e">
        <f>CU9/5*$CC9</f>
        <v>#DIV/0!</v>
      </c>
      <c r="DZ9" s="86" t="e">
        <f>CV9/5*$CC9</f>
        <v>#DIV/0!</v>
      </c>
      <c r="EA9" s="86" t="e">
        <f>CW9/5*$CC9</f>
        <v>#DIV/0!</v>
      </c>
      <c r="EB9" s="86"/>
      <c r="EC9" s="86"/>
      <c r="ED9" s="86"/>
      <c r="EE9" s="86"/>
      <c r="EF9" s="86"/>
      <c r="EG9" s="86"/>
      <c r="EH9" s="86"/>
    </row>
    <row r="10" spans="1:178" s="408" customFormat="1" ht="14.25" customHeight="1">
      <c r="B10" s="408" t="s">
        <v>305</v>
      </c>
      <c r="C10" s="80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117"/>
      <c r="AM10" s="120"/>
      <c r="AN10" s="120"/>
      <c r="AO10" s="120"/>
      <c r="AP10" s="120"/>
      <c r="AQ10" s="209"/>
      <c r="AR10" s="193"/>
      <c r="AS10" s="193"/>
      <c r="AT10" s="193"/>
      <c r="AU10" s="193"/>
      <c r="AV10" s="193"/>
      <c r="AW10" s="193"/>
      <c r="AX10" s="193"/>
      <c r="AY10" s="204"/>
      <c r="AZ10" s="83"/>
      <c r="BA10" s="84" t="e">
        <f>(M10-Y10)/M10</f>
        <v>#DIV/0!</v>
      </c>
      <c r="BB10" s="84" t="e">
        <f>(N10-Z10)/N10</f>
        <v>#DIV/0!</v>
      </c>
      <c r="BC10" s="84" t="e">
        <f>(O10-AA10)/O10</f>
        <v>#DIV/0!</v>
      </c>
      <c r="BD10" s="84" t="e">
        <f>(P10-AB10)/P10</f>
        <v>#DIV/0!</v>
      </c>
      <c r="BE10" s="84" t="e">
        <f>(Q10-AC10)/Q10</f>
        <v>#DIV/0!</v>
      </c>
      <c r="BF10" s="84" t="e">
        <f>(R10-AD10)/R10</f>
        <v>#DIV/0!</v>
      </c>
      <c r="BG10" s="84" t="e">
        <f>(S10-AE10)/S10</f>
        <v>#DIV/0!</v>
      </c>
      <c r="BH10" s="84" t="e">
        <f>(T10-AF10)/T10</f>
        <v>#DIV/0!</v>
      </c>
      <c r="BI10" s="84" t="e">
        <f>(U10-AG10)/U10</f>
        <v>#DIV/0!</v>
      </c>
      <c r="BJ10" s="84" t="e">
        <f>(V10-AH10)/V10</f>
        <v>#DIV/0!</v>
      </c>
      <c r="BK10" s="84" t="e">
        <f>(W10-AI10)/W10</f>
        <v>#DIV/0!</v>
      </c>
      <c r="BL10" s="84" t="e">
        <f>(X10-AJ10)/X10</f>
        <v>#DIV/0!</v>
      </c>
      <c r="BM10" s="84" t="e">
        <f>(Y10-AK10)/Y10</f>
        <v>#DIV/0!</v>
      </c>
      <c r="BN10" s="84" t="e">
        <f>(Z10-AL10)/Z10</f>
        <v>#DIV/0!</v>
      </c>
      <c r="BO10" s="84" t="e">
        <f>(AA10-AM10)/AA10</f>
        <v>#DIV/0!</v>
      </c>
      <c r="BP10" s="84" t="e">
        <f>(AB10-AN10)/AB10</f>
        <v>#DIV/0!</v>
      </c>
      <c r="BQ10" s="84" t="e">
        <f>(AC10-AO10)/AC10</f>
        <v>#DIV/0!</v>
      </c>
      <c r="BR10" s="84" t="e">
        <f>(AD10-AP10)/AD10</f>
        <v>#DIV/0!</v>
      </c>
      <c r="BS10" s="84" t="e">
        <f>(AE10-AQ10)/AE10</f>
        <v>#DIV/0!</v>
      </c>
      <c r="BT10" s="84" t="e">
        <f>(AF10-AR10)/AF10</f>
        <v>#DIV/0!</v>
      </c>
      <c r="BU10" s="84"/>
      <c r="BV10" s="84"/>
      <c r="BW10" s="84"/>
      <c r="BX10" s="84"/>
      <c r="BY10" s="84"/>
      <c r="BZ10" s="84"/>
      <c r="CA10" s="84"/>
      <c r="CB10" s="84"/>
      <c r="CC10" s="85">
        <v>20</v>
      </c>
      <c r="CD10" s="86" t="e">
        <f t="shared" si="9"/>
        <v>#DIV/0!</v>
      </c>
      <c r="CE10" s="86" t="e">
        <f t="shared" si="9"/>
        <v>#DIV/0!</v>
      </c>
      <c r="CF10" s="86" t="e">
        <f t="shared" si="9"/>
        <v>#DIV/0!</v>
      </c>
      <c r="CG10" s="86" t="e">
        <f t="shared" si="9"/>
        <v>#DIV/0!</v>
      </c>
      <c r="CH10" s="86" t="e">
        <f t="shared" si="9"/>
        <v>#DIV/0!</v>
      </c>
      <c r="CI10" s="86" t="e">
        <f t="shared" si="9"/>
        <v>#DIV/0!</v>
      </c>
      <c r="CJ10" s="86" t="e">
        <f t="shared" si="9"/>
        <v>#DIV/0!</v>
      </c>
      <c r="CK10" s="86" t="e">
        <f t="shared" si="9"/>
        <v>#DIV/0!</v>
      </c>
      <c r="CL10" s="86" t="e">
        <f t="shared" si="9"/>
        <v>#DIV/0!</v>
      </c>
      <c r="CM10" s="86" t="e">
        <f t="shared" si="9"/>
        <v>#DIV/0!</v>
      </c>
      <c r="CN10" s="86" t="e">
        <f t="shared" si="9"/>
        <v>#DIV/0!</v>
      </c>
      <c r="CO10" s="86" t="e">
        <f t="shared" si="9"/>
        <v>#DIV/0!</v>
      </c>
      <c r="CP10" s="86" t="e">
        <f t="shared" si="9"/>
        <v>#DIV/0!</v>
      </c>
      <c r="CQ10" s="86" t="e">
        <f t="shared" si="9"/>
        <v>#DIV/0!</v>
      </c>
      <c r="CR10" s="86" t="e">
        <f t="shared" si="9"/>
        <v>#DIV/0!</v>
      </c>
      <c r="CS10" s="86" t="e">
        <f t="shared" si="9"/>
        <v>#DIV/0!</v>
      </c>
      <c r="CT10" s="86" t="e">
        <f t="shared" si="10"/>
        <v>#DIV/0!</v>
      </c>
      <c r="CU10" s="86" t="e">
        <f t="shared" si="10"/>
        <v>#DIV/0!</v>
      </c>
      <c r="CV10" s="86" t="e">
        <f t="shared" si="10"/>
        <v>#DIV/0!</v>
      </c>
      <c r="CW10" s="86" t="e">
        <f t="shared" si="10"/>
        <v>#DIV/0!</v>
      </c>
      <c r="CX10" s="86"/>
      <c r="CY10" s="86"/>
      <c r="CZ10" s="86"/>
      <c r="DA10" s="86"/>
      <c r="DB10" s="86"/>
      <c r="DC10" s="86"/>
      <c r="DD10" s="86"/>
      <c r="DE10" s="86"/>
      <c r="DF10" s="408" t="s">
        <v>214</v>
      </c>
      <c r="DG10" s="80" t="s">
        <v>0</v>
      </c>
      <c r="DH10" s="86" t="e">
        <f>CD10/5*$CC10</f>
        <v>#DIV/0!</v>
      </c>
      <c r="DI10" s="86" t="e">
        <f>CE10/5*$CC10</f>
        <v>#DIV/0!</v>
      </c>
      <c r="DJ10" s="86" t="e">
        <f>CF10/5*$CC10</f>
        <v>#DIV/0!</v>
      </c>
      <c r="DK10" s="86" t="e">
        <f>CG10/5*$CC10</f>
        <v>#DIV/0!</v>
      </c>
      <c r="DL10" s="86" t="e">
        <f>CH10/5*$CC10</f>
        <v>#DIV/0!</v>
      </c>
      <c r="DM10" s="86" t="e">
        <f>CI10/5*$CC10</f>
        <v>#DIV/0!</v>
      </c>
      <c r="DN10" s="86" t="e">
        <f>CJ10/5*$CC10</f>
        <v>#DIV/0!</v>
      </c>
      <c r="DO10" s="86" t="e">
        <f>CK10/5*$CC10</f>
        <v>#DIV/0!</v>
      </c>
      <c r="DP10" s="86" t="e">
        <f>CL10/5*$CC10</f>
        <v>#DIV/0!</v>
      </c>
      <c r="DQ10" s="86" t="e">
        <f>CM10/5*$CC10</f>
        <v>#DIV/0!</v>
      </c>
      <c r="DR10" s="86" t="e">
        <f>CN10/5*$CC10</f>
        <v>#DIV/0!</v>
      </c>
      <c r="DS10" s="86" t="e">
        <f>CO10/5*$CC10</f>
        <v>#DIV/0!</v>
      </c>
      <c r="DT10" s="86" t="e">
        <f>CP10/5*$CC10</f>
        <v>#DIV/0!</v>
      </c>
      <c r="DU10" s="86" t="e">
        <f>CQ10/5*$CC10</f>
        <v>#DIV/0!</v>
      </c>
      <c r="DV10" s="86" t="e">
        <f>CR10/5*$CC10</f>
        <v>#DIV/0!</v>
      </c>
      <c r="DW10" s="86" t="e">
        <f>CS10/5*$CC10</f>
        <v>#DIV/0!</v>
      </c>
      <c r="DX10" s="86" t="e">
        <f>CT10/5*$CC10</f>
        <v>#DIV/0!</v>
      </c>
      <c r="DY10" s="86" t="e">
        <f>CU10/5*$CC10</f>
        <v>#DIV/0!</v>
      </c>
      <c r="DZ10" s="86" t="e">
        <f>CV10/5*$CC10</f>
        <v>#DIV/0!</v>
      </c>
      <c r="EA10" s="86" t="e">
        <f>CW10/5*$CC10</f>
        <v>#DIV/0!</v>
      </c>
      <c r="EB10" s="86"/>
      <c r="EC10" s="86"/>
      <c r="ED10" s="86"/>
      <c r="EE10" s="86"/>
      <c r="EF10" s="86"/>
      <c r="EG10" s="86"/>
      <c r="EH10" s="86"/>
    </row>
    <row r="11" spans="1:178" s="236" customFormat="1" ht="14.25" customHeight="1">
      <c r="A11" s="569" t="s">
        <v>363</v>
      </c>
      <c r="B11" s="570"/>
      <c r="C11" s="237" t="s">
        <v>7</v>
      </c>
      <c r="K11" s="226"/>
      <c r="L11" s="303">
        <v>1.4450977441478015</v>
      </c>
      <c r="M11" s="303">
        <v>1.2857457450334209</v>
      </c>
      <c r="N11" s="303">
        <v>1.2888879047318049</v>
      </c>
      <c r="O11" s="303">
        <v>7.473604060913706</v>
      </c>
      <c r="P11" s="303">
        <v>3.2748704639141732</v>
      </c>
      <c r="Q11" s="303">
        <v>2.6909634361965238</v>
      </c>
      <c r="R11" s="303">
        <v>1.5660019103257026</v>
      </c>
      <c r="S11" s="303">
        <v>1.7712736447178601</v>
      </c>
      <c r="T11" s="303">
        <v>1.7911845600075016</v>
      </c>
      <c r="U11" s="303">
        <v>2.1380182182722254</v>
      </c>
      <c r="V11" s="303">
        <v>1.7147245740072807</v>
      </c>
      <c r="W11" s="303">
        <v>1.0720349918600156</v>
      </c>
      <c r="X11" s="303">
        <v>0.83765348352137869</v>
      </c>
      <c r="Y11" s="303">
        <v>1.0452524806387118</v>
      </c>
      <c r="Z11" s="303">
        <v>1.261520967070231</v>
      </c>
      <c r="AA11" s="303">
        <v>1.0051815163333069</v>
      </c>
      <c r="AB11" s="303">
        <v>1.2176035149488018</v>
      </c>
      <c r="AC11" s="303">
        <v>1.4497252141221009</v>
      </c>
      <c r="AD11" s="303">
        <v>1.5584318763545544</v>
      </c>
      <c r="AE11" s="303">
        <v>1.5953632925114118</v>
      </c>
      <c r="AF11" s="303">
        <v>1.5727664349432973</v>
      </c>
      <c r="AG11" s="303">
        <v>1.4881252411791304</v>
      </c>
      <c r="AH11" s="303">
        <v>1.4038087174927762</v>
      </c>
      <c r="AI11" s="303">
        <v>1.2817072081640826</v>
      </c>
      <c r="AJ11" s="303">
        <v>1.1421402163039727</v>
      </c>
      <c r="AK11" s="303">
        <v>1.0648165415983231</v>
      </c>
      <c r="AL11" s="304">
        <v>1.0414453244228308</v>
      </c>
      <c r="AM11" s="305">
        <v>0.76257241058911074</v>
      </c>
      <c r="AN11" s="305">
        <v>0.8715951741382888</v>
      </c>
      <c r="AO11" s="305">
        <v>0.94761671612419174</v>
      </c>
      <c r="AP11" s="305">
        <v>1.2129021195413205</v>
      </c>
      <c r="AQ11" s="306">
        <v>1.328088854169801</v>
      </c>
      <c r="AR11" s="307">
        <v>1.236863304411514</v>
      </c>
      <c r="AS11" s="307">
        <v>1.1776921839669954</v>
      </c>
      <c r="AT11" s="307">
        <v>1.1299999999999999</v>
      </c>
      <c r="AU11" s="307">
        <v>1.0900000000000001</v>
      </c>
      <c r="AV11" s="307">
        <v>1.07</v>
      </c>
      <c r="AW11" s="307">
        <v>1.04</v>
      </c>
      <c r="AX11" s="307">
        <v>1.03</v>
      </c>
      <c r="AY11" s="652"/>
      <c r="AZ11" s="239"/>
      <c r="BA11" s="240">
        <f>(M11-Y11)/M11</f>
        <v>0.18704574004906221</v>
      </c>
      <c r="BB11" s="240">
        <f>(N11-Z11)/N11</f>
        <v>2.123298508823273E-2</v>
      </c>
      <c r="BC11" s="240">
        <f>(O11-AA11)/O11</f>
        <v>0.8655024392327233</v>
      </c>
      <c r="BD11" s="240">
        <f>(P11-AB11)/P11</f>
        <v>0.6281979613039399</v>
      </c>
      <c r="BE11" s="240">
        <f>(Q11-AC11)/Q11</f>
        <v>0.46126164531942532</v>
      </c>
      <c r="BF11" s="240">
        <f>(R11-AD11)/R11</f>
        <v>4.8339876990148439E-3</v>
      </c>
      <c r="BG11" s="240">
        <f>(S11-AE11)/S11</f>
        <v>9.9312916855638297E-2</v>
      </c>
      <c r="BH11" s="240">
        <f>(T11-AF11)/T11</f>
        <v>0.12194060285071326</v>
      </c>
      <c r="BI11" s="240">
        <f>(U11-AG11)/U11</f>
        <v>0.30396980322192313</v>
      </c>
      <c r="BJ11" s="240">
        <f>(V11-AH11)/V11</f>
        <v>0.1813211644759366</v>
      </c>
      <c r="BK11" s="240">
        <f>(W11-AI11)/W11</f>
        <v>-0.19558336984903715</v>
      </c>
      <c r="BL11" s="240">
        <f>(X11-AJ11)/X11</f>
        <v>-0.36349963173623312</v>
      </c>
      <c r="BM11" s="240">
        <f>(Y11-AK11)/Y11</f>
        <v>-1.8717067236861722E-2</v>
      </c>
      <c r="BN11" s="240">
        <f>(Z11-AL11)/Z11</f>
        <v>0.17445262377089626</v>
      </c>
      <c r="BO11" s="240">
        <f>(AA11-AM11)/AA11</f>
        <v>0.24135850272016909</v>
      </c>
      <c r="BP11" s="240">
        <f>(AB11-AN11)/AB11</f>
        <v>0.28417160147986437</v>
      </c>
      <c r="BQ11" s="240">
        <f>(AC11-AO11)/AC11</f>
        <v>0.34634735817985146</v>
      </c>
      <c r="BR11" s="240">
        <f>(AD11-AP11)/AD11</f>
        <v>0.2217163047392797</v>
      </c>
      <c r="BS11" s="240">
        <f>(AE11-AQ11)/AE11</f>
        <v>0.1675320220768455</v>
      </c>
      <c r="BT11" s="240">
        <f>(AF11-AR11)/AF11</f>
        <v>0.21357470700593473</v>
      </c>
      <c r="BU11" s="240">
        <f>(AG11-AS11)/AG11</f>
        <v>0.20860680850098368</v>
      </c>
      <c r="BV11" s="240">
        <f>(AH11-AT11)/AH11</f>
        <v>0.19504702747665145</v>
      </c>
      <c r="BW11" s="240">
        <f>(AI11-AU11)/AI11</f>
        <v>0.14957176408384557</v>
      </c>
      <c r="BX11" s="240">
        <f>(AJ11-AV11)/AJ11</f>
        <v>6.3162311662067414E-2</v>
      </c>
      <c r="BY11" s="240">
        <f>(AK11-AW11)/AK11</f>
        <v>2.3305931706388238E-2</v>
      </c>
      <c r="BZ11" s="240">
        <f>(AL11-AX11)/AL11</f>
        <v>1.0989846662544432E-2</v>
      </c>
      <c r="CA11" s="240"/>
      <c r="CB11" s="240"/>
      <c r="CC11" s="241">
        <v>20</v>
      </c>
      <c r="CD11" s="242">
        <f t="shared" si="9"/>
        <v>4</v>
      </c>
      <c r="CE11" s="242">
        <f t="shared" si="9"/>
        <v>3</v>
      </c>
      <c r="CF11" s="242">
        <f t="shared" si="9"/>
        <v>5</v>
      </c>
      <c r="CG11" s="242">
        <f t="shared" si="9"/>
        <v>5</v>
      </c>
      <c r="CH11" s="242">
        <f t="shared" si="9"/>
        <v>5</v>
      </c>
      <c r="CI11" s="242">
        <f t="shared" si="9"/>
        <v>3</v>
      </c>
      <c r="CJ11" s="242">
        <f t="shared" si="9"/>
        <v>3</v>
      </c>
      <c r="CK11" s="242">
        <f t="shared" si="9"/>
        <v>4</v>
      </c>
      <c r="CL11" s="242">
        <f t="shared" si="9"/>
        <v>5</v>
      </c>
      <c r="CM11" s="242">
        <f t="shared" si="9"/>
        <v>4</v>
      </c>
      <c r="CN11" s="242">
        <f t="shared" si="9"/>
        <v>1</v>
      </c>
      <c r="CO11" s="242">
        <f t="shared" si="9"/>
        <v>1</v>
      </c>
      <c r="CP11" s="242">
        <f t="shared" si="9"/>
        <v>2</v>
      </c>
      <c r="CQ11" s="242">
        <f t="shared" si="9"/>
        <v>4</v>
      </c>
      <c r="CR11" s="242">
        <f t="shared" si="9"/>
        <v>5</v>
      </c>
      <c r="CS11" s="242">
        <f t="shared" si="9"/>
        <v>5</v>
      </c>
      <c r="CT11" s="242">
        <f t="shared" si="10"/>
        <v>5</v>
      </c>
      <c r="CU11" s="242">
        <f t="shared" si="10"/>
        <v>5</v>
      </c>
      <c r="CV11" s="242">
        <f t="shared" si="10"/>
        <v>4</v>
      </c>
      <c r="CW11" s="242">
        <f t="shared" si="10"/>
        <v>5</v>
      </c>
      <c r="CX11" s="242">
        <f t="shared" si="10"/>
        <v>5</v>
      </c>
      <c r="CY11" s="242">
        <f t="shared" si="10"/>
        <v>4</v>
      </c>
      <c r="CZ11" s="242">
        <f t="shared" si="10"/>
        <v>4</v>
      </c>
      <c r="DA11" s="242">
        <f>IF(BX11&gt;=0.2,5,IF(BX11&gt;=0.1,4,IF(BX11&gt;=0,3,IF(BX11&gt;=-0.1,2,1))))</f>
        <v>3</v>
      </c>
      <c r="DB11" s="242">
        <f>IF(BY11&gt;=0.2,5,IF(BY11&gt;=0.1,4,IF(BY11&gt;=0,3,IF(BY11&gt;=-0.1,2,1))))</f>
        <v>3</v>
      </c>
      <c r="DC11" s="242">
        <f>IF(BZ11&gt;=0.2,5,IF(BZ11&gt;=0.1,4,IF(BZ11&gt;=0,3,IF(BZ11&gt;=-0.1,2,1))))</f>
        <v>3</v>
      </c>
      <c r="DD11" s="242"/>
      <c r="DE11" s="242"/>
      <c r="DF11" s="236" t="s">
        <v>214</v>
      </c>
      <c r="DG11" s="237" t="s">
        <v>7</v>
      </c>
      <c r="DH11" s="242">
        <f>CD11/5*$CC11</f>
        <v>16</v>
      </c>
      <c r="DI11" s="242">
        <f>CE11/5*$CC11</f>
        <v>12</v>
      </c>
      <c r="DJ11" s="242">
        <f>CF11/5*$CC11</f>
        <v>20</v>
      </c>
      <c r="DK11" s="242">
        <f>CG11/5*$CC11</f>
        <v>20</v>
      </c>
      <c r="DL11" s="242">
        <f>CH11/5*$CC11</f>
        <v>20</v>
      </c>
      <c r="DM11" s="242">
        <f>CI11/5*$CC11</f>
        <v>12</v>
      </c>
      <c r="DN11" s="242">
        <f>CJ11/5*$CC11</f>
        <v>12</v>
      </c>
      <c r="DO11" s="242">
        <f>CK11/5*$CC11</f>
        <v>16</v>
      </c>
      <c r="DP11" s="242">
        <f>CL11/5*$CC11</f>
        <v>20</v>
      </c>
      <c r="DQ11" s="242">
        <f>CM11/5*$CC11</f>
        <v>16</v>
      </c>
      <c r="DR11" s="242">
        <f>CN11/5*$CC11</f>
        <v>4</v>
      </c>
      <c r="DS11" s="242">
        <f>CO11/5*$CC11</f>
        <v>4</v>
      </c>
      <c r="DT11" s="242">
        <f>CP11/5*$CC11</f>
        <v>8</v>
      </c>
      <c r="DU11" s="242">
        <f>CQ11/5*$CC11</f>
        <v>16</v>
      </c>
      <c r="DV11" s="242">
        <f>CR11/5*$CC11</f>
        <v>20</v>
      </c>
      <c r="DW11" s="242">
        <f>CS11/5*$CC11</f>
        <v>20</v>
      </c>
      <c r="DX11" s="242">
        <f>CT11/5*$CC11</f>
        <v>20</v>
      </c>
      <c r="DY11" s="242">
        <f>CU11/5*$CC11</f>
        <v>20</v>
      </c>
      <c r="DZ11" s="242">
        <f>CV11/5*$CC11</f>
        <v>16</v>
      </c>
      <c r="EA11" s="242">
        <f>CW11/5*$CC11</f>
        <v>20</v>
      </c>
      <c r="EB11" s="242">
        <f>CX11/5*$CC11</f>
        <v>20</v>
      </c>
      <c r="EC11" s="242">
        <f>CY11/5*$CC11</f>
        <v>16</v>
      </c>
      <c r="ED11" s="242">
        <f>CZ11/5*$CC11</f>
        <v>16</v>
      </c>
      <c r="EE11" s="242">
        <f>DA11/5*$CC11</f>
        <v>12</v>
      </c>
      <c r="EF11" s="242">
        <f>DB11/5*$CC11</f>
        <v>12</v>
      </c>
      <c r="EG11" s="242">
        <f>DC11/5*$CC11</f>
        <v>12</v>
      </c>
      <c r="EH11" s="242"/>
    </row>
    <row r="12" spans="1:178" s="408" customFormat="1" ht="14.25" customHeight="1">
      <c r="A12" s="571" t="s">
        <v>364</v>
      </c>
      <c r="B12" s="572"/>
      <c r="C12" s="454" t="s">
        <v>7</v>
      </c>
      <c r="D12" s="442"/>
      <c r="E12" s="442"/>
      <c r="F12" s="442"/>
      <c r="G12" s="442"/>
      <c r="H12" s="442"/>
      <c r="I12" s="442"/>
      <c r="J12" s="442"/>
      <c r="K12" s="435"/>
      <c r="L12" s="435"/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  <c r="Y12" s="435"/>
      <c r="Z12" s="435"/>
      <c r="AA12" s="443">
        <v>1.00518151633331</v>
      </c>
      <c r="AB12" s="443">
        <v>1.5134703852768527</v>
      </c>
      <c r="AC12" s="443">
        <v>2.0121084824708766</v>
      </c>
      <c r="AD12" s="443">
        <v>1.9590306220745197</v>
      </c>
      <c r="AE12" s="443">
        <v>1.7569293216640642</v>
      </c>
      <c r="AF12" s="443">
        <v>1.4468984794724735</v>
      </c>
      <c r="AG12" s="443">
        <v>1.0392641699881855</v>
      </c>
      <c r="AH12" s="443">
        <v>0.95193694855632638</v>
      </c>
      <c r="AI12" s="443">
        <v>0.62947227732561883</v>
      </c>
      <c r="AJ12" s="443">
        <v>0.43727877435572776</v>
      </c>
      <c r="AK12" s="443">
        <v>0.5282026504475571</v>
      </c>
      <c r="AL12" s="444">
        <v>0.81073554936542913</v>
      </c>
      <c r="AM12" s="445">
        <v>0.76257241058911074</v>
      </c>
      <c r="AN12" s="445">
        <v>1.0389409252639095</v>
      </c>
      <c r="AO12" s="445">
        <v>1.1468223433092901</v>
      </c>
      <c r="AP12" s="445">
        <v>2.6217653311600748</v>
      </c>
      <c r="AQ12" s="446">
        <v>2.5540606649508022</v>
      </c>
      <c r="AR12" s="447">
        <v>0.8415390344769591</v>
      </c>
      <c r="AS12" s="447">
        <v>0.65556818224452751</v>
      </c>
      <c r="AT12" s="447"/>
      <c r="AU12" s="447"/>
      <c r="AV12" s="447"/>
      <c r="AW12" s="447"/>
      <c r="AX12" s="447"/>
      <c r="AY12" s="654"/>
      <c r="AZ12" s="83"/>
      <c r="BA12" s="84" t="e">
        <f>(M12-Y12)/M12</f>
        <v>#DIV/0!</v>
      </c>
      <c r="BB12" s="84" t="e">
        <f>(N12-Z12)/N12</f>
        <v>#DIV/0!</v>
      </c>
      <c r="BC12" s="84" t="e">
        <f>(O12-AA12)/O12</f>
        <v>#DIV/0!</v>
      </c>
      <c r="BD12" s="84" t="e">
        <f>(P12-AB12)/P12</f>
        <v>#DIV/0!</v>
      </c>
      <c r="BE12" s="84" t="e">
        <f>(Q12-AC12)/Q12</f>
        <v>#DIV/0!</v>
      </c>
      <c r="BF12" s="84" t="e">
        <f>(R12-AD12)/R12</f>
        <v>#DIV/0!</v>
      </c>
      <c r="BG12" s="84" t="e">
        <f>(S12-AE12)/S12</f>
        <v>#DIV/0!</v>
      </c>
      <c r="BH12" s="84" t="e">
        <f>(T12-AF12)/T12</f>
        <v>#DIV/0!</v>
      </c>
      <c r="BI12" s="84" t="e">
        <f>(U12-AG12)/U12</f>
        <v>#DIV/0!</v>
      </c>
      <c r="BJ12" s="84" t="e">
        <f>(V12-AH12)/V12</f>
        <v>#DIV/0!</v>
      </c>
      <c r="BK12" s="84" t="e">
        <f>(W12-AI12)/W12</f>
        <v>#DIV/0!</v>
      </c>
      <c r="BL12" s="84" t="e">
        <f>(X12-AJ12)/X12</f>
        <v>#DIV/0!</v>
      </c>
      <c r="BM12" s="84" t="e">
        <f>(Y12-AK12)/Y12</f>
        <v>#DIV/0!</v>
      </c>
      <c r="BN12" s="84" t="e">
        <f>(Z12-AL12)/Z12</f>
        <v>#DIV/0!</v>
      </c>
      <c r="BO12" s="84">
        <f>(AA12-AM12)/AA12</f>
        <v>0.24135850272017143</v>
      </c>
      <c r="BP12" s="84">
        <f>(AB12-AN12)/AB12</f>
        <v>0.31353732760759612</v>
      </c>
      <c r="BQ12" s="84">
        <f>(AC12-AO12)/AC12</f>
        <v>0.43003950666666435</v>
      </c>
      <c r="BR12" s="84">
        <f>(AD12-AP12)/AD12</f>
        <v>-0.33829726887257677</v>
      </c>
      <c r="BS12" s="84">
        <f>(AE12-AQ12)/AE12</f>
        <v>-0.45370712040467293</v>
      </c>
      <c r="BT12" s="84">
        <f>(AF12-AR12)/AF12</f>
        <v>0.41838418768414432</v>
      </c>
      <c r="BU12" s="84"/>
      <c r="BV12" s="84"/>
      <c r="BW12" s="84"/>
      <c r="BX12" s="84"/>
      <c r="BY12" s="84"/>
      <c r="BZ12" s="84"/>
      <c r="CA12" s="84"/>
      <c r="CB12" s="84"/>
      <c r="CC12" s="85">
        <v>20</v>
      </c>
      <c r="CD12" s="86" t="e">
        <f t="shared" si="9"/>
        <v>#DIV/0!</v>
      </c>
      <c r="CE12" s="86" t="e">
        <f t="shared" si="9"/>
        <v>#DIV/0!</v>
      </c>
      <c r="CF12" s="86" t="e">
        <f t="shared" si="9"/>
        <v>#DIV/0!</v>
      </c>
      <c r="CG12" s="86" t="e">
        <f t="shared" si="9"/>
        <v>#DIV/0!</v>
      </c>
      <c r="CH12" s="86" t="e">
        <f t="shared" si="9"/>
        <v>#DIV/0!</v>
      </c>
      <c r="CI12" s="86" t="e">
        <f t="shared" si="9"/>
        <v>#DIV/0!</v>
      </c>
      <c r="CJ12" s="86" t="e">
        <f t="shared" si="9"/>
        <v>#DIV/0!</v>
      </c>
      <c r="CK12" s="86" t="e">
        <f t="shared" si="10"/>
        <v>#DIV/0!</v>
      </c>
      <c r="CL12" s="86" t="e">
        <f t="shared" si="10"/>
        <v>#DIV/0!</v>
      </c>
      <c r="CM12" s="86" t="e">
        <f t="shared" si="10"/>
        <v>#DIV/0!</v>
      </c>
      <c r="CN12" s="86" t="e">
        <f t="shared" si="10"/>
        <v>#DIV/0!</v>
      </c>
      <c r="CO12" s="86" t="e">
        <f t="shared" si="10"/>
        <v>#DIV/0!</v>
      </c>
      <c r="CP12" s="86" t="e">
        <f t="shared" si="10"/>
        <v>#DIV/0!</v>
      </c>
      <c r="CQ12" s="86" t="e">
        <f t="shared" si="10"/>
        <v>#DIV/0!</v>
      </c>
      <c r="CR12" s="86">
        <f t="shared" si="10"/>
        <v>5</v>
      </c>
      <c r="CS12" s="86">
        <f t="shared" si="10"/>
        <v>5</v>
      </c>
      <c r="CT12" s="86">
        <f t="shared" si="10"/>
        <v>5</v>
      </c>
      <c r="CU12" s="86">
        <f t="shared" si="10"/>
        <v>1</v>
      </c>
      <c r="CV12" s="86">
        <f t="shared" si="10"/>
        <v>1</v>
      </c>
      <c r="CW12" s="86">
        <f t="shared" si="10"/>
        <v>5</v>
      </c>
      <c r="CX12" s="86"/>
      <c r="CY12" s="86"/>
      <c r="CZ12" s="86"/>
      <c r="DA12" s="86"/>
      <c r="DB12" s="86"/>
      <c r="DC12" s="86"/>
      <c r="DD12" s="86"/>
      <c r="DE12" s="86"/>
      <c r="DF12" s="408" t="s">
        <v>214</v>
      </c>
      <c r="DG12" s="80" t="s">
        <v>4</v>
      </c>
      <c r="DH12" s="86" t="e">
        <f>CD12/5*$CC12</f>
        <v>#DIV/0!</v>
      </c>
      <c r="DI12" s="86" t="e">
        <f>CE12/5*$CC12</f>
        <v>#DIV/0!</v>
      </c>
      <c r="DJ12" s="86" t="e">
        <f>CF12/5*$CC12</f>
        <v>#DIV/0!</v>
      </c>
      <c r="DK12" s="86" t="e">
        <f>CG12/5*$CC12</f>
        <v>#DIV/0!</v>
      </c>
      <c r="DL12" s="86" t="e">
        <f>CH12/5*$CC12</f>
        <v>#DIV/0!</v>
      </c>
      <c r="DM12" s="86" t="e">
        <f>CI12/5*$CC12</f>
        <v>#DIV/0!</v>
      </c>
      <c r="DN12" s="86" t="e">
        <f>CJ12/5*$CC12</f>
        <v>#DIV/0!</v>
      </c>
      <c r="DO12" s="86" t="e">
        <f>CK12/5*$CC12</f>
        <v>#DIV/0!</v>
      </c>
      <c r="DP12" s="86" t="e">
        <f>CL12/5*$CC12</f>
        <v>#DIV/0!</v>
      </c>
      <c r="DQ12" s="86" t="e">
        <f>CM12/5*$CC12</f>
        <v>#DIV/0!</v>
      </c>
      <c r="DR12" s="86" t="e">
        <f>CN12/5*$CC12</f>
        <v>#DIV/0!</v>
      </c>
      <c r="DS12" s="86" t="e">
        <f>CO12/5*$CC12</f>
        <v>#DIV/0!</v>
      </c>
      <c r="DT12" s="86" t="e">
        <f>CP12/5*$CC12</f>
        <v>#DIV/0!</v>
      </c>
      <c r="DU12" s="86" t="e">
        <f>CQ12/5*$CC12</f>
        <v>#DIV/0!</v>
      </c>
      <c r="DV12" s="86">
        <f>CR12/5*$CC12</f>
        <v>20</v>
      </c>
      <c r="DW12" s="86">
        <f>CS12/5*$CC12</f>
        <v>20</v>
      </c>
      <c r="DX12" s="86">
        <f>CT12/5*$CC12</f>
        <v>20</v>
      </c>
      <c r="DY12" s="86">
        <f>CU12/5*$CC12</f>
        <v>4</v>
      </c>
      <c r="DZ12" s="86">
        <f>CV12/5*$CC12</f>
        <v>4</v>
      </c>
      <c r="EA12" s="86">
        <f>CW12/5*$CC12</f>
        <v>20</v>
      </c>
      <c r="EB12" s="86"/>
      <c r="EC12" s="86"/>
      <c r="ED12" s="86"/>
      <c r="EE12" s="86"/>
      <c r="EF12" s="86"/>
      <c r="EG12" s="86"/>
      <c r="EH12" s="86"/>
    </row>
    <row r="13" spans="1:178" s="408" customFormat="1" ht="14.25" customHeight="1">
      <c r="C13" s="80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117"/>
      <c r="AM13" s="120"/>
      <c r="AN13" s="120"/>
      <c r="AO13" s="120"/>
      <c r="AP13" s="120"/>
      <c r="AQ13" s="209"/>
      <c r="AR13" s="193"/>
      <c r="AS13" s="193"/>
      <c r="AT13" s="193"/>
      <c r="AU13" s="193"/>
      <c r="AV13" s="193"/>
      <c r="AW13" s="193"/>
      <c r="AX13" s="193"/>
      <c r="AY13" s="204"/>
      <c r="AZ13" s="83"/>
      <c r="BA13" s="84" t="e">
        <f>(M13-Y13)/M13</f>
        <v>#DIV/0!</v>
      </c>
      <c r="BB13" s="84" t="e">
        <f>(N13-Z13)/N13</f>
        <v>#DIV/0!</v>
      </c>
      <c r="BC13" s="84" t="e">
        <f>(O13-AA13)/O13</f>
        <v>#DIV/0!</v>
      </c>
      <c r="BD13" s="84" t="e">
        <f>(P13-AB13)/P13</f>
        <v>#DIV/0!</v>
      </c>
      <c r="BE13" s="84" t="e">
        <f>(Q13-AC13)/Q13</f>
        <v>#DIV/0!</v>
      </c>
      <c r="BF13" s="84" t="e">
        <f>(R13-AD13)/R13</f>
        <v>#DIV/0!</v>
      </c>
      <c r="BG13" s="84" t="e">
        <f>(S13-AE13)/S13</f>
        <v>#DIV/0!</v>
      </c>
      <c r="BH13" s="84" t="e">
        <f>(T13-AF13)/T13</f>
        <v>#DIV/0!</v>
      </c>
      <c r="BI13" s="84" t="e">
        <f>(U13-AG13)/U13</f>
        <v>#DIV/0!</v>
      </c>
      <c r="BJ13" s="84" t="e">
        <f>(V13-AH13)/V13</f>
        <v>#DIV/0!</v>
      </c>
      <c r="BK13" s="84" t="e">
        <f>(W13-AI13)/W13</f>
        <v>#DIV/0!</v>
      </c>
      <c r="BL13" s="84" t="e">
        <f>(X13-AJ13)/X13</f>
        <v>#DIV/0!</v>
      </c>
      <c r="BM13" s="84" t="e">
        <f>(Y13-AK13)/Y13</f>
        <v>#DIV/0!</v>
      </c>
      <c r="BN13" s="84" t="e">
        <f>(Z13-AL13)/Z13</f>
        <v>#DIV/0!</v>
      </c>
      <c r="BO13" s="84" t="e">
        <f>(AA13-AM13)/AA13</f>
        <v>#DIV/0!</v>
      </c>
      <c r="BP13" s="84" t="e">
        <f>(AB13-AN13)/AB13</f>
        <v>#DIV/0!</v>
      </c>
      <c r="BQ13" s="84" t="e">
        <f>(AC13-AO13)/AC13</f>
        <v>#DIV/0!</v>
      </c>
      <c r="BR13" s="84" t="e">
        <f>(AD13-AP13)/AD13</f>
        <v>#DIV/0!</v>
      </c>
      <c r="BS13" s="84" t="e">
        <f>(AE13-AQ13)/AE13</f>
        <v>#DIV/0!</v>
      </c>
      <c r="BT13" s="84" t="e">
        <f>(AF13-AR13)/AF13</f>
        <v>#DIV/0!</v>
      </c>
      <c r="BU13" s="84"/>
      <c r="BV13" s="84"/>
      <c r="BW13" s="84"/>
      <c r="BX13" s="84"/>
      <c r="BY13" s="84"/>
      <c r="BZ13" s="84"/>
      <c r="CA13" s="84"/>
      <c r="CB13" s="84"/>
      <c r="CC13" s="85">
        <v>20</v>
      </c>
      <c r="CD13" s="86" t="e">
        <f t="shared" si="9"/>
        <v>#DIV/0!</v>
      </c>
      <c r="CE13" s="86" t="e">
        <f t="shared" si="9"/>
        <v>#DIV/0!</v>
      </c>
      <c r="CF13" s="86" t="e">
        <f t="shared" si="9"/>
        <v>#DIV/0!</v>
      </c>
      <c r="CG13" s="86" t="e">
        <f t="shared" si="9"/>
        <v>#DIV/0!</v>
      </c>
      <c r="CH13" s="86" t="e">
        <f t="shared" si="9"/>
        <v>#DIV/0!</v>
      </c>
      <c r="CI13" s="86" t="e">
        <f t="shared" si="9"/>
        <v>#DIV/0!</v>
      </c>
      <c r="CJ13" s="86" t="e">
        <f t="shared" si="9"/>
        <v>#DIV/0!</v>
      </c>
      <c r="CK13" s="86" t="e">
        <f t="shared" si="10"/>
        <v>#DIV/0!</v>
      </c>
      <c r="CL13" s="86" t="e">
        <f t="shared" si="10"/>
        <v>#DIV/0!</v>
      </c>
      <c r="CM13" s="86" t="e">
        <f t="shared" si="10"/>
        <v>#DIV/0!</v>
      </c>
      <c r="CN13" s="86" t="e">
        <f t="shared" si="10"/>
        <v>#DIV/0!</v>
      </c>
      <c r="CO13" s="86" t="e">
        <f t="shared" si="10"/>
        <v>#DIV/0!</v>
      </c>
      <c r="CP13" s="86" t="e">
        <f t="shared" si="10"/>
        <v>#DIV/0!</v>
      </c>
      <c r="CQ13" s="86" t="e">
        <f t="shared" si="10"/>
        <v>#DIV/0!</v>
      </c>
      <c r="CR13" s="86" t="e">
        <f t="shared" si="10"/>
        <v>#DIV/0!</v>
      </c>
      <c r="CS13" s="86" t="e">
        <f t="shared" si="10"/>
        <v>#DIV/0!</v>
      </c>
      <c r="CT13" s="86" t="e">
        <f t="shared" si="10"/>
        <v>#DIV/0!</v>
      </c>
      <c r="CU13" s="86" t="e">
        <f t="shared" si="10"/>
        <v>#DIV/0!</v>
      </c>
      <c r="CV13" s="86" t="e">
        <f t="shared" si="10"/>
        <v>#DIV/0!</v>
      </c>
      <c r="CW13" s="86" t="e">
        <f t="shared" si="10"/>
        <v>#DIV/0!</v>
      </c>
      <c r="CX13" s="86"/>
      <c r="CY13" s="86"/>
      <c r="CZ13" s="86"/>
      <c r="DA13" s="86"/>
      <c r="DB13" s="86"/>
      <c r="DC13" s="86"/>
      <c r="DD13" s="86"/>
      <c r="DE13" s="86"/>
      <c r="DF13" s="408" t="s">
        <v>214</v>
      </c>
      <c r="DG13" s="80" t="s">
        <v>1</v>
      </c>
      <c r="DH13" s="86" t="e">
        <f>CD13/5*$CC13</f>
        <v>#DIV/0!</v>
      </c>
      <c r="DI13" s="86" t="e">
        <f>CE13/5*$CC13</f>
        <v>#DIV/0!</v>
      </c>
      <c r="DJ13" s="86" t="e">
        <f>CF13/5*$CC13</f>
        <v>#DIV/0!</v>
      </c>
      <c r="DK13" s="86" t="e">
        <f>CG13/5*$CC13</f>
        <v>#DIV/0!</v>
      </c>
      <c r="DL13" s="86" t="e">
        <f>CH13/5*$CC13</f>
        <v>#DIV/0!</v>
      </c>
      <c r="DM13" s="86" t="e">
        <f>CI13/5*$CC13</f>
        <v>#DIV/0!</v>
      </c>
      <c r="DN13" s="86" t="e">
        <f>CJ13/5*$CC13</f>
        <v>#DIV/0!</v>
      </c>
      <c r="DO13" s="86" t="e">
        <f>CK13/5*$CC13</f>
        <v>#DIV/0!</v>
      </c>
      <c r="DP13" s="86" t="e">
        <f>CL13/5*$CC13</f>
        <v>#DIV/0!</v>
      </c>
      <c r="DQ13" s="86" t="e">
        <f>CM13/5*$CC13</f>
        <v>#DIV/0!</v>
      </c>
      <c r="DR13" s="86" t="e">
        <f>CN13/5*$CC13</f>
        <v>#DIV/0!</v>
      </c>
      <c r="DS13" s="86" t="e">
        <f>CO13/5*$CC13</f>
        <v>#DIV/0!</v>
      </c>
      <c r="DT13" s="86" t="e">
        <f>CP13/5*$CC13</f>
        <v>#DIV/0!</v>
      </c>
      <c r="DU13" s="86" t="e">
        <f>CQ13/5*$CC13</f>
        <v>#DIV/0!</v>
      </c>
      <c r="DV13" s="86" t="e">
        <f>CR13/5*$CC13</f>
        <v>#DIV/0!</v>
      </c>
      <c r="DW13" s="86" t="e">
        <f>CS13/5*$CC13</f>
        <v>#DIV/0!</v>
      </c>
      <c r="DX13" s="86" t="e">
        <f>CT13/5*$CC13</f>
        <v>#DIV/0!</v>
      </c>
      <c r="DY13" s="86" t="e">
        <f>CU13/5*$CC13</f>
        <v>#DIV/0!</v>
      </c>
      <c r="DZ13" s="86" t="e">
        <f>CV13/5*$CC13</f>
        <v>#DIV/0!</v>
      </c>
      <c r="EA13" s="86" t="e">
        <f>CW13/5*$CC13</f>
        <v>#DIV/0!</v>
      </c>
      <c r="EB13" s="86"/>
      <c r="EC13" s="86"/>
      <c r="ED13" s="86"/>
      <c r="EE13" s="86"/>
      <c r="EF13" s="86"/>
      <c r="EG13" s="86"/>
      <c r="EH13" s="86"/>
    </row>
    <row r="14" spans="1:178" s="408" customFormat="1" ht="14.25" customHeight="1">
      <c r="C14" s="80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117"/>
      <c r="AM14" s="120"/>
      <c r="AN14" s="120"/>
      <c r="AO14" s="120"/>
      <c r="AP14" s="120"/>
      <c r="AQ14" s="209"/>
      <c r="AR14" s="193"/>
      <c r="AS14" s="193"/>
      <c r="AT14" s="193"/>
      <c r="AU14" s="193"/>
      <c r="AV14" s="193"/>
      <c r="AW14" s="193"/>
      <c r="AX14" s="193"/>
      <c r="AY14" s="204"/>
      <c r="AZ14" s="83"/>
      <c r="BA14" s="84" t="e">
        <f>(M14-Y14)/M14</f>
        <v>#DIV/0!</v>
      </c>
      <c r="BB14" s="84" t="e">
        <f>(N14-Z14)/N14</f>
        <v>#DIV/0!</v>
      </c>
      <c r="BC14" s="84" t="e">
        <f>(O14-AA14)/O14</f>
        <v>#DIV/0!</v>
      </c>
      <c r="BD14" s="84" t="e">
        <f>(P14-AB14)/P14</f>
        <v>#DIV/0!</v>
      </c>
      <c r="BE14" s="84" t="e">
        <f>(Q14-AC14)/Q14</f>
        <v>#DIV/0!</v>
      </c>
      <c r="BF14" s="84" t="e">
        <f>(R14-AD14)/R14</f>
        <v>#DIV/0!</v>
      </c>
      <c r="BG14" s="84" t="e">
        <f>(S14-AE14)/S14</f>
        <v>#DIV/0!</v>
      </c>
      <c r="BH14" s="84" t="e">
        <f>(T14-AF14)/T14</f>
        <v>#DIV/0!</v>
      </c>
      <c r="BI14" s="84" t="e">
        <f>(U14-AG14)/U14</f>
        <v>#DIV/0!</v>
      </c>
      <c r="BJ14" s="84" t="e">
        <f>(V14-AH14)/V14</f>
        <v>#DIV/0!</v>
      </c>
      <c r="BK14" s="84" t="e">
        <f>(W14-AI14)/W14</f>
        <v>#DIV/0!</v>
      </c>
      <c r="BL14" s="84" t="e">
        <f>(X14-AJ14)/X14</f>
        <v>#DIV/0!</v>
      </c>
      <c r="BM14" s="84" t="e">
        <f>(Y14-AK14)/Y14</f>
        <v>#DIV/0!</v>
      </c>
      <c r="BN14" s="84" t="e">
        <f>(Z14-AL14)/Z14</f>
        <v>#DIV/0!</v>
      </c>
      <c r="BO14" s="84" t="e">
        <f>(AA14-AM14)/AA14</f>
        <v>#DIV/0!</v>
      </c>
      <c r="BP14" s="84" t="e">
        <f>(AB14-AN14)/AB14</f>
        <v>#DIV/0!</v>
      </c>
      <c r="BQ14" s="84" t="e">
        <f>(AC14-AO14)/AC14</f>
        <v>#DIV/0!</v>
      </c>
      <c r="BR14" s="84" t="e">
        <f>(AD14-AP14)/AD14</f>
        <v>#DIV/0!</v>
      </c>
      <c r="BS14" s="84" t="e">
        <f>(AE14-AQ14)/AE14</f>
        <v>#DIV/0!</v>
      </c>
      <c r="BT14" s="84" t="e">
        <f>(AF14-AR14)/AF14</f>
        <v>#DIV/0!</v>
      </c>
      <c r="BU14" s="84"/>
      <c r="BV14" s="84"/>
      <c r="BW14" s="84"/>
      <c r="BX14" s="84"/>
      <c r="BY14" s="84"/>
      <c r="BZ14" s="84"/>
      <c r="CA14" s="84"/>
      <c r="CB14" s="84"/>
      <c r="CC14" s="85">
        <v>20</v>
      </c>
      <c r="CD14" s="86" t="e">
        <f t="shared" si="9"/>
        <v>#DIV/0!</v>
      </c>
      <c r="CE14" s="86" t="e">
        <f t="shared" si="9"/>
        <v>#DIV/0!</v>
      </c>
      <c r="CF14" s="86" t="e">
        <f t="shared" si="9"/>
        <v>#DIV/0!</v>
      </c>
      <c r="CG14" s="86" t="e">
        <f t="shared" si="9"/>
        <v>#DIV/0!</v>
      </c>
      <c r="CH14" s="86" t="e">
        <f t="shared" si="9"/>
        <v>#DIV/0!</v>
      </c>
      <c r="CI14" s="86" t="e">
        <f t="shared" si="9"/>
        <v>#DIV/0!</v>
      </c>
      <c r="CJ14" s="86" t="e">
        <f t="shared" si="9"/>
        <v>#DIV/0!</v>
      </c>
      <c r="CK14" s="86" t="e">
        <f t="shared" si="10"/>
        <v>#DIV/0!</v>
      </c>
      <c r="CL14" s="86" t="e">
        <f t="shared" si="10"/>
        <v>#DIV/0!</v>
      </c>
      <c r="CM14" s="86" t="e">
        <f t="shared" si="10"/>
        <v>#DIV/0!</v>
      </c>
      <c r="CN14" s="86" t="e">
        <f t="shared" si="10"/>
        <v>#DIV/0!</v>
      </c>
      <c r="CO14" s="86" t="e">
        <f t="shared" si="10"/>
        <v>#DIV/0!</v>
      </c>
      <c r="CP14" s="86" t="e">
        <f t="shared" si="10"/>
        <v>#DIV/0!</v>
      </c>
      <c r="CQ14" s="86" t="e">
        <f t="shared" si="10"/>
        <v>#DIV/0!</v>
      </c>
      <c r="CR14" s="86" t="e">
        <f t="shared" si="10"/>
        <v>#DIV/0!</v>
      </c>
      <c r="CS14" s="86" t="e">
        <f t="shared" si="10"/>
        <v>#DIV/0!</v>
      </c>
      <c r="CT14" s="86" t="e">
        <f t="shared" si="10"/>
        <v>#DIV/0!</v>
      </c>
      <c r="CU14" s="86" t="e">
        <f t="shared" si="10"/>
        <v>#DIV/0!</v>
      </c>
      <c r="CV14" s="86" t="e">
        <f t="shared" si="10"/>
        <v>#DIV/0!</v>
      </c>
      <c r="CW14" s="86" t="e">
        <f t="shared" si="10"/>
        <v>#DIV/0!</v>
      </c>
      <c r="CX14" s="86"/>
      <c r="CY14" s="86"/>
      <c r="CZ14" s="86"/>
      <c r="DA14" s="86"/>
      <c r="DB14" s="86"/>
      <c r="DC14" s="86"/>
      <c r="DD14" s="86"/>
      <c r="DE14" s="86"/>
      <c r="DF14" s="408" t="s">
        <v>214</v>
      </c>
      <c r="DG14" s="80" t="s">
        <v>2</v>
      </c>
      <c r="DH14" s="86" t="e">
        <f>CD14/5*$CC14</f>
        <v>#DIV/0!</v>
      </c>
      <c r="DI14" s="86" t="e">
        <f>CE14/5*$CC14</f>
        <v>#DIV/0!</v>
      </c>
      <c r="DJ14" s="86" t="e">
        <f>CF14/5*$CC14</f>
        <v>#DIV/0!</v>
      </c>
      <c r="DK14" s="86" t="e">
        <f>CG14/5*$CC14</f>
        <v>#DIV/0!</v>
      </c>
      <c r="DL14" s="86" t="e">
        <f>CH14/5*$CC14</f>
        <v>#DIV/0!</v>
      </c>
      <c r="DM14" s="86" t="e">
        <f>CI14/5*$CC14</f>
        <v>#DIV/0!</v>
      </c>
      <c r="DN14" s="86" t="e">
        <f>CJ14/5*$CC14</f>
        <v>#DIV/0!</v>
      </c>
      <c r="DO14" s="86" t="e">
        <f>CK14/5*$CC14</f>
        <v>#DIV/0!</v>
      </c>
      <c r="DP14" s="86" t="e">
        <f>CL14/5*$CC14</f>
        <v>#DIV/0!</v>
      </c>
      <c r="DQ14" s="86" t="e">
        <f>CM14/5*$CC14</f>
        <v>#DIV/0!</v>
      </c>
      <c r="DR14" s="86" t="e">
        <f>CN14/5*$CC14</f>
        <v>#DIV/0!</v>
      </c>
      <c r="DS14" s="86" t="e">
        <f>CO14/5*$CC14</f>
        <v>#DIV/0!</v>
      </c>
      <c r="DT14" s="86" t="e">
        <f>CP14/5*$CC14</f>
        <v>#DIV/0!</v>
      </c>
      <c r="DU14" s="86" t="e">
        <f>CQ14/5*$CC14</f>
        <v>#DIV/0!</v>
      </c>
      <c r="DV14" s="86" t="e">
        <f>CR14/5*$CC14</f>
        <v>#DIV/0!</v>
      </c>
      <c r="DW14" s="86" t="e">
        <f>CS14/5*$CC14</f>
        <v>#DIV/0!</v>
      </c>
      <c r="DX14" s="86" t="e">
        <f>CT14/5*$CC14</f>
        <v>#DIV/0!</v>
      </c>
      <c r="DY14" s="86" t="e">
        <f>CU14/5*$CC14</f>
        <v>#DIV/0!</v>
      </c>
      <c r="DZ14" s="86" t="e">
        <f>CV14/5*$CC14</f>
        <v>#DIV/0!</v>
      </c>
      <c r="EA14" s="86" t="e">
        <f>CW14/5*$CC14</f>
        <v>#DIV/0!</v>
      </c>
      <c r="EB14" s="86"/>
      <c r="EC14" s="86"/>
      <c r="ED14" s="86"/>
      <c r="EE14" s="86"/>
      <c r="EF14" s="86"/>
      <c r="EG14" s="86"/>
      <c r="EH14" s="86"/>
    </row>
    <row r="15" spans="1:178" s="408" customFormat="1" ht="14.25" customHeight="1">
      <c r="C15" s="80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117"/>
      <c r="AM15" s="120"/>
      <c r="AN15" s="120"/>
      <c r="AO15" s="120"/>
      <c r="AP15" s="120"/>
      <c r="AQ15" s="209"/>
      <c r="AR15" s="193"/>
      <c r="AS15" s="193"/>
      <c r="AT15" s="193"/>
      <c r="AU15" s="193"/>
      <c r="AV15" s="193"/>
      <c r="AW15" s="193"/>
      <c r="AX15" s="193"/>
      <c r="AY15" s="204"/>
      <c r="AZ15" s="83"/>
      <c r="BA15" s="84" t="e">
        <f>(M15-Y15)/M15</f>
        <v>#DIV/0!</v>
      </c>
      <c r="BB15" s="84" t="e">
        <f>(N15-Z15)/N15</f>
        <v>#DIV/0!</v>
      </c>
      <c r="BC15" s="84" t="e">
        <f>(O15-AA15)/O15</f>
        <v>#DIV/0!</v>
      </c>
      <c r="BD15" s="84" t="e">
        <f>(P15-AB15)/P15</f>
        <v>#DIV/0!</v>
      </c>
      <c r="BE15" s="84" t="e">
        <f>(Q15-AC15)/Q15</f>
        <v>#DIV/0!</v>
      </c>
      <c r="BF15" s="84" t="e">
        <f>(R15-AD15)/R15</f>
        <v>#DIV/0!</v>
      </c>
      <c r="BG15" s="84" t="e">
        <f>(S15-AE15)/S15</f>
        <v>#DIV/0!</v>
      </c>
      <c r="BH15" s="84" t="e">
        <f>(T15-AF15)/T15</f>
        <v>#DIV/0!</v>
      </c>
      <c r="BI15" s="84" t="e">
        <f>(U15-AG15)/U15</f>
        <v>#DIV/0!</v>
      </c>
      <c r="BJ15" s="84" t="e">
        <f>(V15-AH15)/V15</f>
        <v>#DIV/0!</v>
      </c>
      <c r="BK15" s="84" t="e">
        <f>(W15-AI15)/W15</f>
        <v>#DIV/0!</v>
      </c>
      <c r="BL15" s="84" t="e">
        <f>(X15-AJ15)/X15</f>
        <v>#DIV/0!</v>
      </c>
      <c r="BM15" s="84" t="e">
        <f>(Y15-AK15)/Y15</f>
        <v>#DIV/0!</v>
      </c>
      <c r="BN15" s="84" t="e">
        <f>(Z15-AL15)/Z15</f>
        <v>#DIV/0!</v>
      </c>
      <c r="BO15" s="84" t="e">
        <f>(AA15-AM15)/AA15</f>
        <v>#DIV/0!</v>
      </c>
      <c r="BP15" s="84" t="e">
        <f>(AB15-AN15)/AB15</f>
        <v>#DIV/0!</v>
      </c>
      <c r="BQ15" s="84" t="e">
        <f>(AC15-AO15)/AC15</f>
        <v>#DIV/0!</v>
      </c>
      <c r="BR15" s="84" t="e">
        <f>(AD15-AP15)/AD15</f>
        <v>#DIV/0!</v>
      </c>
      <c r="BS15" s="84" t="e">
        <f>(AE15-AQ15)/AE15</f>
        <v>#DIV/0!</v>
      </c>
      <c r="BT15" s="84" t="e">
        <f>(AF15-AR15)/AF15</f>
        <v>#DIV/0!</v>
      </c>
      <c r="BU15" s="84"/>
      <c r="BV15" s="84"/>
      <c r="BW15" s="84"/>
      <c r="BX15" s="84"/>
      <c r="BY15" s="84"/>
      <c r="BZ15" s="84"/>
      <c r="CA15" s="84"/>
      <c r="CB15" s="84"/>
      <c r="CC15" s="85">
        <v>20</v>
      </c>
      <c r="CD15" s="86" t="e">
        <f t="shared" si="9"/>
        <v>#DIV/0!</v>
      </c>
      <c r="CE15" s="86" t="e">
        <f t="shared" si="9"/>
        <v>#DIV/0!</v>
      </c>
      <c r="CF15" s="86" t="e">
        <f t="shared" si="9"/>
        <v>#DIV/0!</v>
      </c>
      <c r="CG15" s="86" t="e">
        <f t="shared" si="9"/>
        <v>#DIV/0!</v>
      </c>
      <c r="CH15" s="86" t="e">
        <f t="shared" si="9"/>
        <v>#DIV/0!</v>
      </c>
      <c r="CI15" s="86" t="e">
        <f t="shared" si="9"/>
        <v>#DIV/0!</v>
      </c>
      <c r="CJ15" s="86" t="e">
        <f t="shared" si="9"/>
        <v>#DIV/0!</v>
      </c>
      <c r="CK15" s="86" t="e">
        <f t="shared" si="10"/>
        <v>#DIV/0!</v>
      </c>
      <c r="CL15" s="86" t="e">
        <f t="shared" si="10"/>
        <v>#DIV/0!</v>
      </c>
      <c r="CM15" s="86" t="e">
        <f t="shared" si="10"/>
        <v>#DIV/0!</v>
      </c>
      <c r="CN15" s="86" t="e">
        <f t="shared" si="10"/>
        <v>#DIV/0!</v>
      </c>
      <c r="CO15" s="86" t="e">
        <f t="shared" si="10"/>
        <v>#DIV/0!</v>
      </c>
      <c r="CP15" s="86" t="e">
        <f t="shared" si="10"/>
        <v>#DIV/0!</v>
      </c>
      <c r="CQ15" s="86" t="e">
        <f t="shared" si="10"/>
        <v>#DIV/0!</v>
      </c>
      <c r="CR15" s="86" t="e">
        <f t="shared" si="10"/>
        <v>#DIV/0!</v>
      </c>
      <c r="CS15" s="86" t="e">
        <f t="shared" si="10"/>
        <v>#DIV/0!</v>
      </c>
      <c r="CT15" s="86" t="e">
        <f t="shared" si="10"/>
        <v>#DIV/0!</v>
      </c>
      <c r="CU15" s="86" t="e">
        <f t="shared" si="10"/>
        <v>#DIV/0!</v>
      </c>
      <c r="CV15" s="86" t="e">
        <f t="shared" si="10"/>
        <v>#DIV/0!</v>
      </c>
      <c r="CW15" s="86" t="e">
        <f t="shared" si="10"/>
        <v>#DIV/0!</v>
      </c>
      <c r="CX15" s="86"/>
      <c r="CY15" s="86"/>
      <c r="CZ15" s="86"/>
      <c r="DA15" s="86"/>
      <c r="DB15" s="86"/>
      <c r="DC15" s="86"/>
      <c r="DD15" s="86"/>
      <c r="DE15" s="86"/>
      <c r="DF15" s="408" t="s">
        <v>214</v>
      </c>
      <c r="DG15" s="80" t="s">
        <v>8</v>
      </c>
      <c r="DH15" s="86" t="e">
        <f>CD15/5*$CC15</f>
        <v>#DIV/0!</v>
      </c>
      <c r="DI15" s="86" t="e">
        <f>CE15/5*$CC15</f>
        <v>#DIV/0!</v>
      </c>
      <c r="DJ15" s="86" t="e">
        <f>CF15/5*$CC15</f>
        <v>#DIV/0!</v>
      </c>
      <c r="DK15" s="86" t="e">
        <f>CG15/5*$CC15</f>
        <v>#DIV/0!</v>
      </c>
      <c r="DL15" s="86" t="e">
        <f>CH15/5*$CC15</f>
        <v>#DIV/0!</v>
      </c>
      <c r="DM15" s="86" t="e">
        <f>CI15/5*$CC15</f>
        <v>#DIV/0!</v>
      </c>
      <c r="DN15" s="86" t="e">
        <f>CJ15/5*$CC15</f>
        <v>#DIV/0!</v>
      </c>
      <c r="DO15" s="86" t="e">
        <f>CK15/5*$CC15</f>
        <v>#DIV/0!</v>
      </c>
      <c r="DP15" s="86" t="e">
        <f>CL15/5*$CC15</f>
        <v>#DIV/0!</v>
      </c>
      <c r="DQ15" s="86" t="e">
        <f>CM15/5*$CC15</f>
        <v>#DIV/0!</v>
      </c>
      <c r="DR15" s="86" t="e">
        <f>CN15/5*$CC15</f>
        <v>#DIV/0!</v>
      </c>
      <c r="DS15" s="86" t="e">
        <f>CO15/5*$CC15</f>
        <v>#DIV/0!</v>
      </c>
      <c r="DT15" s="86" t="e">
        <f>CP15/5*$CC15</f>
        <v>#DIV/0!</v>
      </c>
      <c r="DU15" s="86" t="e">
        <f>CQ15/5*$CC15</f>
        <v>#DIV/0!</v>
      </c>
      <c r="DV15" s="86" t="e">
        <f>CR15/5*$CC15</f>
        <v>#DIV/0!</v>
      </c>
      <c r="DW15" s="86" t="e">
        <f>CS15/5*$CC15</f>
        <v>#DIV/0!</v>
      </c>
      <c r="DX15" s="86" t="e">
        <f>CT15/5*$CC15</f>
        <v>#DIV/0!</v>
      </c>
      <c r="DY15" s="86" t="e">
        <f>CU15/5*$CC15</f>
        <v>#DIV/0!</v>
      </c>
      <c r="DZ15" s="86" t="e">
        <f>CV15/5*$CC15</f>
        <v>#DIV/0!</v>
      </c>
      <c r="EA15" s="86" t="e">
        <f>CW15/5*$CC15</f>
        <v>#DIV/0!</v>
      </c>
      <c r="EB15" s="86"/>
      <c r="EC15" s="86"/>
      <c r="ED15" s="86"/>
      <c r="EE15" s="86"/>
      <c r="EF15" s="86"/>
      <c r="EG15" s="86"/>
      <c r="EH15" s="86"/>
    </row>
    <row r="16" spans="1:178" s="87" customFormat="1" ht="14.25" customHeight="1">
      <c r="C16" s="8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25"/>
      <c r="AM16" s="126"/>
      <c r="AN16" s="126"/>
      <c r="AO16" s="126"/>
      <c r="AP16" s="120"/>
      <c r="AQ16" s="209"/>
      <c r="AR16" s="193"/>
      <c r="AS16" s="193"/>
      <c r="AT16" s="193"/>
      <c r="AU16" s="193"/>
      <c r="AV16" s="193"/>
      <c r="AW16" s="193"/>
      <c r="AX16" s="193"/>
      <c r="AY16" s="205"/>
      <c r="AZ16" s="89"/>
      <c r="BA16" s="90" t="e">
        <f>(M16-Y16)/M16</f>
        <v>#DIV/0!</v>
      </c>
      <c r="BB16" s="90" t="e">
        <f>(N16-Z16)/N16</f>
        <v>#DIV/0!</v>
      </c>
      <c r="BC16" s="90" t="e">
        <f>(O16-AA16)/O16</f>
        <v>#DIV/0!</v>
      </c>
      <c r="BD16" s="90" t="e">
        <f>(P16-AB16)/P16</f>
        <v>#DIV/0!</v>
      </c>
      <c r="BE16" s="90" t="e">
        <f>(Q16-AC16)/Q16</f>
        <v>#DIV/0!</v>
      </c>
      <c r="BF16" s="90" t="e">
        <f>(R16-AD16)/R16</f>
        <v>#DIV/0!</v>
      </c>
      <c r="BG16" s="90" t="e">
        <f>(S16-AE16)/S16</f>
        <v>#DIV/0!</v>
      </c>
      <c r="BH16" s="90" t="e">
        <f>(T16-AF16)/T16</f>
        <v>#DIV/0!</v>
      </c>
      <c r="BI16" s="90" t="e">
        <f>(U16-AG16)/U16</f>
        <v>#DIV/0!</v>
      </c>
      <c r="BJ16" s="90" t="e">
        <f>(V16-AH16)/V16</f>
        <v>#DIV/0!</v>
      </c>
      <c r="BK16" s="90" t="e">
        <f>(W16-AI16)/W16</f>
        <v>#DIV/0!</v>
      </c>
      <c r="BL16" s="90" t="e">
        <f>(X16-AJ16)/X16</f>
        <v>#DIV/0!</v>
      </c>
      <c r="BM16" s="90" t="e">
        <f>(Y16-AK16)/Y16</f>
        <v>#DIV/0!</v>
      </c>
      <c r="BN16" s="90" t="e">
        <f>(Z16-AL16)/Z16</f>
        <v>#DIV/0!</v>
      </c>
      <c r="BO16" s="90" t="e">
        <f>(AA16-AM16)/AA16</f>
        <v>#DIV/0!</v>
      </c>
      <c r="BP16" s="90" t="e">
        <f>(AB16-AN16)/AB16</f>
        <v>#DIV/0!</v>
      </c>
      <c r="BQ16" s="90" t="e">
        <f>(AC16-AO16)/AC16</f>
        <v>#DIV/0!</v>
      </c>
      <c r="BR16" s="90" t="e">
        <f>(AD16-AP16)/AD16</f>
        <v>#DIV/0!</v>
      </c>
      <c r="BS16" s="90" t="e">
        <f>(AE16-AQ16)/AE16</f>
        <v>#DIV/0!</v>
      </c>
      <c r="BT16" s="90" t="e">
        <f>(AF16-AR16)/AF16</f>
        <v>#DIV/0!</v>
      </c>
      <c r="BU16" s="90"/>
      <c r="BV16" s="90"/>
      <c r="BW16" s="90"/>
      <c r="BX16" s="90"/>
      <c r="BY16" s="90"/>
      <c r="BZ16" s="90"/>
      <c r="CA16" s="90"/>
      <c r="CB16" s="90"/>
      <c r="CC16" s="91">
        <v>20</v>
      </c>
      <c r="CD16" s="92" t="e">
        <f t="shared" si="9"/>
        <v>#DIV/0!</v>
      </c>
      <c r="CE16" s="92" t="e">
        <f t="shared" si="9"/>
        <v>#DIV/0!</v>
      </c>
      <c r="CF16" s="92" t="e">
        <f t="shared" si="9"/>
        <v>#DIV/0!</v>
      </c>
      <c r="CG16" s="92" t="e">
        <f t="shared" si="9"/>
        <v>#DIV/0!</v>
      </c>
      <c r="CH16" s="92" t="e">
        <f t="shared" si="9"/>
        <v>#DIV/0!</v>
      </c>
      <c r="CI16" s="92" t="e">
        <f t="shared" si="9"/>
        <v>#DIV/0!</v>
      </c>
      <c r="CJ16" s="92" t="e">
        <f t="shared" si="9"/>
        <v>#DIV/0!</v>
      </c>
      <c r="CK16" s="92" t="e">
        <f t="shared" si="10"/>
        <v>#DIV/0!</v>
      </c>
      <c r="CL16" s="92" t="e">
        <f t="shared" si="10"/>
        <v>#DIV/0!</v>
      </c>
      <c r="CM16" s="92" t="e">
        <f t="shared" si="10"/>
        <v>#DIV/0!</v>
      </c>
      <c r="CN16" s="92" t="e">
        <f t="shared" si="10"/>
        <v>#DIV/0!</v>
      </c>
      <c r="CO16" s="92" t="e">
        <f t="shared" si="10"/>
        <v>#DIV/0!</v>
      </c>
      <c r="CP16" s="92" t="e">
        <f t="shared" si="10"/>
        <v>#DIV/0!</v>
      </c>
      <c r="CQ16" s="92" t="e">
        <f t="shared" si="10"/>
        <v>#DIV/0!</v>
      </c>
      <c r="CR16" s="92" t="e">
        <f t="shared" si="10"/>
        <v>#DIV/0!</v>
      </c>
      <c r="CS16" s="92" t="e">
        <f t="shared" si="10"/>
        <v>#DIV/0!</v>
      </c>
      <c r="CT16" s="92" t="e">
        <f t="shared" si="10"/>
        <v>#DIV/0!</v>
      </c>
      <c r="CU16" s="92" t="e">
        <f t="shared" si="10"/>
        <v>#DIV/0!</v>
      </c>
      <c r="CV16" s="92" t="e">
        <f t="shared" si="10"/>
        <v>#DIV/0!</v>
      </c>
      <c r="CW16" s="92" t="e">
        <f t="shared" si="10"/>
        <v>#DIV/0!</v>
      </c>
      <c r="CX16" s="92"/>
      <c r="CY16" s="92"/>
      <c r="CZ16" s="92"/>
      <c r="DA16" s="92"/>
      <c r="DB16" s="92"/>
      <c r="DC16" s="92"/>
      <c r="DD16" s="92"/>
      <c r="DE16" s="86"/>
      <c r="DF16" s="408" t="s">
        <v>214</v>
      </c>
      <c r="DG16" s="80" t="s">
        <v>5</v>
      </c>
      <c r="DH16" s="92" t="e">
        <f>CD16/5*$CC16</f>
        <v>#DIV/0!</v>
      </c>
      <c r="DI16" s="92" t="e">
        <f>CE16/5*$CC16</f>
        <v>#DIV/0!</v>
      </c>
      <c r="DJ16" s="92" t="e">
        <f>CF16/5*$CC16</f>
        <v>#DIV/0!</v>
      </c>
      <c r="DK16" s="92" t="e">
        <f>CG16/5*$CC16</f>
        <v>#DIV/0!</v>
      </c>
      <c r="DL16" s="92" t="e">
        <f>CH16/5*$CC16</f>
        <v>#DIV/0!</v>
      </c>
      <c r="DM16" s="92" t="e">
        <f>CI16/5*$CC16</f>
        <v>#DIV/0!</v>
      </c>
      <c r="DN16" s="92" t="e">
        <f>CJ16/5*$CC16</f>
        <v>#DIV/0!</v>
      </c>
      <c r="DO16" s="92" t="e">
        <f>CK16/5*$CC16</f>
        <v>#DIV/0!</v>
      </c>
      <c r="DP16" s="92" t="e">
        <f>CL16/5*$CC16</f>
        <v>#DIV/0!</v>
      </c>
      <c r="DQ16" s="92" t="e">
        <f>CM16/5*$CC16</f>
        <v>#DIV/0!</v>
      </c>
      <c r="DR16" s="92" t="e">
        <f>CN16/5*$CC16</f>
        <v>#DIV/0!</v>
      </c>
      <c r="DS16" s="92" t="e">
        <f>CO16/5*$CC16</f>
        <v>#DIV/0!</v>
      </c>
      <c r="DT16" s="92" t="e">
        <f>CP16/5*$CC16</f>
        <v>#DIV/0!</v>
      </c>
      <c r="DU16" s="92" t="e">
        <f>CQ16/5*$CC16</f>
        <v>#DIV/0!</v>
      </c>
      <c r="DV16" s="92" t="e">
        <f>CR16/5*$CC16</f>
        <v>#DIV/0!</v>
      </c>
      <c r="DW16" s="92" t="e">
        <f>CS16/5*$CC16</f>
        <v>#DIV/0!</v>
      </c>
      <c r="DX16" s="92" t="e">
        <f>CT16/5*$CC16</f>
        <v>#DIV/0!</v>
      </c>
      <c r="DY16" s="92" t="e">
        <f>CU16/5*$CC16</f>
        <v>#DIV/0!</v>
      </c>
      <c r="DZ16" s="92" t="e">
        <f>CV16/5*$CC16</f>
        <v>#DIV/0!</v>
      </c>
      <c r="EA16" s="92" t="e">
        <f>CW16/5*$CC16</f>
        <v>#DIV/0!</v>
      </c>
      <c r="EB16" s="92"/>
      <c r="EC16" s="92"/>
      <c r="ED16" s="92"/>
      <c r="EE16" s="92"/>
      <c r="EF16" s="92"/>
      <c r="EG16" s="92"/>
      <c r="EH16" s="92"/>
    </row>
    <row r="17" spans="1:178" s="409" customFormat="1" ht="14.25" customHeight="1">
      <c r="B17" s="50"/>
      <c r="C17" s="78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124"/>
      <c r="AL17" s="73"/>
      <c r="AM17" s="73"/>
      <c r="AN17" s="73"/>
      <c r="AO17" s="73"/>
      <c r="AP17" s="73"/>
      <c r="AQ17" s="187"/>
      <c r="AR17" s="73"/>
      <c r="AS17" s="73"/>
      <c r="AT17" s="73"/>
      <c r="AU17" s="73"/>
      <c r="AV17" s="73"/>
      <c r="AW17" s="73"/>
      <c r="AX17" s="73"/>
      <c r="AY17" s="109"/>
      <c r="AZ17" s="49"/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/>
      <c r="BV17" s="62"/>
      <c r="BW17" s="62"/>
      <c r="BX17" s="62"/>
      <c r="BY17" s="62"/>
      <c r="BZ17" s="54"/>
      <c r="CA17" s="54"/>
      <c r="CB17" s="54"/>
      <c r="CC17" s="61">
        <v>15</v>
      </c>
      <c r="CD17" s="59">
        <f>IF(M17&gt;=5000,IF(BA17&gt;=0.24,5,IF(BA17&gt;=0.16,4,IF(BA17&gt;=0.08,3,IF(BA17&gt;=0,2,1)))),IF(M17&gt;=3000,IF(BA17&gt;=0.18,5,IF(BA17&gt;=0.12,4,IF(BA17&gt;0.06,3,IF(BA17&gt;=0,2,1)))),IF(M17&gt;=1000,IF(BA17&gt;=0.09,5,IF(BA17&gt;=0.05,4,IF(BA17&gt;=0.03,3,IF(BA17&gt;=0,2,1)))),IF(BA17&gt;=0.05,5,IF(BA17&gt;=0,4,1)))))</f>
        <v>4</v>
      </c>
      <c r="CE17" s="59">
        <f>IF(N17&gt;=5000,IF(BB17&gt;=0.24,5,IF(BB17&gt;=0.16,4,IF(BB17&gt;=0.08,3,IF(BB17&gt;=0,2,1)))),IF(N17&gt;=3000,IF(BB17&gt;=0.18,5,IF(BB17&gt;=0.12,4,IF(BB17&gt;0.06,3,IF(BB17&gt;=0,2,1)))),IF(N17&gt;=1000,IF(BB17&gt;=0.09,5,IF(BB17&gt;=0.05,4,IF(BB17&gt;=0.03,3,IF(BB17&gt;=0,2,1)))),IF(BB17&gt;=0.05,5,IF(BB17&gt;=0,4,1)))))</f>
        <v>4</v>
      </c>
      <c r="CF17" s="59">
        <f>IF(O17&gt;=5000,IF(BC17&gt;=0.24,5,IF(BC17&gt;=0.16,4,IF(BC17&gt;=0.08,3,IF(BC17&gt;=0,2,1)))),IF(O17&gt;=3000,IF(BC17&gt;=0.18,5,IF(BC17&gt;=0.12,4,IF(BC17&gt;0.06,3,IF(BC17&gt;=0,2,1)))),IF(O17&gt;=1000,IF(BC17&gt;=0.09,5,IF(BC17&gt;=0.05,4,IF(BC17&gt;=0.03,3,IF(BC17&gt;=0,2,1)))),IF(BC17&gt;=0.05,5,IF(BC17&gt;=0,4,1)))))</f>
        <v>4</v>
      </c>
      <c r="CG17" s="59">
        <f>IF(P17&gt;=5000,IF(BD17&gt;=0.24,5,IF(BD17&gt;=0.16,4,IF(BD17&gt;=0.08,3,IF(BD17&gt;=0,2,1)))),IF(P17&gt;=3000,IF(BD17&gt;=0.18,5,IF(BD17&gt;=0.12,4,IF(BD17&gt;0.06,3,IF(BD17&gt;=0,2,1)))),IF(P17&gt;=1000,IF(BD17&gt;=0.09,5,IF(BD17&gt;=0.05,4,IF(BD17&gt;=0.03,3,IF(BD17&gt;=0,2,1)))),IF(BD17&gt;=0.05,5,IF(BD17&gt;=0,4,1)))))</f>
        <v>4</v>
      </c>
      <c r="CH17" s="59">
        <f>IF(Q17&gt;=5000,IF(BE17&gt;=0.24,5,IF(BE17&gt;=0.16,4,IF(BE17&gt;=0.08,3,IF(BE17&gt;=0,2,1)))),IF(Q17&gt;=3000,IF(BE17&gt;=0.18,5,IF(BE17&gt;=0.12,4,IF(BE17&gt;0.06,3,IF(BE17&gt;=0,2,1)))),IF(Q17&gt;=1000,IF(BE17&gt;=0.09,5,IF(BE17&gt;=0.05,4,IF(BE17&gt;=0.03,3,IF(BE17&gt;=0,2,1)))),IF(BE17&gt;=0.05,5,IF(BE17&gt;=0,4,1)))))</f>
        <v>4</v>
      </c>
      <c r="CI17" s="59">
        <f>IF(R17&gt;=5000,IF(BF17&gt;=0.24,5,IF(BF17&gt;=0.16,4,IF(BF17&gt;=0.08,3,IF(BF17&gt;=0,2,1)))),IF(R17&gt;=3000,IF(BF17&gt;=0.18,5,IF(BF17&gt;=0.12,4,IF(BF17&gt;0.06,3,IF(BF17&gt;=0,2,1)))),IF(R17&gt;=1000,IF(BF17&gt;=0.09,5,IF(BF17&gt;=0.05,4,IF(BF17&gt;=0.03,3,IF(BF17&gt;=0,2,1)))),IF(BF17&gt;=0.05,5,IF(BF17&gt;=0,4,1)))))</f>
        <v>4</v>
      </c>
      <c r="CJ17" s="59">
        <f>IF(S17&gt;=5000,IF(BG17&gt;=0.24,5,IF(BG17&gt;=0.16,4,IF(BG17&gt;=0.08,3,IF(BG17&gt;=0,2,1)))),IF(S17&gt;=3000,IF(BG17&gt;=0.18,5,IF(BG17&gt;=0.12,4,IF(BG17&gt;0.06,3,IF(BG17&gt;=0,2,1)))),IF(S17&gt;=1000,IF(BG17&gt;=0.09,5,IF(BG17&gt;=0.05,4,IF(BG17&gt;=0.03,3,IF(BG17&gt;=0,2,1)))),IF(BG17&gt;=0.05,5,IF(BG17&gt;=0,4,1)))))</f>
        <v>4</v>
      </c>
      <c r="CK17" s="59">
        <f>IF(T17&gt;=5000,IF(BH17&gt;=0.24,5,IF(BH17&gt;=0.16,4,IF(BH17&gt;=0.08,3,IF(BH17&gt;=0,2,1)))),IF(T17&gt;=3000,IF(BH17&gt;=0.18,5,IF(BH17&gt;=0.12,4,IF(BH17&gt;0.06,3,IF(BH17&gt;=0,2,1)))),IF(T17&gt;=1000,IF(BH17&gt;=0.09,5,IF(BH17&gt;=0.05,4,IF(BH17&gt;=0.03,3,IF(BH17&gt;=0,2,1)))),IF(BH17&gt;=0.05,5,IF(BH17&gt;=0,4,1)))))</f>
        <v>4</v>
      </c>
      <c r="CL17" s="59">
        <f>IF(U17&gt;=5000,IF(BI17&gt;=0.24,5,IF(BI17&gt;=0.16,4,IF(BI17&gt;=0.08,3,IF(BI17&gt;=0,2,1)))),IF(U17&gt;=3000,IF(BI17&gt;=0.18,5,IF(BI17&gt;=0.12,4,IF(BI17&gt;0.06,3,IF(BI17&gt;=0,2,1)))),IF(U17&gt;=1000,IF(BI17&gt;=0.09,5,IF(BI17&gt;=0.05,4,IF(BI17&gt;=0.03,3,IF(BI17&gt;=0,2,1)))),IF(BI17&gt;=0.05,5,IF(BI17&gt;=0,4,1)))))</f>
        <v>4</v>
      </c>
      <c r="CM17" s="59">
        <f>IF(V17&gt;=5000,IF(BJ17&gt;=0.24,5,IF(BJ17&gt;=0.16,4,IF(BJ17&gt;=0.08,3,IF(BJ17&gt;=0,2,1)))),IF(V17&gt;=3000,IF(BJ17&gt;=0.18,5,IF(BJ17&gt;=0.12,4,IF(BJ17&gt;0.06,3,IF(BJ17&gt;=0,2,1)))),IF(V17&gt;=1000,IF(BJ17&gt;=0.09,5,IF(BJ17&gt;=0.05,4,IF(BJ17&gt;=0.03,3,IF(BJ17&gt;=0,2,1)))),IF(BJ17&gt;=0.05,5,IF(BJ17&gt;=0,4,1)))))</f>
        <v>4</v>
      </c>
      <c r="CN17" s="59">
        <f>IF(W17&gt;=5000,IF(BK17&gt;=0.24,5,IF(BK17&gt;=0.16,4,IF(BK17&gt;=0.08,3,IF(BK17&gt;=0,2,1)))),IF(W17&gt;=3000,IF(BK17&gt;=0.18,5,IF(BK17&gt;=0.12,4,IF(BK17&gt;0.06,3,IF(BK17&gt;=0,2,1)))),IF(W17&gt;=1000,IF(BK17&gt;=0.09,5,IF(BK17&gt;=0.05,4,IF(BK17&gt;=0.03,3,IF(BK17&gt;=0,2,1)))),IF(BK17&gt;=0.05,5,IF(BK17&gt;=0,4,1)))))</f>
        <v>4</v>
      </c>
      <c r="CO17" s="59">
        <f>IF(X17&gt;=5000,IF(BL17&gt;=0.24,5,IF(BL17&gt;=0.16,4,IF(BL17&gt;=0.08,3,IF(BL17&gt;=0,2,1)))),IF(X17&gt;=3000,IF(BL17&gt;=0.18,5,IF(BL17&gt;=0.12,4,IF(BL17&gt;0.06,3,IF(BL17&gt;=0,2,1)))),IF(X17&gt;=1000,IF(BL17&gt;=0.09,5,IF(BL17&gt;=0.05,4,IF(BL17&gt;=0.03,3,IF(BL17&gt;=0,2,1)))),IF(BL17&gt;=0.05,5,IF(BL17&gt;=0,4,1)))))</f>
        <v>4</v>
      </c>
      <c r="CP17" s="59">
        <f>IF(Y17&gt;=5000,IF(BM17&gt;=0.24,5,IF(BM17&gt;=0.16,4,IF(BM17&gt;=0.08,3,IF(BM17&gt;=0,2,1)))),IF(Y17&gt;=3000,IF(BM17&gt;=0.18,5,IF(BM17&gt;=0.12,4,IF(BM17&gt;0.06,3,IF(BM17&gt;=0,2,1)))),IF(Y17&gt;=1000,IF(BM17&gt;=0.09,5,IF(BM17&gt;=0.05,4,IF(BM17&gt;=0.03,3,IF(BM17&gt;=0,2,1)))),IF(BM17&gt;=0.05,5,IF(BM17&gt;=0,4,1)))))</f>
        <v>4</v>
      </c>
      <c r="CQ17" s="59">
        <f>IF(Z17&gt;=5000,IF(BN17&gt;=0.24,5,IF(BN17&gt;=0.16,4,IF(BN17&gt;=0.08,3,IF(BN17&gt;=0,2,1)))),IF(Z17&gt;=3000,IF(BN17&gt;=0.18,5,IF(BN17&gt;=0.12,4,IF(BN17&gt;0.06,3,IF(BN17&gt;=0,2,1)))),IF(Z17&gt;=1000,IF(BN17&gt;=0.09,5,IF(BN17&gt;=0.05,4,IF(BN17&gt;=0.03,3,IF(BN17&gt;=0,2,1)))),IF(BN17&gt;=0.05,5,IF(BN17&gt;=0,4,1)))))</f>
        <v>4</v>
      </c>
      <c r="CR17" s="59">
        <f>IF(AA17&gt;=5000,IF(BO17&gt;=0.24,5,IF(BO17&gt;=0.16,4,IF(BO17&gt;=0.08,3,IF(BO17&gt;=0,2,1)))),IF(AA17&gt;=3000,IF(BO17&gt;=0.18,5,IF(BO17&gt;=0.12,4,IF(BO17&gt;0.06,3,IF(BO17&gt;=0,2,1)))),IF(AA17&gt;=1000,IF(BO17&gt;=0.09,5,IF(BO17&gt;=0.05,4,IF(BO17&gt;=0.03,3,IF(BO17&gt;=0,2,1)))),IF(BO17&gt;=0.05,5,IF(BO17&gt;=0,4,1)))))</f>
        <v>4</v>
      </c>
      <c r="CS17" s="59">
        <f>IF(AB17&gt;=5000,IF(BP17&gt;=0.24,5,IF(BP17&gt;=0.16,4,IF(BP17&gt;=0.08,3,IF(BP17&gt;=0,2,1)))),IF(AB17&gt;=3000,IF(BP17&gt;=0.18,5,IF(BP17&gt;=0.12,4,IF(BP17&gt;0.06,3,IF(BP17&gt;=0,2,1)))),IF(AB17&gt;=1000,IF(BP17&gt;=0.09,5,IF(BP17&gt;=0.05,4,IF(BP17&gt;=0.03,3,IF(BP17&gt;=0,2,1)))),IF(BP17&gt;=0.05,5,IF(BP17&gt;=0,4,1)))))</f>
        <v>4</v>
      </c>
      <c r="CT17" s="59">
        <f>IF(AC17&gt;=5000,IF(BQ17&gt;=0.24,5,IF(BQ17&gt;=0.16,4,IF(BQ17&gt;=0.08,3,IF(BQ17&gt;=0,2,1)))),IF(AC17&gt;=3000,IF(BQ17&gt;=0.18,5,IF(BQ17&gt;=0.12,4,IF(BQ17&gt;0.06,3,IF(BQ17&gt;=0,2,1)))),IF(AC17&gt;=1000,IF(BQ17&gt;=0.09,5,IF(BQ17&gt;=0.05,4,IF(BQ17&gt;=0.03,3,IF(BQ17&gt;=0,2,1)))),IF(BQ17&gt;=0.05,5,IF(BQ17&gt;=0,4,1)))))</f>
        <v>4</v>
      </c>
      <c r="CU17" s="59">
        <f>IF(AD17&gt;=5000,IF(BR17&gt;=0.24,5,IF(BR17&gt;=0.16,4,IF(BR17&gt;=0.08,3,IF(BR17&gt;=0,2,1)))),IF(AD17&gt;=3000,IF(BR17&gt;=0.18,5,IF(BR17&gt;=0.12,4,IF(BR17&gt;0.06,3,IF(BR17&gt;=0,2,1)))),IF(AD17&gt;=1000,IF(BR17&gt;=0.09,5,IF(BR17&gt;=0.05,4,IF(BR17&gt;=0.03,3,IF(BR17&gt;=0,2,1)))),IF(BR17&gt;=0.05,5,IF(BR17&gt;=0,4,1)))))</f>
        <v>4</v>
      </c>
      <c r="CV17" s="59">
        <f>IF(AE17&gt;=5000,IF(BS17&gt;=0.24,5,IF(BS17&gt;=0.16,4,IF(BS17&gt;=0.08,3,IF(BS17&gt;=0,2,1)))),IF(AE17&gt;=3000,IF(BS17&gt;=0.18,5,IF(BS17&gt;=0.12,4,IF(BS17&gt;0.06,3,IF(BS17&gt;=0,2,1)))),IF(AE17&gt;=1000,IF(BS17&gt;=0.09,5,IF(BS17&gt;=0.05,4,IF(BS17&gt;=0.03,3,IF(BS17&gt;=0,2,1)))),IF(BS17&gt;=0.05,5,IF(BS17&gt;=0,4,1)))))</f>
        <v>4</v>
      </c>
      <c r="CW17" s="59">
        <f>IF(AF17&gt;=5000,IF(BT17&gt;=0.24,5,IF(BT17&gt;=0.16,4,IF(BT17&gt;=0.08,3,IF(BT17&gt;=0,2,1)))),IF(AF17&gt;=3000,IF(BT17&gt;=0.18,5,IF(BT17&gt;=0.12,4,IF(BT17&gt;0.06,3,IF(BT17&gt;=0,2,1)))),IF(AF17&gt;=1000,IF(BT17&gt;=0.09,5,IF(BT17&gt;=0.05,4,IF(BT17&gt;=0.03,3,IF(BT17&gt;=0,2,1)))),IF(BT17&gt;=0.05,5,IF(BT17&gt;=0,4,1)))))</f>
        <v>4</v>
      </c>
      <c r="CX17" s="59"/>
      <c r="CY17" s="59"/>
      <c r="CZ17" s="59"/>
      <c r="DA17" s="59"/>
      <c r="DB17" s="59"/>
      <c r="DC17" s="59"/>
      <c r="DD17" s="59"/>
      <c r="DE17" s="59"/>
      <c r="DF17" s="50" t="s">
        <v>201</v>
      </c>
      <c r="DG17" s="78" t="s">
        <v>9</v>
      </c>
      <c r="DH17" s="59">
        <f>CD17/5*$CC17</f>
        <v>12</v>
      </c>
      <c r="DI17" s="59">
        <f>CE17/5*$CC17</f>
        <v>12</v>
      </c>
      <c r="DJ17" s="59">
        <f>CF17/5*$CC17</f>
        <v>12</v>
      </c>
      <c r="DK17" s="59">
        <f>CG17/5*$CC17</f>
        <v>12</v>
      </c>
      <c r="DL17" s="59">
        <f>CH17/5*$CC17</f>
        <v>12</v>
      </c>
      <c r="DM17" s="59">
        <f>CI17/5*$CC17</f>
        <v>12</v>
      </c>
      <c r="DN17" s="59">
        <f>CJ17/5*$CC17</f>
        <v>12</v>
      </c>
      <c r="DO17" s="59">
        <f>CK17/5*$CC17</f>
        <v>12</v>
      </c>
      <c r="DP17" s="59">
        <f>CL17/5*$CC17</f>
        <v>12</v>
      </c>
      <c r="DQ17" s="59">
        <f>CM17/5*$CC17</f>
        <v>12</v>
      </c>
      <c r="DR17" s="59">
        <f>CN17/5*$CC17</f>
        <v>12</v>
      </c>
      <c r="DS17" s="59">
        <f>CO17/5*$CC17</f>
        <v>12</v>
      </c>
      <c r="DT17" s="59">
        <f>CP17/5*$CC17</f>
        <v>12</v>
      </c>
      <c r="DU17" s="59">
        <f>CQ17/5*$CC17</f>
        <v>12</v>
      </c>
      <c r="DV17" s="59">
        <f>CR17/5*$CC17</f>
        <v>12</v>
      </c>
      <c r="DW17" s="59">
        <f>CS17/5*$CC17</f>
        <v>12</v>
      </c>
      <c r="DX17" s="59">
        <f>CT17/5*$CC17</f>
        <v>12</v>
      </c>
      <c r="DY17" s="59">
        <f>CU17/5*$CC17</f>
        <v>12</v>
      </c>
      <c r="DZ17" s="59">
        <f>CV17/5*$CC17</f>
        <v>12</v>
      </c>
      <c r="EA17" s="59">
        <f>CW17/5*$CC17</f>
        <v>12</v>
      </c>
      <c r="EB17" s="59"/>
      <c r="EC17" s="59"/>
      <c r="ED17" s="59"/>
      <c r="EE17" s="59"/>
      <c r="EF17" s="59"/>
      <c r="EG17" s="59"/>
      <c r="EH17" s="59"/>
      <c r="FK17" s="409">
        <f t="shared" ref="FK17:FP24" si="11">DV17+DV25+DV33</f>
        <v>36</v>
      </c>
      <c r="FL17" s="409">
        <f t="shared" si="11"/>
        <v>30</v>
      </c>
      <c r="FM17" s="409">
        <f t="shared" si="11"/>
        <v>30</v>
      </c>
      <c r="FN17" s="409">
        <f t="shared" si="11"/>
        <v>30</v>
      </c>
      <c r="FO17" s="409">
        <f t="shared" si="11"/>
        <v>30</v>
      </c>
      <c r="FP17" s="409">
        <f t="shared" si="11"/>
        <v>30</v>
      </c>
    </row>
    <row r="18" spans="1:178" s="409" customFormat="1" ht="14.25" customHeight="1">
      <c r="B18" s="409" t="s">
        <v>323</v>
      </c>
      <c r="C18" s="7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116"/>
      <c r="AL18" s="73"/>
      <c r="AM18" s="73"/>
      <c r="AN18" s="73"/>
      <c r="AO18" s="73"/>
      <c r="AP18" s="73"/>
      <c r="AQ18" s="210"/>
      <c r="AR18" s="195"/>
      <c r="AS18" s="195"/>
      <c r="AT18" s="195"/>
      <c r="AU18" s="195"/>
      <c r="AV18" s="195"/>
      <c r="AW18" s="195"/>
      <c r="AX18" s="195"/>
      <c r="AY18" s="206"/>
      <c r="AZ18" s="49"/>
      <c r="BA18" s="54" t="e">
        <f>(M18-Y18)/M18</f>
        <v>#DIV/0!</v>
      </c>
      <c r="BB18" s="54" t="e">
        <f>(N18-Z18)/N18</f>
        <v>#DIV/0!</v>
      </c>
      <c r="BC18" s="54" t="e">
        <f>(O18-AA18)/O18</f>
        <v>#DIV/0!</v>
      </c>
      <c r="BD18" s="54" t="e">
        <f>(P18-AB18)/P18</f>
        <v>#DIV/0!</v>
      </c>
      <c r="BE18" s="54" t="e">
        <f>(Q18-AC18)/Q18</f>
        <v>#DIV/0!</v>
      </c>
      <c r="BF18" s="54" t="e">
        <f>(R18-AD18)/R18</f>
        <v>#DIV/0!</v>
      </c>
      <c r="BG18" s="54" t="e">
        <f>(S18-AE18)/S18</f>
        <v>#DIV/0!</v>
      </c>
      <c r="BH18" s="54" t="e">
        <f>(T18-AF18)/T18</f>
        <v>#DIV/0!</v>
      </c>
      <c r="BI18" s="54" t="e">
        <f>(U18-AG18)/U18</f>
        <v>#DIV/0!</v>
      </c>
      <c r="BJ18" s="54" t="e">
        <f>(V18-AH18)/V18</f>
        <v>#DIV/0!</v>
      </c>
      <c r="BK18" s="54" t="e">
        <f>(W18-AI18)/W18</f>
        <v>#DIV/0!</v>
      </c>
      <c r="BL18" s="54" t="e">
        <f>(X18-AJ18)/X18</f>
        <v>#DIV/0!</v>
      </c>
      <c r="BM18" s="54" t="e">
        <f>(Y18-AK18)/Y18</f>
        <v>#DIV/0!</v>
      </c>
      <c r="BN18" s="54" t="e">
        <f>(Z18-AL18)/Z18</f>
        <v>#DIV/0!</v>
      </c>
      <c r="BO18" s="54" t="e">
        <f>(AA18-AM18)/AA18</f>
        <v>#DIV/0!</v>
      </c>
      <c r="BP18" s="54" t="e">
        <f>(AB18-AN18)/AB18</f>
        <v>#DIV/0!</v>
      </c>
      <c r="BQ18" s="54" t="e">
        <f>(AC18-AO18)/AC18</f>
        <v>#DIV/0!</v>
      </c>
      <c r="BR18" s="54" t="e">
        <f>(AD18-AP18)/AD18</f>
        <v>#DIV/0!</v>
      </c>
      <c r="BS18" s="54" t="e">
        <f>(AE18-AQ18)/AE18</f>
        <v>#DIV/0!</v>
      </c>
      <c r="BT18" s="54" t="e">
        <f>(AF18-AR18)/AF18</f>
        <v>#DIV/0!</v>
      </c>
      <c r="BU18" s="54"/>
      <c r="BV18" s="54"/>
      <c r="BW18" s="54"/>
      <c r="BX18" s="54"/>
      <c r="BY18" s="54"/>
      <c r="BZ18" s="54"/>
      <c r="CA18" s="54"/>
      <c r="CB18" s="54"/>
      <c r="CC18" s="61">
        <v>15</v>
      </c>
      <c r="CD18" s="59" t="e">
        <f>IF(M18&gt;=5000,IF(BA18&gt;=0.24,5,IF(BA18&gt;=0.16,4,IF(BA18&gt;=0.08,3,IF(BA18&gt;=0,2,1)))),IF(M18&gt;=3000,IF(BA18&gt;=0.18,5,IF(BA18&gt;=0.12,4,IF(BA18&gt;0.06,3,IF(BA18&gt;=0,2,1)))),IF(M18&gt;=1000,IF(BA18&gt;=0.09,5,IF(BA18&gt;=0.05,4,IF(BA18&gt;=0.03,3,IF(BA18&gt;=0,2,1)))),IF(BA18&gt;=0.05,5,IF(BA18&gt;=0,4,1)))))</f>
        <v>#DIV/0!</v>
      </c>
      <c r="CE18" s="59" t="e">
        <f>IF(N18&gt;=5000,IF(BB18&gt;=0.24,5,IF(BB18&gt;=0.16,4,IF(BB18&gt;=0.08,3,IF(BB18&gt;=0,2,1)))),IF(N18&gt;=3000,IF(BB18&gt;=0.18,5,IF(BB18&gt;=0.12,4,IF(BB18&gt;0.06,3,IF(BB18&gt;=0,2,1)))),IF(N18&gt;=1000,IF(BB18&gt;=0.09,5,IF(BB18&gt;=0.05,4,IF(BB18&gt;=0.03,3,IF(BB18&gt;=0,2,1)))),IF(BB18&gt;=0.05,5,IF(BB18&gt;=0,4,1)))))</f>
        <v>#DIV/0!</v>
      </c>
      <c r="CF18" s="59" t="e">
        <f>IF(O18&gt;=5000,IF(BC18&gt;=0.24,5,IF(BC18&gt;=0.16,4,IF(BC18&gt;=0.08,3,IF(BC18&gt;=0,2,1)))),IF(O18&gt;=3000,IF(BC18&gt;=0.18,5,IF(BC18&gt;=0.12,4,IF(BC18&gt;0.06,3,IF(BC18&gt;=0,2,1)))),IF(O18&gt;=1000,IF(BC18&gt;=0.09,5,IF(BC18&gt;=0.05,4,IF(BC18&gt;=0.03,3,IF(BC18&gt;=0,2,1)))),IF(BC18&gt;=0.05,5,IF(BC18&gt;=0,4,1)))))</f>
        <v>#DIV/0!</v>
      </c>
      <c r="CG18" s="59" t="e">
        <f>IF(P18&gt;=5000,IF(BD18&gt;=0.24,5,IF(BD18&gt;=0.16,4,IF(BD18&gt;=0.08,3,IF(BD18&gt;=0,2,1)))),IF(P18&gt;=3000,IF(BD18&gt;=0.18,5,IF(BD18&gt;=0.12,4,IF(BD18&gt;0.06,3,IF(BD18&gt;=0,2,1)))),IF(P18&gt;=1000,IF(BD18&gt;=0.09,5,IF(BD18&gt;=0.05,4,IF(BD18&gt;=0.03,3,IF(BD18&gt;=0,2,1)))),IF(BD18&gt;=0.05,5,IF(BD18&gt;=0,4,1)))))</f>
        <v>#DIV/0!</v>
      </c>
      <c r="CH18" s="59" t="e">
        <f>IF(Q18&gt;=5000,IF(BE18&gt;=0.24,5,IF(BE18&gt;=0.16,4,IF(BE18&gt;=0.08,3,IF(BE18&gt;=0,2,1)))),IF(Q18&gt;=3000,IF(BE18&gt;=0.18,5,IF(BE18&gt;=0.12,4,IF(BE18&gt;0.06,3,IF(BE18&gt;=0,2,1)))),IF(Q18&gt;=1000,IF(BE18&gt;=0.09,5,IF(BE18&gt;=0.05,4,IF(BE18&gt;=0.03,3,IF(BE18&gt;=0,2,1)))),IF(BE18&gt;=0.05,5,IF(BE18&gt;=0,4,1)))))</f>
        <v>#DIV/0!</v>
      </c>
      <c r="CI18" s="59" t="e">
        <f>IF(R18&gt;=5000,IF(BF18&gt;=0.24,5,IF(BF18&gt;=0.16,4,IF(BF18&gt;=0.08,3,IF(BF18&gt;=0,2,1)))),IF(R18&gt;=3000,IF(BF18&gt;=0.18,5,IF(BF18&gt;=0.12,4,IF(BF18&gt;0.06,3,IF(BF18&gt;=0,2,1)))),IF(R18&gt;=1000,IF(BF18&gt;=0.09,5,IF(BF18&gt;=0.05,4,IF(BF18&gt;=0.03,3,IF(BF18&gt;=0,2,1)))),IF(BF18&gt;=0.05,5,IF(BF18&gt;=0,4,1)))))</f>
        <v>#DIV/0!</v>
      </c>
      <c r="CJ18" s="59" t="e">
        <f>IF(S18&gt;=5000,IF(BG18&gt;=0.24,5,IF(BG18&gt;=0.16,4,IF(BG18&gt;=0.08,3,IF(BG18&gt;=0,2,1)))),IF(S18&gt;=3000,IF(BG18&gt;=0.18,5,IF(BG18&gt;=0.12,4,IF(BG18&gt;0.06,3,IF(BG18&gt;=0,2,1)))),IF(S18&gt;=1000,IF(BG18&gt;=0.09,5,IF(BG18&gt;=0.05,4,IF(BG18&gt;=0.03,3,IF(BG18&gt;=0,2,1)))),IF(BG18&gt;=0.05,5,IF(BG18&gt;=0,4,1)))))</f>
        <v>#DIV/0!</v>
      </c>
      <c r="CK18" s="59" t="e">
        <f>IF(T18&gt;=5000,IF(BH18&gt;=0.24,5,IF(BH18&gt;=0.16,4,IF(BH18&gt;=0.08,3,IF(BH18&gt;=0,2,1)))),IF(T18&gt;=3000,IF(BH18&gt;=0.18,5,IF(BH18&gt;=0.12,4,IF(BH18&gt;0.06,3,IF(BH18&gt;=0,2,1)))),IF(T18&gt;=1000,IF(BH18&gt;=0.09,5,IF(BH18&gt;=0.05,4,IF(BH18&gt;=0.03,3,IF(BH18&gt;=0,2,1)))),IF(BH18&gt;=0.05,5,IF(BH18&gt;=0,4,1)))))</f>
        <v>#DIV/0!</v>
      </c>
      <c r="CL18" s="59" t="e">
        <f>IF(U18&gt;=5000,IF(BI18&gt;=0.24,5,IF(BI18&gt;=0.16,4,IF(BI18&gt;=0.08,3,IF(BI18&gt;=0,2,1)))),IF(U18&gt;=3000,IF(BI18&gt;=0.18,5,IF(BI18&gt;=0.12,4,IF(BI18&gt;0.06,3,IF(BI18&gt;=0,2,1)))),IF(U18&gt;=1000,IF(BI18&gt;=0.09,5,IF(BI18&gt;=0.05,4,IF(BI18&gt;=0.03,3,IF(BI18&gt;=0,2,1)))),IF(BI18&gt;=0.05,5,IF(BI18&gt;=0,4,1)))))</f>
        <v>#DIV/0!</v>
      </c>
      <c r="CM18" s="59" t="e">
        <f>IF(V18&gt;=5000,IF(BJ18&gt;=0.24,5,IF(BJ18&gt;=0.16,4,IF(BJ18&gt;=0.08,3,IF(BJ18&gt;=0,2,1)))),IF(V18&gt;=3000,IF(BJ18&gt;=0.18,5,IF(BJ18&gt;=0.12,4,IF(BJ18&gt;0.06,3,IF(BJ18&gt;=0,2,1)))),IF(V18&gt;=1000,IF(BJ18&gt;=0.09,5,IF(BJ18&gt;=0.05,4,IF(BJ18&gt;=0.03,3,IF(BJ18&gt;=0,2,1)))),IF(BJ18&gt;=0.05,5,IF(BJ18&gt;=0,4,1)))))</f>
        <v>#DIV/0!</v>
      </c>
      <c r="CN18" s="59" t="e">
        <f>IF(W18&gt;=5000,IF(BK18&gt;=0.24,5,IF(BK18&gt;=0.16,4,IF(BK18&gt;=0.08,3,IF(BK18&gt;=0,2,1)))),IF(W18&gt;=3000,IF(BK18&gt;=0.18,5,IF(BK18&gt;=0.12,4,IF(BK18&gt;0.06,3,IF(BK18&gt;=0,2,1)))),IF(W18&gt;=1000,IF(BK18&gt;=0.09,5,IF(BK18&gt;=0.05,4,IF(BK18&gt;=0.03,3,IF(BK18&gt;=0,2,1)))),IF(BK18&gt;=0.05,5,IF(BK18&gt;=0,4,1)))))</f>
        <v>#DIV/0!</v>
      </c>
      <c r="CO18" s="59" t="e">
        <f>IF(X18&gt;=5000,IF(BL18&gt;=0.24,5,IF(BL18&gt;=0.16,4,IF(BL18&gt;=0.08,3,IF(BL18&gt;=0,2,1)))),IF(X18&gt;=3000,IF(BL18&gt;=0.18,5,IF(BL18&gt;=0.12,4,IF(BL18&gt;0.06,3,IF(BL18&gt;=0,2,1)))),IF(X18&gt;=1000,IF(BL18&gt;=0.09,5,IF(BL18&gt;=0.05,4,IF(BL18&gt;=0.03,3,IF(BL18&gt;=0,2,1)))),IF(BL18&gt;=0.05,5,IF(BL18&gt;=0,4,1)))))</f>
        <v>#DIV/0!</v>
      </c>
      <c r="CP18" s="59" t="e">
        <f>IF(Y18&gt;=5000,IF(BM18&gt;=0.24,5,IF(BM18&gt;=0.16,4,IF(BM18&gt;=0.08,3,IF(BM18&gt;=0,2,1)))),IF(Y18&gt;=3000,IF(BM18&gt;=0.18,5,IF(BM18&gt;=0.12,4,IF(BM18&gt;0.06,3,IF(BM18&gt;=0,2,1)))),IF(Y18&gt;=1000,IF(BM18&gt;=0.09,5,IF(BM18&gt;=0.05,4,IF(BM18&gt;=0.03,3,IF(BM18&gt;=0,2,1)))),IF(BM18&gt;=0.05,5,IF(BM18&gt;=0,4,1)))))</f>
        <v>#DIV/0!</v>
      </c>
      <c r="CQ18" s="59" t="e">
        <f>IF(Z18&gt;=5000,IF(BN18&gt;=0.24,5,IF(BN18&gt;=0.16,4,IF(BN18&gt;=0.08,3,IF(BN18&gt;=0,2,1)))),IF(Z18&gt;=3000,IF(BN18&gt;=0.18,5,IF(BN18&gt;=0.12,4,IF(BN18&gt;0.06,3,IF(BN18&gt;=0,2,1)))),IF(Z18&gt;=1000,IF(BN18&gt;=0.09,5,IF(BN18&gt;=0.05,4,IF(BN18&gt;=0.03,3,IF(BN18&gt;=0,2,1)))),IF(BN18&gt;=0.05,5,IF(BN18&gt;=0,4,1)))))</f>
        <v>#DIV/0!</v>
      </c>
      <c r="CR18" s="59" t="e">
        <f>IF(AA18&gt;=5000,IF(BO18&gt;=0.24,5,IF(BO18&gt;=0.16,4,IF(BO18&gt;=0.08,3,IF(BO18&gt;=0,2,1)))),IF(AA18&gt;=3000,IF(BO18&gt;=0.18,5,IF(BO18&gt;=0.12,4,IF(BO18&gt;0.06,3,IF(BO18&gt;=0,2,1)))),IF(AA18&gt;=1000,IF(BO18&gt;=0.09,5,IF(BO18&gt;=0.05,4,IF(BO18&gt;=0.03,3,IF(BO18&gt;=0,2,1)))),IF(BO18&gt;=0.05,5,IF(BO18&gt;=0,4,1)))))</f>
        <v>#DIV/0!</v>
      </c>
      <c r="CS18" s="59" t="e">
        <f>IF(AB18&gt;=5000,IF(BP18&gt;=0.24,5,IF(BP18&gt;=0.16,4,IF(BP18&gt;=0.08,3,IF(BP18&gt;=0,2,1)))),IF(AB18&gt;=3000,IF(BP18&gt;=0.18,5,IF(BP18&gt;=0.12,4,IF(BP18&gt;0.06,3,IF(BP18&gt;=0,2,1)))),IF(AB18&gt;=1000,IF(BP18&gt;=0.09,5,IF(BP18&gt;=0.05,4,IF(BP18&gt;=0.03,3,IF(BP18&gt;=0,2,1)))),IF(BP18&gt;=0.05,5,IF(BP18&gt;=0,4,1)))))</f>
        <v>#DIV/0!</v>
      </c>
      <c r="CT18" s="59" t="e">
        <f>IF(AC18&gt;=5000,IF(BQ18&gt;=0.24,5,IF(BQ18&gt;=0.16,4,IF(BQ18&gt;=0.08,3,IF(BQ18&gt;=0,2,1)))),IF(AC18&gt;=3000,IF(BQ18&gt;=0.18,5,IF(BQ18&gt;=0.12,4,IF(BQ18&gt;0.06,3,IF(BQ18&gt;=0,2,1)))),IF(AC18&gt;=1000,IF(BQ18&gt;=0.09,5,IF(BQ18&gt;=0.05,4,IF(BQ18&gt;=0.03,3,IF(BQ18&gt;=0,2,1)))),IF(BQ18&gt;=0.05,5,IF(BQ18&gt;=0,4,1)))))</f>
        <v>#DIV/0!</v>
      </c>
      <c r="CU18" s="59" t="e">
        <f>IF(AD18&gt;=5000,IF(BR18&gt;=0.24,5,IF(BR18&gt;=0.16,4,IF(BR18&gt;=0.08,3,IF(BR18&gt;=0,2,1)))),IF(AD18&gt;=3000,IF(BR18&gt;=0.18,5,IF(BR18&gt;=0.12,4,IF(BR18&gt;0.06,3,IF(BR18&gt;=0,2,1)))),IF(AD18&gt;=1000,IF(BR18&gt;=0.09,5,IF(BR18&gt;=0.05,4,IF(BR18&gt;=0.03,3,IF(BR18&gt;=0,2,1)))),IF(BR18&gt;=0.05,5,IF(BR18&gt;=0,4,1)))))</f>
        <v>#DIV/0!</v>
      </c>
      <c r="CV18" s="59" t="e">
        <f>IF(AE18&gt;=5000,IF(BS18&gt;=0.24,5,IF(BS18&gt;=0.16,4,IF(BS18&gt;=0.08,3,IF(BS18&gt;=0,2,1)))),IF(AE18&gt;=3000,IF(BS18&gt;=0.18,5,IF(BS18&gt;=0.12,4,IF(BS18&gt;0.06,3,IF(BS18&gt;=0,2,1)))),IF(AE18&gt;=1000,IF(BS18&gt;=0.09,5,IF(BS18&gt;=0.05,4,IF(BS18&gt;=0.03,3,IF(BS18&gt;=0,2,1)))),IF(BS18&gt;=0.05,5,IF(BS18&gt;=0,4,1)))))</f>
        <v>#DIV/0!</v>
      </c>
      <c r="CW18" s="59" t="e">
        <f>IF(AF18&gt;=5000,IF(BT18&gt;=0.24,5,IF(BT18&gt;=0.16,4,IF(BT18&gt;=0.08,3,IF(BT18&gt;=0,2,1)))),IF(AF18&gt;=3000,IF(BT18&gt;=0.18,5,IF(BT18&gt;=0.12,4,IF(BT18&gt;0.06,3,IF(BT18&gt;=0,2,1)))),IF(AF18&gt;=1000,IF(BT18&gt;=0.09,5,IF(BT18&gt;=0.05,4,IF(BT18&gt;=0.03,3,IF(BT18&gt;=0,2,1)))),IF(BT18&gt;=0.05,5,IF(BT18&gt;=0,4,1)))))</f>
        <v>#DIV/0!</v>
      </c>
      <c r="CX18" s="59"/>
      <c r="CY18" s="59"/>
      <c r="CZ18" s="59"/>
      <c r="DA18" s="59"/>
      <c r="DB18" s="59"/>
      <c r="DC18" s="59"/>
      <c r="DD18" s="59"/>
      <c r="DE18" s="59"/>
      <c r="DF18" s="409" t="s">
        <v>200</v>
      </c>
      <c r="DG18" s="75" t="s">
        <v>0</v>
      </c>
      <c r="DH18" s="59" t="e">
        <f>CD18/5*$CC18</f>
        <v>#DIV/0!</v>
      </c>
      <c r="DI18" s="59" t="e">
        <f>CE18/5*$CC18</f>
        <v>#DIV/0!</v>
      </c>
      <c r="DJ18" s="59" t="e">
        <f>CF18/5*$CC18</f>
        <v>#DIV/0!</v>
      </c>
      <c r="DK18" s="59" t="e">
        <f>CG18/5*$CC18</f>
        <v>#DIV/0!</v>
      </c>
      <c r="DL18" s="59" t="e">
        <f>CH18/5*$CC18</f>
        <v>#DIV/0!</v>
      </c>
      <c r="DM18" s="59" t="e">
        <f>CI18/5*$CC18</f>
        <v>#DIV/0!</v>
      </c>
      <c r="DN18" s="59" t="e">
        <f>CJ18/5*$CC18</f>
        <v>#DIV/0!</v>
      </c>
      <c r="DO18" s="59" t="e">
        <f>CK18/5*$CC18</f>
        <v>#DIV/0!</v>
      </c>
      <c r="DP18" s="59" t="e">
        <f>CL18/5*$CC18</f>
        <v>#DIV/0!</v>
      </c>
      <c r="DQ18" s="59" t="e">
        <f>CM18/5*$CC18</f>
        <v>#DIV/0!</v>
      </c>
      <c r="DR18" s="59" t="e">
        <f>CN18/5*$CC18</f>
        <v>#DIV/0!</v>
      </c>
      <c r="DS18" s="59" t="e">
        <f>CO18/5*$CC18</f>
        <v>#DIV/0!</v>
      </c>
      <c r="DT18" s="59" t="e">
        <f>CP18/5*$CC18</f>
        <v>#DIV/0!</v>
      </c>
      <c r="DU18" s="59" t="e">
        <f>CQ18/5*$CC18</f>
        <v>#DIV/0!</v>
      </c>
      <c r="DV18" s="59" t="e">
        <f>CR18/5*$CC18</f>
        <v>#DIV/0!</v>
      </c>
      <c r="DW18" s="59" t="e">
        <f>CS18/5*$CC18</f>
        <v>#DIV/0!</v>
      </c>
      <c r="DX18" s="59" t="e">
        <f>CT18/5*$CC18</f>
        <v>#DIV/0!</v>
      </c>
      <c r="DY18" s="59" t="e">
        <f>CU18/5*$CC18</f>
        <v>#DIV/0!</v>
      </c>
      <c r="DZ18" s="59" t="e">
        <f>CV18/5*$CC18</f>
        <v>#DIV/0!</v>
      </c>
      <c r="EA18" s="59" t="e">
        <f>CW18/5*$CC18</f>
        <v>#DIV/0!</v>
      </c>
      <c r="EB18" s="59"/>
      <c r="EC18" s="59"/>
      <c r="ED18" s="59"/>
      <c r="EE18" s="59"/>
      <c r="EF18" s="59"/>
      <c r="EG18" s="59"/>
      <c r="EH18" s="59"/>
      <c r="FK18" s="409" t="e">
        <f t="shared" si="11"/>
        <v>#DIV/0!</v>
      </c>
      <c r="FL18" s="409" t="e">
        <f t="shared" si="11"/>
        <v>#DIV/0!</v>
      </c>
      <c r="FM18" s="409" t="e">
        <f t="shared" si="11"/>
        <v>#DIV/0!</v>
      </c>
      <c r="FN18" s="409" t="e">
        <f t="shared" si="11"/>
        <v>#DIV/0!</v>
      </c>
      <c r="FO18" s="409" t="e">
        <f t="shared" si="11"/>
        <v>#DIV/0!</v>
      </c>
      <c r="FP18" s="409" t="e">
        <f t="shared" si="11"/>
        <v>#DIV/0!</v>
      </c>
    </row>
    <row r="19" spans="1:178" s="410" customFormat="1" ht="14.25" customHeight="1">
      <c r="A19" s="569" t="s">
        <v>363</v>
      </c>
      <c r="B19" s="570"/>
      <c r="C19" s="237" t="s">
        <v>7</v>
      </c>
      <c r="K19" s="226"/>
      <c r="L19" s="226"/>
      <c r="M19" s="380">
        <v>571.89718799231719</v>
      </c>
      <c r="N19" s="380">
        <v>522.44998309720643</v>
      </c>
      <c r="O19" s="380">
        <v>792.47675401521553</v>
      </c>
      <c r="P19" s="380">
        <v>369.03773410831258</v>
      </c>
      <c r="Q19" s="380">
        <v>548.78718033146743</v>
      </c>
      <c r="R19" s="380">
        <v>143.63688595231255</v>
      </c>
      <c r="S19" s="380">
        <v>0</v>
      </c>
      <c r="T19" s="380">
        <v>0</v>
      </c>
      <c r="U19" s="380">
        <v>171.179138968931</v>
      </c>
      <c r="V19" s="380">
        <v>0</v>
      </c>
      <c r="W19" s="380">
        <v>0</v>
      </c>
      <c r="X19" s="380">
        <v>230.82796214421421</v>
      </c>
      <c r="Y19" s="380">
        <v>219.10204677828699</v>
      </c>
      <c r="Z19" s="380">
        <v>411.25541125541127</v>
      </c>
      <c r="AA19" s="380">
        <v>0</v>
      </c>
      <c r="AB19" s="380">
        <v>10.1191018285217</v>
      </c>
      <c r="AC19" s="380">
        <v>91.011133695355412</v>
      </c>
      <c r="AD19" s="380">
        <v>140.28822854227775</v>
      </c>
      <c r="AE19" s="380">
        <v>259.04051393637968</v>
      </c>
      <c r="AF19" s="380">
        <v>294.6616377747153</v>
      </c>
      <c r="AG19" s="380">
        <v>298.61067454579745</v>
      </c>
      <c r="AH19" s="380">
        <v>378.88846430352527</v>
      </c>
      <c r="AI19" s="380">
        <v>394.53058803592614</v>
      </c>
      <c r="AJ19" s="380">
        <v>452.94806716126516</v>
      </c>
      <c r="AK19" s="381">
        <v>494.39683586025052</v>
      </c>
      <c r="AL19" s="382">
        <v>530.71215693867248</v>
      </c>
      <c r="AM19" s="382">
        <v>727.65198830905797</v>
      </c>
      <c r="AN19" s="382">
        <v>711.57687051726782</v>
      </c>
      <c r="AO19" s="382">
        <v>636.04083935267636</v>
      </c>
      <c r="AP19" s="382">
        <v>578.51015556499647</v>
      </c>
      <c r="AQ19" s="383">
        <v>566.52235657988922</v>
      </c>
      <c r="AR19" s="384">
        <v>564.05233490988496</v>
      </c>
      <c r="AS19" s="384">
        <v>501.32396631372114</v>
      </c>
      <c r="AT19" s="230">
        <v>485.97498047909488</v>
      </c>
      <c r="AU19" s="384">
        <v>478.71732337474276</v>
      </c>
      <c r="AV19" s="384">
        <f>Plan1!AA26</f>
        <v>479.70774728011861</v>
      </c>
      <c r="AW19" s="384">
        <f>Plan1!AB26</f>
        <v>453.93612267623718</v>
      </c>
      <c r="AX19" s="384">
        <f>Plan1!AC26</f>
        <v>440.68185809031104</v>
      </c>
      <c r="AY19" s="655"/>
      <c r="AZ19" s="233"/>
      <c r="BA19" s="62">
        <f>(M19-Y19)/M19</f>
        <v>0.61688560220507604</v>
      </c>
      <c r="BB19" s="62">
        <f>(N19-Z19)/N19</f>
        <v>0.21283295136236308</v>
      </c>
      <c r="BC19" s="62">
        <f>(O19-AA19)/O19</f>
        <v>1</v>
      </c>
      <c r="BD19" s="62">
        <f>(P19-AB19)/P19</f>
        <v>0.97257976382016331</v>
      </c>
      <c r="BE19" s="62">
        <f>(Q19-AC19)/Q19</f>
        <v>0.83415951218032336</v>
      </c>
      <c r="BF19" s="62">
        <f>(R19-AD19)/R19</f>
        <v>2.3313352888662302E-2</v>
      </c>
      <c r="BG19" s="62" t="e">
        <f>(S19-AE19)/S19</f>
        <v>#DIV/0!</v>
      </c>
      <c r="BH19" s="62" t="e">
        <f>(T19-AF19)/T19</f>
        <v>#DIV/0!</v>
      </c>
      <c r="BI19" s="62">
        <f>(U19-AG19)/U19</f>
        <v>-0.74443379225079098</v>
      </c>
      <c r="BJ19" s="62" t="e">
        <f>(V19-AH19)/V19</f>
        <v>#DIV/0!</v>
      </c>
      <c r="BK19" s="62" t="e">
        <f>(W19-AI19)/W19</f>
        <v>#DIV/0!</v>
      </c>
      <c r="BL19" s="62">
        <f>(X19-AJ19)/X19</f>
        <v>-0.96227555341963789</v>
      </c>
      <c r="BM19" s="62">
        <f>(Y19-AK19)/Y19</f>
        <v>-1.2564683586025049</v>
      </c>
      <c r="BN19" s="62">
        <f>(Z19-AL19)/Z19</f>
        <v>-0.29046850792456141</v>
      </c>
      <c r="BO19" s="62" t="e">
        <f>(AA19-AM19)/AA19</f>
        <v>#DIV/0!</v>
      </c>
      <c r="BP19" s="62">
        <f>(AB19-AN19)/AB19</f>
        <v>-69.320161075127956</v>
      </c>
      <c r="BQ19" s="62">
        <f>(AC19-AO19)/AC19</f>
        <v>-5.9886047291940896</v>
      </c>
      <c r="BR19" s="62">
        <f>(AD19-AP19)/AD19</f>
        <v>-3.1237255725319435</v>
      </c>
      <c r="BS19" s="62">
        <f>(AE19-AQ19)/AE19</f>
        <v>-1.1870029053410041</v>
      </c>
      <c r="BT19" s="62">
        <f>(AF19-AR19)/AF19</f>
        <v>-0.91423742557602072</v>
      </c>
      <c r="BU19" s="62">
        <f t="shared" ref="BU19" si="12">(AG19-AS19)/AG19</f>
        <v>-0.6788548067689183</v>
      </c>
      <c r="BV19" s="62">
        <f>(AH19-AT19)/AH19</f>
        <v>-0.28263335061524397</v>
      </c>
      <c r="BW19" s="62">
        <f>(AI19-AU19)/AI19</f>
        <v>-0.21338455848992507</v>
      </c>
      <c r="BX19" s="62">
        <f>(AJ19-AV19)/AJ19</f>
        <v>-5.9078914469296286E-2</v>
      </c>
      <c r="BY19" s="62">
        <f>(AK19-AW19)/AK19</f>
        <v>8.183853586686432E-2</v>
      </c>
      <c r="BZ19" s="62">
        <f>(AL19-AX19)/AL19</f>
        <v>0.16964054369450798</v>
      </c>
      <c r="CA19" s="62"/>
      <c r="CB19" s="62"/>
      <c r="CC19" s="234">
        <v>15</v>
      </c>
      <c r="CD19" s="235">
        <f>IF(M19&gt;=5000,IF(BA19&gt;=0.24,5,IF(BA19&gt;=0.16,4,IF(BA19&gt;=0.08,3,IF(BA19&gt;=0,2,1)))),IF(M19&gt;=3000,IF(BA19&gt;=0.18,5,IF(BA19&gt;=0.12,4,IF(BA19&gt;0.06,3,IF(BA19&gt;=0,2,1)))),IF(M19&gt;=1000,IF(BA19&gt;=0.09,5,IF(BA19&gt;=0.05,4,IF(BA19&gt;=0.03,3,IF(BA19&gt;=0,2,1)))),IF(BA19&gt;=0.05,5,IF(BA19&gt;=0,4,1)))))</f>
        <v>5</v>
      </c>
      <c r="CE19" s="235">
        <f>IF(N19&gt;=5000,IF(BB19&gt;=0.24,5,IF(BB19&gt;=0.16,4,IF(BB19&gt;=0.08,3,IF(BB19&gt;=0,2,1)))),IF(N19&gt;=3000,IF(BB19&gt;=0.18,5,IF(BB19&gt;=0.12,4,IF(BB19&gt;0.06,3,IF(BB19&gt;=0,2,1)))),IF(N19&gt;=1000,IF(BB19&gt;=0.09,5,IF(BB19&gt;=0.05,4,IF(BB19&gt;=0.03,3,IF(BB19&gt;=0,2,1)))),IF(BB19&gt;=0.05,5,IF(BB19&gt;=0,4,1)))))</f>
        <v>5</v>
      </c>
      <c r="CF19" s="235">
        <f>IF(O19&gt;=5000,IF(BC19&gt;=0.24,5,IF(BC19&gt;=0.16,4,IF(BC19&gt;=0.08,3,IF(BC19&gt;=0,2,1)))),IF(O19&gt;=3000,IF(BC19&gt;=0.18,5,IF(BC19&gt;=0.12,4,IF(BC19&gt;0.06,3,IF(BC19&gt;=0,2,1)))),IF(O19&gt;=1000,IF(BC19&gt;=0.09,5,IF(BC19&gt;=0.05,4,IF(BC19&gt;=0.03,3,IF(BC19&gt;=0,2,1)))),IF(BC19&gt;=0.05,5,IF(BC19&gt;=0,4,1)))))</f>
        <v>5</v>
      </c>
      <c r="CG19" s="235">
        <f>IF(P19&gt;=5000,IF(BD19&gt;=0.24,5,IF(BD19&gt;=0.16,4,IF(BD19&gt;=0.08,3,IF(BD19&gt;=0,2,1)))),IF(P19&gt;=3000,IF(BD19&gt;=0.18,5,IF(BD19&gt;=0.12,4,IF(BD19&gt;0.06,3,IF(BD19&gt;=0,2,1)))),IF(P19&gt;=1000,IF(BD19&gt;=0.09,5,IF(BD19&gt;=0.05,4,IF(BD19&gt;=0.03,3,IF(BD19&gt;=0,2,1)))),IF(BD19&gt;=0.05,5,IF(BD19&gt;=0,4,1)))))</f>
        <v>5</v>
      </c>
      <c r="CH19" s="235">
        <f>IF(Q19&gt;=5000,IF(BE19&gt;=0.24,5,IF(BE19&gt;=0.16,4,IF(BE19&gt;=0.08,3,IF(BE19&gt;=0,2,1)))),IF(Q19&gt;=3000,IF(BE19&gt;=0.18,5,IF(BE19&gt;=0.12,4,IF(BE19&gt;0.06,3,IF(BE19&gt;=0,2,1)))),IF(Q19&gt;=1000,IF(BE19&gt;=0.09,5,IF(BE19&gt;=0.05,4,IF(BE19&gt;=0.03,3,IF(BE19&gt;=0,2,1)))),IF(BE19&gt;=0.05,5,IF(BE19&gt;=0,4,1)))))</f>
        <v>5</v>
      </c>
      <c r="CI19" s="235">
        <f>IF(R19&gt;=5000,IF(BF19&gt;=0.24,5,IF(BF19&gt;=0.16,4,IF(BF19&gt;=0.08,3,IF(BF19&gt;=0,2,1)))),IF(R19&gt;=3000,IF(BF19&gt;=0.18,5,IF(BF19&gt;=0.12,4,IF(BF19&gt;0.06,3,IF(BF19&gt;=0,2,1)))),IF(R19&gt;=1000,IF(BF19&gt;=0.09,5,IF(BF19&gt;=0.05,4,IF(BF19&gt;=0.03,3,IF(BF19&gt;=0,2,1)))),IF(BF19&gt;=0.05,5,IF(BF19&gt;=0,4,1)))))</f>
        <v>4</v>
      </c>
      <c r="CJ19" s="235" t="e">
        <f>IF(S19&gt;=5000,IF(BG19&gt;=0.24,5,IF(BG19&gt;=0.16,4,IF(BG19&gt;=0.08,3,IF(BG19&gt;=0,2,1)))),IF(S19&gt;=3000,IF(BG19&gt;=0.18,5,IF(BG19&gt;=0.12,4,IF(BG19&gt;0.06,3,IF(BG19&gt;=0,2,1)))),IF(S19&gt;=1000,IF(BG19&gt;=0.09,5,IF(BG19&gt;=0.05,4,IF(BG19&gt;=0.03,3,IF(BG19&gt;=0,2,1)))),IF(BG19&gt;=0.05,5,IF(BG19&gt;=0,4,1)))))</f>
        <v>#DIV/0!</v>
      </c>
      <c r="CK19" s="235" t="e">
        <f>IF(T19&gt;=5000,IF(BH19&gt;=0.24,5,IF(BH19&gt;=0.16,4,IF(BH19&gt;=0.08,3,IF(BH19&gt;=0,2,1)))),IF(T19&gt;=3000,IF(BH19&gt;=0.18,5,IF(BH19&gt;=0.12,4,IF(BH19&gt;0.06,3,IF(BH19&gt;=0,2,1)))),IF(T19&gt;=1000,IF(BH19&gt;=0.09,5,IF(BH19&gt;=0.05,4,IF(BH19&gt;=0.03,3,IF(BH19&gt;=0,2,1)))),IF(BH19&gt;=0.05,5,IF(BH19&gt;=0,4,1)))))</f>
        <v>#DIV/0!</v>
      </c>
      <c r="CL19" s="235">
        <f>IF(U19&gt;=5000,IF(BI19&gt;=0.24,5,IF(BI19&gt;=0.16,4,IF(BI19&gt;=0.08,3,IF(BI19&gt;=0,2,1)))),IF(U19&gt;=3000,IF(BI19&gt;=0.18,5,IF(BI19&gt;=0.12,4,IF(BI19&gt;0.06,3,IF(BI19&gt;=0,2,1)))),IF(U19&gt;=1000,IF(BI19&gt;=0.09,5,IF(BI19&gt;=0.05,4,IF(BI19&gt;=0.03,3,IF(BI19&gt;=0,2,1)))),IF(BI19&gt;=0.05,5,IF(BI19&gt;=0,4,1)))))</f>
        <v>1</v>
      </c>
      <c r="CM19" s="235" t="e">
        <f>IF(V19&gt;=5000,IF(BJ19&gt;=0.24,5,IF(BJ19&gt;=0.16,4,IF(BJ19&gt;=0.08,3,IF(BJ19&gt;=0,2,1)))),IF(V19&gt;=3000,IF(BJ19&gt;=0.18,5,IF(BJ19&gt;=0.12,4,IF(BJ19&gt;0.06,3,IF(BJ19&gt;=0,2,1)))),IF(V19&gt;=1000,IF(BJ19&gt;=0.09,5,IF(BJ19&gt;=0.05,4,IF(BJ19&gt;=0.03,3,IF(BJ19&gt;=0,2,1)))),IF(BJ19&gt;=0.05,5,IF(BJ19&gt;=0,4,1)))))</f>
        <v>#DIV/0!</v>
      </c>
      <c r="CN19" s="235" t="e">
        <f>IF(W19&gt;=5000,IF(BK19&gt;=0.24,5,IF(BK19&gt;=0.16,4,IF(BK19&gt;=0.08,3,IF(BK19&gt;=0,2,1)))),IF(W19&gt;=3000,IF(BK19&gt;=0.18,5,IF(BK19&gt;=0.12,4,IF(BK19&gt;0.06,3,IF(BK19&gt;=0,2,1)))),IF(W19&gt;=1000,IF(BK19&gt;=0.09,5,IF(BK19&gt;=0.05,4,IF(BK19&gt;=0.03,3,IF(BK19&gt;=0,2,1)))),IF(BK19&gt;=0.05,5,IF(BK19&gt;=0,4,1)))))</f>
        <v>#DIV/0!</v>
      </c>
      <c r="CO19" s="235">
        <f>IF(X19&gt;=5000,IF(BL19&gt;=0.24,5,IF(BL19&gt;=0.16,4,IF(BL19&gt;=0.08,3,IF(BL19&gt;=0,2,1)))),IF(X19&gt;=3000,IF(BL19&gt;=0.18,5,IF(BL19&gt;=0.12,4,IF(BL19&gt;0.06,3,IF(BL19&gt;=0,2,1)))),IF(X19&gt;=1000,IF(BL19&gt;=0.09,5,IF(BL19&gt;=0.05,4,IF(BL19&gt;=0.03,3,IF(BL19&gt;=0,2,1)))),IF(BL19&gt;=0.05,5,IF(BL19&gt;=0,4,1)))))</f>
        <v>1</v>
      </c>
      <c r="CP19" s="235">
        <f>IF(Y19&gt;=5000,IF(BM19&gt;=0.24,5,IF(BM19&gt;=0.16,4,IF(BM19&gt;=0.08,3,IF(BM19&gt;=0,2,1)))),IF(Y19&gt;=3000,IF(BM19&gt;=0.18,5,IF(BM19&gt;=0.12,4,IF(BM19&gt;0.06,3,IF(BM19&gt;=0,2,1)))),IF(Y19&gt;=1000,IF(BM19&gt;=0.09,5,IF(BM19&gt;=0.05,4,IF(BM19&gt;=0.03,3,IF(BM19&gt;=0,2,1)))),IF(BM19&gt;=0.05,5,IF(BM19&gt;=0,4,1)))))</f>
        <v>1</v>
      </c>
      <c r="CQ19" s="235">
        <f>IF(Z19&gt;=5000,IF(BN19&gt;=0.24,5,IF(BN19&gt;=0.16,4,IF(BN19&gt;=0.08,3,IF(BN19&gt;=0,2,1)))),IF(Z19&gt;=3000,IF(BN19&gt;=0.18,5,IF(BN19&gt;=0.12,4,IF(BN19&gt;0.06,3,IF(BN19&gt;=0,2,1)))),IF(Z19&gt;=1000,IF(BN19&gt;=0.09,5,IF(BN19&gt;=0.05,4,IF(BN19&gt;=0.03,3,IF(BN19&gt;=0,2,1)))),IF(BN19&gt;=0.05,5,IF(BN19&gt;=0,4,1)))))</f>
        <v>1</v>
      </c>
      <c r="CR19" s="235" t="e">
        <f>IF(AA19&gt;=5000,IF(BO19&gt;=0.24,5,IF(BO19&gt;=0.16,4,IF(BO19&gt;=0.08,3,IF(BO19&gt;=0,2,1)))),IF(AA19&gt;=3000,IF(BO19&gt;=0.18,5,IF(BO19&gt;=0.12,4,IF(BO19&gt;0.06,3,IF(BO19&gt;=0,2,1)))),IF(AA19&gt;=1000,IF(BO19&gt;=0.09,5,IF(BO19&gt;=0.05,4,IF(BO19&gt;=0.03,3,IF(BO19&gt;=0,2,1)))),IF(BO19&gt;=0.05,5,IF(BO19&gt;=0,4,1)))))</f>
        <v>#DIV/0!</v>
      </c>
      <c r="CS19" s="235">
        <f>IF(AB19&gt;=5000,IF(BP19&gt;=0.24,5,IF(BP19&gt;=0.16,4,IF(BP19&gt;=0.08,3,IF(BP19&gt;=0,2,1)))),IF(AB19&gt;=3000,IF(BP19&gt;=0.18,5,IF(BP19&gt;=0.12,4,IF(BP19&gt;0.06,3,IF(BP19&gt;=0,2,1)))),IF(AB19&gt;=1000,IF(BP19&gt;=0.09,5,IF(BP19&gt;=0.05,4,IF(BP19&gt;=0.03,3,IF(BP19&gt;=0,2,1)))),IF(BP19&gt;=0.05,5,IF(BP19&gt;=0,4,1)))))</f>
        <v>1</v>
      </c>
      <c r="CT19" s="235">
        <f>IF(AC19&gt;=5000,IF(BQ19&gt;=0.24,5,IF(BQ19&gt;=0.16,4,IF(BQ19&gt;=0.08,3,IF(BQ19&gt;=0,2,1)))),IF(AC19&gt;=3000,IF(BQ19&gt;=0.18,5,IF(BQ19&gt;=0.12,4,IF(BQ19&gt;0.06,3,IF(BQ19&gt;=0,2,1)))),IF(AC19&gt;=1000,IF(BQ19&gt;=0.09,5,IF(BQ19&gt;=0.05,4,IF(BQ19&gt;=0.03,3,IF(BQ19&gt;=0,2,1)))),IF(BQ19&gt;=0.05,5,IF(BQ19&gt;=0,4,1)))))</f>
        <v>1</v>
      </c>
      <c r="CU19" s="235">
        <f>IF(AD19&gt;=5000,IF(BR19&gt;=0.24,5,IF(BR19&gt;=0.16,4,IF(BR19&gt;=0.08,3,IF(BR19&gt;=0,2,1)))),IF(AD19&gt;=3000,IF(BR19&gt;=0.18,5,IF(BR19&gt;=0.12,4,IF(BR19&gt;0.06,3,IF(BR19&gt;=0,2,1)))),IF(AD19&gt;=1000,IF(BR19&gt;=0.09,5,IF(BR19&gt;=0.05,4,IF(BR19&gt;=0.03,3,IF(BR19&gt;=0,2,1)))),IF(BR19&gt;=0.05,5,IF(BR19&gt;=0,4,1)))))</f>
        <v>1</v>
      </c>
      <c r="CV19" s="235">
        <f>IF(AE19&gt;=5000,IF(BS19&gt;=0.24,5,IF(BS19&gt;=0.16,4,IF(BS19&gt;=0.08,3,IF(BS19&gt;=0,2,1)))),IF(AE19&gt;=3000,IF(BS19&gt;=0.18,5,IF(BS19&gt;=0.12,4,IF(BS19&gt;0.06,3,IF(BS19&gt;=0,2,1)))),IF(AE19&gt;=1000,IF(BS19&gt;=0.09,5,IF(BS19&gt;=0.05,4,IF(BS19&gt;=0.03,3,IF(BS19&gt;=0,2,1)))),IF(BS19&gt;=0.05,5,IF(BS19&gt;=0,4,1)))))</f>
        <v>1</v>
      </c>
      <c r="CW19" s="235">
        <f>IF(AF19&gt;=5000,IF(BT19&gt;=0.24,5,IF(BT19&gt;=0.16,4,IF(BT19&gt;=0.08,3,IF(BT19&gt;=0,2,1)))),IF(AF19&gt;=3000,IF(BT19&gt;=0.18,5,IF(BT19&gt;=0.12,4,IF(BT19&gt;0.06,3,IF(BT19&gt;=0,2,1)))),IF(AF19&gt;=1000,IF(BT19&gt;=0.09,5,IF(BT19&gt;=0.05,4,IF(BT19&gt;=0.03,3,IF(BT19&gt;=0,2,1)))),IF(BT19&gt;=0.05,5,IF(BT19&gt;=0,4,1)))))</f>
        <v>1</v>
      </c>
      <c r="CX19" s="235">
        <f>IF(AG19&gt;=5000,IF(BU19&gt;=0.24,5,IF(BU19&gt;=0.16,4,IF(BU19&gt;=0.08,3,IF(BU19&gt;=0,2,1)))),IF(AG19&gt;=3000,IF(BU19&gt;=0.18,5,IF(BU19&gt;=0.12,4,IF(BU19&gt;0.06,3,IF(BU19&gt;=0,2,1)))),IF(AG19&gt;=1000,IF(BU19&gt;=0.09,5,IF(BU19&gt;=0.05,4,IF(BU19&gt;=0.03,3,IF(BU19&gt;=0,2,1)))),IF(BU19&gt;=0.05,5,IF(BU19&gt;=0,4,1)))))</f>
        <v>1</v>
      </c>
      <c r="CY19" s="235">
        <f>IF(AH19&gt;=5000,IF(BV19&gt;=0.24,5,IF(BV19&gt;=0.16,4,IF(BV19&gt;=0.08,3,IF(BV19&gt;=0,2,1)))),IF(AH19&gt;=3000,IF(BV19&gt;=0.18,5,IF(BV19&gt;=0.12,4,IF(BV19&gt;0.06,3,IF(BV19&gt;=0,2,1)))),IF(AH19&gt;=1000,IF(BV19&gt;=0.09,5,IF(BV19&gt;=0.05,4,IF(BV19&gt;=0.03,3,IF(BV19&gt;=0,2,1)))),IF(BV19&gt;=0.05,5,IF(BV19&gt;=0,4,1)))))</f>
        <v>1</v>
      </c>
      <c r="CZ19" s="235">
        <f>IF(AI19&gt;=5000,IF(BW19&gt;=0.24,5,IF(BW19&gt;=0.16,4,IF(BW19&gt;=0.08,3,IF(BW19&gt;=0,2,1)))),IF(AI19&gt;=3000,IF(BW19&gt;=0.18,5,IF(BW19&gt;=0.12,4,IF(BW19&gt;0.06,3,IF(BW19&gt;=0,2,1)))),IF(AI19&gt;=1000,IF(BW19&gt;=0.09,5,IF(BW19&gt;=0.05,4,IF(BW19&gt;=0.03,3,IF(BW19&gt;=0,2,1)))),IF(BW19&gt;=0.05,5,IF(BW19&gt;=0,4,1)))))</f>
        <v>1</v>
      </c>
      <c r="DA19" s="235">
        <f>IF(AJ19&gt;=5000,IF(BX19&gt;=0.24,5,IF(BX19&gt;=0.16,4,IF(BX19&gt;=0.08,3,IF(BX19&gt;=0,2,1)))),IF(AJ19&gt;=3000,IF(BX19&gt;=0.18,5,IF(BX19&gt;=0.12,4,IF(BX19&gt;0.06,3,IF(BX19&gt;=0,2,1)))),IF(AJ19&gt;=1000,IF(BX19&gt;=0.09,5,IF(BX19&gt;=0.05,4,IF(BX19&gt;=0.03,3,IF(BX19&gt;=0,2,1)))),IF(BX19&gt;=0.05,5,IF(BX19&gt;=0,4,1)))))</f>
        <v>1</v>
      </c>
      <c r="DB19" s="235">
        <f>IF(AK19&gt;=5000,IF(BY19&gt;=0.24,5,IF(BY19&gt;=0.16,4,IF(BY19&gt;=0.08,3,IF(BY19&gt;=0,2,1)))),IF(AK19&gt;=3000,IF(BY19&gt;=0.18,5,IF(BY19&gt;=0.12,4,IF(BY19&gt;0.06,3,IF(BY19&gt;=0,2,1)))),IF(AK19&gt;=1000,IF(BY19&gt;=0.09,5,IF(BY19&gt;=0.05,4,IF(BY19&gt;=0.03,3,IF(BY19&gt;=0,2,1)))),IF(BY19&gt;=0.05,5,IF(BY19&gt;=0,4,1)))))</f>
        <v>5</v>
      </c>
      <c r="DC19" s="235">
        <f>IF(AL19&gt;=5000,IF(BZ19&gt;=0.24,5,IF(BZ19&gt;=0.16,4,IF(BZ19&gt;=0.08,3,IF(BZ19&gt;=0,2,1)))),IF(AL19&gt;=3000,IF(BZ19&gt;=0.18,5,IF(BZ19&gt;=0.12,4,IF(BZ19&gt;0.06,3,IF(BZ19&gt;=0,2,1)))),IF(AL19&gt;=1000,IF(BZ19&gt;=0.09,5,IF(BZ19&gt;=0.05,4,IF(BZ19&gt;=0.03,3,IF(BZ19&gt;=0,2,1)))),IF(BZ19&gt;=0.05,5,IF(BZ19&gt;=0,4,1)))))</f>
        <v>5</v>
      </c>
      <c r="DD19" s="235"/>
      <c r="DE19" s="235"/>
      <c r="DF19" s="410" t="s">
        <v>200</v>
      </c>
      <c r="DG19" s="237" t="s">
        <v>7</v>
      </c>
      <c r="DH19" s="235">
        <f>CD19/5*$CC19</f>
        <v>15</v>
      </c>
      <c r="DI19" s="235">
        <f>CE19/5*$CC19</f>
        <v>15</v>
      </c>
      <c r="DJ19" s="235">
        <f>CF19/5*$CC19</f>
        <v>15</v>
      </c>
      <c r="DK19" s="235">
        <f>CG19/5*$CC19</f>
        <v>15</v>
      </c>
      <c r="DL19" s="235">
        <f>CH19/5*$CC19</f>
        <v>15</v>
      </c>
      <c r="DM19" s="235">
        <f>CI19/5*$CC19</f>
        <v>12</v>
      </c>
      <c r="DN19" s="235" t="e">
        <f>CJ19/5*$CC19</f>
        <v>#DIV/0!</v>
      </c>
      <c r="DO19" s="235" t="e">
        <f>CK19/5*$CC19</f>
        <v>#DIV/0!</v>
      </c>
      <c r="DP19" s="235">
        <f>CL19/5*$CC19</f>
        <v>3</v>
      </c>
      <c r="DQ19" s="235" t="e">
        <f>CM19/5*$CC19</f>
        <v>#DIV/0!</v>
      </c>
      <c r="DR19" s="235" t="e">
        <f>CN19/5*$CC19</f>
        <v>#DIV/0!</v>
      </c>
      <c r="DS19" s="235">
        <f>CO19/5*$CC19</f>
        <v>3</v>
      </c>
      <c r="DT19" s="235">
        <f>CP19/5*$CC19</f>
        <v>3</v>
      </c>
      <c r="DU19" s="235">
        <f>CQ19/5*$CC19</f>
        <v>3</v>
      </c>
      <c r="DV19" s="235" t="e">
        <f>CR19/5*$CC19</f>
        <v>#DIV/0!</v>
      </c>
      <c r="DW19" s="235">
        <f>CS19/5*$CC19</f>
        <v>3</v>
      </c>
      <c r="DX19" s="235">
        <f>CT19/5*$CC19</f>
        <v>3</v>
      </c>
      <c r="DY19" s="235">
        <f>CU19/5*$CC19</f>
        <v>3</v>
      </c>
      <c r="DZ19" s="235">
        <f>CV19/5*$CC19</f>
        <v>3</v>
      </c>
      <c r="EA19" s="235">
        <f>CW19/5*$CC19</f>
        <v>3</v>
      </c>
      <c r="EB19" s="235">
        <f>CX19/5*$CC19</f>
        <v>3</v>
      </c>
      <c r="EC19" s="235">
        <f>CY19/5*$CC19</f>
        <v>3</v>
      </c>
      <c r="ED19" s="235">
        <f>CZ19/5*$CC19</f>
        <v>3</v>
      </c>
      <c r="EE19" s="235">
        <f>DA19/5*$CC19</f>
        <v>3</v>
      </c>
      <c r="EF19" s="235">
        <f>DB19/5*$CC19</f>
        <v>15</v>
      </c>
      <c r="EG19" s="235">
        <f>DC19/5*$CC19</f>
        <v>15</v>
      </c>
      <c r="EH19" s="235"/>
      <c r="FK19" s="410" t="e">
        <f t="shared" si="11"/>
        <v>#DIV/0!</v>
      </c>
      <c r="FL19" s="410" t="e">
        <f t="shared" si="11"/>
        <v>#DIV/0!</v>
      </c>
      <c r="FM19" s="410">
        <f t="shared" si="11"/>
        <v>33</v>
      </c>
      <c r="FN19" s="410">
        <f t="shared" si="11"/>
        <v>21</v>
      </c>
      <c r="FO19" s="410">
        <f t="shared" si="11"/>
        <v>33</v>
      </c>
      <c r="FP19" s="410">
        <f>EA19+EA27+EA35</f>
        <v>33</v>
      </c>
      <c r="FQ19" s="410">
        <f>EB19+EB27+EB35</f>
        <v>33</v>
      </c>
      <c r="FR19" s="493">
        <f t="shared" ref="FR19:FT19" si="13">EC19+EC27+EC35</f>
        <v>33</v>
      </c>
      <c r="FS19" s="493">
        <f t="shared" si="13"/>
        <v>33</v>
      </c>
      <c r="FT19" s="501">
        <f t="shared" si="13"/>
        <v>33</v>
      </c>
      <c r="FU19" s="541">
        <f t="shared" ref="FU19" si="14">EF19+EF27+EF35</f>
        <v>45</v>
      </c>
      <c r="FV19" s="541">
        <f t="shared" ref="FV19" si="15">EG19+EG27+EG35</f>
        <v>45</v>
      </c>
    </row>
    <row r="20" spans="1:178" s="409" customFormat="1" ht="14.25" customHeight="1">
      <c r="A20" s="571" t="s">
        <v>364</v>
      </c>
      <c r="B20" s="572"/>
      <c r="C20" s="454" t="s">
        <v>7</v>
      </c>
      <c r="D20" s="434"/>
      <c r="E20" s="434"/>
      <c r="F20" s="434"/>
      <c r="G20" s="434"/>
      <c r="H20" s="434"/>
      <c r="I20" s="434"/>
      <c r="J20" s="434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>
        <v>0</v>
      </c>
      <c r="AB20" s="436">
        <v>22.638263192447877</v>
      </c>
      <c r="AC20" s="436">
        <v>333.0406612370947</v>
      </c>
      <c r="AD20" s="436">
        <v>400.51265619993592</v>
      </c>
      <c r="AE20" s="436">
        <v>773.48066298342542</v>
      </c>
      <c r="AF20" s="436">
        <v>544.03017554040332</v>
      </c>
      <c r="AG20" s="436">
        <v>324.29245283018867</v>
      </c>
      <c r="AH20" s="436">
        <v>755.25918284640613</v>
      </c>
      <c r="AI20" s="436">
        <v>464.67051955972471</v>
      </c>
      <c r="AJ20" s="436">
        <v>765.83795436173079</v>
      </c>
      <c r="AK20" s="437">
        <v>769.1738776717699</v>
      </c>
      <c r="AL20" s="438">
        <v>829.50484941296577</v>
      </c>
      <c r="AM20" s="438">
        <v>727.65198830905797</v>
      </c>
      <c r="AN20" s="438">
        <v>679.41376298165585</v>
      </c>
      <c r="AO20" s="438">
        <v>472.54843621471201</v>
      </c>
      <c r="AP20" s="438">
        <v>321.36853554830418</v>
      </c>
      <c r="AQ20" s="439">
        <v>500.18757033887704</v>
      </c>
      <c r="AR20" s="440">
        <v>0</v>
      </c>
      <c r="AS20" s="441">
        <v>29.265437518290899</v>
      </c>
      <c r="AT20" s="441"/>
      <c r="AU20" s="441"/>
      <c r="AV20" s="441"/>
      <c r="AW20" s="441"/>
      <c r="AX20" s="441"/>
      <c r="AY20" s="656"/>
      <c r="AZ20" s="49"/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/>
      <c r="BV20" s="62" t="s">
        <v>389</v>
      </c>
      <c r="BW20" s="62"/>
      <c r="BX20" s="62"/>
      <c r="BY20" s="62"/>
      <c r="BZ20" s="54"/>
      <c r="CA20" s="54"/>
      <c r="CB20" s="54"/>
      <c r="CC20" s="61">
        <v>15</v>
      </c>
      <c r="CD20" s="59">
        <f>IF(M20&gt;=5000,IF(BA20&gt;=0.24,5,IF(BA20&gt;=0.16,4,IF(BA20&gt;=0.08,3,IF(BA20&gt;=0,2,1)))),IF(M20&gt;=3000,IF(BA20&gt;=0.18,5,IF(BA20&gt;=0.12,4,IF(BA20&gt;0.06,3,IF(BA20&gt;=0,2,1)))),IF(M20&gt;=1000,IF(BA20&gt;=0.09,5,IF(BA20&gt;=0.05,4,IF(BA20&gt;=0.03,3,IF(BA20&gt;=0,2,1)))),IF(BA20&gt;=0.05,5,IF(BA20&gt;=0,4,1)))))</f>
        <v>4</v>
      </c>
      <c r="CE20" s="59">
        <f>IF(N20&gt;=5000,IF(BB20&gt;=0.24,5,IF(BB20&gt;=0.16,4,IF(BB20&gt;=0.08,3,IF(BB20&gt;=0,2,1)))),IF(N20&gt;=3000,IF(BB20&gt;=0.18,5,IF(BB20&gt;=0.12,4,IF(BB20&gt;0.06,3,IF(BB20&gt;=0,2,1)))),IF(N20&gt;=1000,IF(BB20&gt;=0.09,5,IF(BB20&gt;=0.05,4,IF(BB20&gt;=0.03,3,IF(BB20&gt;=0,2,1)))),IF(BB20&gt;=0.05,5,IF(BB20&gt;=0,4,1)))))</f>
        <v>4</v>
      </c>
      <c r="CF20" s="59">
        <f>IF(O20&gt;=5000,IF(BC20&gt;=0.24,5,IF(BC20&gt;=0.16,4,IF(BC20&gt;=0.08,3,IF(BC20&gt;=0,2,1)))),IF(O20&gt;=3000,IF(BC20&gt;=0.18,5,IF(BC20&gt;=0.12,4,IF(BC20&gt;0.06,3,IF(BC20&gt;=0,2,1)))),IF(O20&gt;=1000,IF(BC20&gt;=0.09,5,IF(BC20&gt;=0.05,4,IF(BC20&gt;=0.03,3,IF(BC20&gt;=0,2,1)))),IF(BC20&gt;=0.05,5,IF(BC20&gt;=0,4,1)))))</f>
        <v>4</v>
      </c>
      <c r="CG20" s="59">
        <f>IF(P20&gt;=5000,IF(BD20&gt;=0.24,5,IF(BD20&gt;=0.16,4,IF(BD20&gt;=0.08,3,IF(BD20&gt;=0,2,1)))),IF(P20&gt;=3000,IF(BD20&gt;=0.18,5,IF(BD20&gt;=0.12,4,IF(BD20&gt;0.06,3,IF(BD20&gt;=0,2,1)))),IF(P20&gt;=1000,IF(BD20&gt;=0.09,5,IF(BD20&gt;=0.05,4,IF(BD20&gt;=0.03,3,IF(BD20&gt;=0,2,1)))),IF(BD20&gt;=0.05,5,IF(BD20&gt;=0,4,1)))))</f>
        <v>4</v>
      </c>
      <c r="CH20" s="59">
        <f>IF(Q20&gt;=5000,IF(BE20&gt;=0.24,5,IF(BE20&gt;=0.16,4,IF(BE20&gt;=0.08,3,IF(BE20&gt;=0,2,1)))),IF(Q20&gt;=3000,IF(BE20&gt;=0.18,5,IF(BE20&gt;=0.12,4,IF(BE20&gt;0.06,3,IF(BE20&gt;=0,2,1)))),IF(Q20&gt;=1000,IF(BE20&gt;=0.09,5,IF(BE20&gt;=0.05,4,IF(BE20&gt;=0.03,3,IF(BE20&gt;=0,2,1)))),IF(BE20&gt;=0.05,5,IF(BE20&gt;=0,4,1)))))</f>
        <v>4</v>
      </c>
      <c r="CI20" s="59">
        <f>IF(R20&gt;=5000,IF(BF20&gt;=0.24,5,IF(BF20&gt;=0.16,4,IF(BF20&gt;=0.08,3,IF(BF20&gt;=0,2,1)))),IF(R20&gt;=3000,IF(BF20&gt;=0.18,5,IF(BF20&gt;=0.12,4,IF(BF20&gt;0.06,3,IF(BF20&gt;=0,2,1)))),IF(R20&gt;=1000,IF(BF20&gt;=0.09,5,IF(BF20&gt;=0.05,4,IF(BF20&gt;=0.03,3,IF(BF20&gt;=0,2,1)))),IF(BF20&gt;=0.05,5,IF(BF20&gt;=0,4,1)))))</f>
        <v>4</v>
      </c>
      <c r="CJ20" s="59">
        <f>IF(S20&gt;=5000,IF(BG20&gt;=0.24,5,IF(BG20&gt;=0.16,4,IF(BG20&gt;=0.08,3,IF(BG20&gt;=0,2,1)))),IF(S20&gt;=3000,IF(BG20&gt;=0.18,5,IF(BG20&gt;=0.12,4,IF(BG20&gt;0.06,3,IF(BG20&gt;=0,2,1)))),IF(S20&gt;=1000,IF(BG20&gt;=0.09,5,IF(BG20&gt;=0.05,4,IF(BG20&gt;=0.03,3,IF(BG20&gt;=0,2,1)))),IF(BG20&gt;=0.05,5,IF(BG20&gt;=0,4,1)))))</f>
        <v>4</v>
      </c>
      <c r="CK20" s="59">
        <f>IF(T20&gt;=5000,IF(BH20&gt;=0.24,5,IF(BH20&gt;=0.16,4,IF(BH20&gt;=0.08,3,IF(BH20&gt;=0,2,1)))),IF(T20&gt;=3000,IF(BH20&gt;=0.18,5,IF(BH20&gt;=0.12,4,IF(BH20&gt;0.06,3,IF(BH20&gt;=0,2,1)))),IF(T20&gt;=1000,IF(BH20&gt;=0.09,5,IF(BH20&gt;=0.05,4,IF(BH20&gt;=0.03,3,IF(BH20&gt;=0,2,1)))),IF(BH20&gt;=0.05,5,IF(BH20&gt;=0,4,1)))))</f>
        <v>4</v>
      </c>
      <c r="CL20" s="59">
        <f>IF(U20&gt;=5000,IF(BI20&gt;=0.24,5,IF(BI20&gt;=0.16,4,IF(BI20&gt;=0.08,3,IF(BI20&gt;=0,2,1)))),IF(U20&gt;=3000,IF(BI20&gt;=0.18,5,IF(BI20&gt;=0.12,4,IF(BI20&gt;0.06,3,IF(BI20&gt;=0,2,1)))),IF(U20&gt;=1000,IF(BI20&gt;=0.09,5,IF(BI20&gt;=0.05,4,IF(BI20&gt;=0.03,3,IF(BI20&gt;=0,2,1)))),IF(BI20&gt;=0.05,5,IF(BI20&gt;=0,4,1)))))</f>
        <v>4</v>
      </c>
      <c r="CM20" s="59">
        <f>IF(V20&gt;=5000,IF(BJ20&gt;=0.24,5,IF(BJ20&gt;=0.16,4,IF(BJ20&gt;=0.08,3,IF(BJ20&gt;=0,2,1)))),IF(V20&gt;=3000,IF(BJ20&gt;=0.18,5,IF(BJ20&gt;=0.12,4,IF(BJ20&gt;0.06,3,IF(BJ20&gt;=0,2,1)))),IF(V20&gt;=1000,IF(BJ20&gt;=0.09,5,IF(BJ20&gt;=0.05,4,IF(BJ20&gt;=0.03,3,IF(BJ20&gt;=0,2,1)))),IF(BJ20&gt;=0.05,5,IF(BJ20&gt;=0,4,1)))))</f>
        <v>4</v>
      </c>
      <c r="CN20" s="59">
        <f>IF(W20&gt;=5000,IF(BK20&gt;=0.24,5,IF(BK20&gt;=0.16,4,IF(BK20&gt;=0.08,3,IF(BK20&gt;=0,2,1)))),IF(W20&gt;=3000,IF(BK20&gt;=0.18,5,IF(BK20&gt;=0.12,4,IF(BK20&gt;0.06,3,IF(BK20&gt;=0,2,1)))),IF(W20&gt;=1000,IF(BK20&gt;=0.09,5,IF(BK20&gt;=0.05,4,IF(BK20&gt;=0.03,3,IF(BK20&gt;=0,2,1)))),IF(BK20&gt;=0.05,5,IF(BK20&gt;=0,4,1)))))</f>
        <v>4</v>
      </c>
      <c r="CO20" s="59">
        <f>IF(X20&gt;=5000,IF(BL20&gt;=0.24,5,IF(BL20&gt;=0.16,4,IF(BL20&gt;=0.08,3,IF(BL20&gt;=0,2,1)))),IF(X20&gt;=3000,IF(BL20&gt;=0.18,5,IF(BL20&gt;=0.12,4,IF(BL20&gt;0.06,3,IF(BL20&gt;=0,2,1)))),IF(X20&gt;=1000,IF(BL20&gt;=0.09,5,IF(BL20&gt;=0.05,4,IF(BL20&gt;=0.03,3,IF(BL20&gt;=0,2,1)))),IF(BL20&gt;=0.05,5,IF(BL20&gt;=0,4,1)))))</f>
        <v>4</v>
      </c>
      <c r="CP20" s="59">
        <f>IF(Y20&gt;=5000,IF(BM20&gt;=0.24,5,IF(BM20&gt;=0.16,4,IF(BM20&gt;=0.08,3,IF(BM20&gt;=0,2,1)))),IF(Y20&gt;=3000,IF(BM20&gt;=0.18,5,IF(BM20&gt;=0.12,4,IF(BM20&gt;0.06,3,IF(BM20&gt;=0,2,1)))),IF(Y20&gt;=1000,IF(BM20&gt;=0.09,5,IF(BM20&gt;=0.05,4,IF(BM20&gt;=0.03,3,IF(BM20&gt;=0,2,1)))),IF(BM20&gt;=0.05,5,IF(BM20&gt;=0,4,1)))))</f>
        <v>4</v>
      </c>
      <c r="CQ20" s="59">
        <f>IF(Z20&gt;=5000,IF(BN20&gt;=0.24,5,IF(BN20&gt;=0.16,4,IF(BN20&gt;=0.08,3,IF(BN20&gt;=0,2,1)))),IF(Z20&gt;=3000,IF(BN20&gt;=0.18,5,IF(BN20&gt;=0.12,4,IF(BN20&gt;0.06,3,IF(BN20&gt;=0,2,1)))),IF(Z20&gt;=1000,IF(BN20&gt;=0.09,5,IF(BN20&gt;=0.05,4,IF(BN20&gt;=0.03,3,IF(BN20&gt;=0,2,1)))),IF(BN20&gt;=0.05,5,IF(BN20&gt;=0,4,1)))))</f>
        <v>4</v>
      </c>
      <c r="CR20" s="59">
        <f t="shared" ref="CR20" si="16">IF(AA20&gt;=5000,IF(BO20&gt;=0.24,5,IF(BO20&gt;=0.16,4,IF(BO20&gt;=0.08,3,IF(BO20&gt;=0,2,1)))),IF(AA20&gt;=3000,IF(BO20&gt;=0.18,5,IF(BO20&gt;=0.12,4,IF(BO20&gt;0.06,3,IF(BO20&gt;=0,2,1)))),IF(AA20&gt;=1000,IF(BO20&gt;=0.09,5,IF(BO20&gt;=0.05,4,IF(BO20&gt;=0.03,3,IF(BO20&gt;=0,2,1)))),IF(BO20&gt;=0.05,5,IF(BO20&gt;=0,4,1)))))</f>
        <v>4</v>
      </c>
      <c r="CS20" s="59">
        <f t="shared" ref="CS20" si="17">IF(AB20&gt;=5000,IF(BP20&gt;=0.24,5,IF(BP20&gt;=0.16,4,IF(BP20&gt;=0.08,3,IF(BP20&gt;=0,2,1)))),IF(AB20&gt;=3000,IF(BP20&gt;=0.18,5,IF(BP20&gt;=0.12,4,IF(BP20&gt;0.06,3,IF(BP20&gt;=0,2,1)))),IF(AB20&gt;=1000,IF(BP20&gt;=0.09,5,IF(BP20&gt;=0.05,4,IF(BP20&gt;=0.03,3,IF(BP20&gt;=0,2,1)))),IF(BP20&gt;=0.05,5,IF(BP20&gt;=0,4,1)))))</f>
        <v>4</v>
      </c>
      <c r="CT20" s="59">
        <f t="shared" ref="CT20" si="18">IF(AC20&gt;=5000,IF(BQ20&gt;=0.24,5,IF(BQ20&gt;=0.16,4,IF(BQ20&gt;=0.08,3,IF(BQ20&gt;=0,2,1)))),IF(AC20&gt;=3000,IF(BQ20&gt;=0.18,5,IF(BQ20&gt;=0.12,4,IF(BQ20&gt;0.06,3,IF(BQ20&gt;=0,2,1)))),IF(AC20&gt;=1000,IF(BQ20&gt;=0.09,5,IF(BQ20&gt;=0.05,4,IF(BQ20&gt;=0.03,3,IF(BQ20&gt;=0,2,1)))),IF(BQ20&gt;=0.05,5,IF(BQ20&gt;=0,4,1)))))</f>
        <v>4</v>
      </c>
      <c r="CU20" s="59">
        <f t="shared" ref="CU20" si="19">IF(AD20&gt;=5000,IF(BR20&gt;=0.24,5,IF(BR20&gt;=0.16,4,IF(BR20&gt;=0.08,3,IF(BR20&gt;=0,2,1)))),IF(AD20&gt;=3000,IF(BR20&gt;=0.18,5,IF(BR20&gt;=0.12,4,IF(BR20&gt;0.06,3,IF(BR20&gt;=0,2,1)))),IF(AD20&gt;=1000,IF(BR20&gt;=0.09,5,IF(BR20&gt;=0.05,4,IF(BR20&gt;=0.03,3,IF(BR20&gt;=0,2,1)))),IF(BR20&gt;=0.05,5,IF(BR20&gt;=0,4,1)))))</f>
        <v>4</v>
      </c>
      <c r="CV20" s="59">
        <f t="shared" ref="CV20" si="20">IF(AE20&gt;=5000,IF(BS20&gt;=0.24,5,IF(BS20&gt;=0.16,4,IF(BS20&gt;=0.08,3,IF(BS20&gt;=0,2,1)))),IF(AE20&gt;=3000,IF(BS20&gt;=0.18,5,IF(BS20&gt;=0.12,4,IF(BS20&gt;0.06,3,IF(BS20&gt;=0,2,1)))),IF(AE20&gt;=1000,IF(BS20&gt;=0.09,5,IF(BS20&gt;=0.05,4,IF(BS20&gt;=0.03,3,IF(BS20&gt;=0,2,1)))),IF(BS20&gt;=0.05,5,IF(BS20&gt;=0,4,1)))))</f>
        <v>4</v>
      </c>
      <c r="CW20" s="59">
        <f t="shared" ref="CW20" si="21">IF(AF20&gt;=5000,IF(BT20&gt;=0.24,5,IF(BT20&gt;=0.16,4,IF(BT20&gt;=0.08,3,IF(BT20&gt;=0,2,1)))),IF(AF20&gt;=3000,IF(BT20&gt;=0.18,5,IF(BT20&gt;=0.12,4,IF(BT20&gt;0.06,3,IF(BT20&gt;=0,2,1)))),IF(AF20&gt;=1000,IF(BT20&gt;=0.09,5,IF(BT20&gt;=0.05,4,IF(BT20&gt;=0.03,3,IF(BT20&gt;=0,2,1)))),IF(BT20&gt;=0.05,5,IF(BT20&gt;=0,4,1)))))</f>
        <v>4</v>
      </c>
      <c r="CX20" s="59"/>
      <c r="CY20" s="59"/>
      <c r="CZ20" s="59"/>
      <c r="DA20" s="59"/>
      <c r="DB20" s="59"/>
      <c r="DC20" s="59"/>
      <c r="DD20" s="59"/>
      <c r="DE20" s="59"/>
      <c r="DF20" s="409" t="s">
        <v>200</v>
      </c>
      <c r="DG20" s="75" t="s">
        <v>4</v>
      </c>
      <c r="DH20" s="59">
        <f>CD20/5*$CC20</f>
        <v>12</v>
      </c>
      <c r="DI20" s="59">
        <f>CE20/5*$CC20</f>
        <v>12</v>
      </c>
      <c r="DJ20" s="59">
        <f>CF20/5*$CC20</f>
        <v>12</v>
      </c>
      <c r="DK20" s="59">
        <f>CG20/5*$CC20</f>
        <v>12</v>
      </c>
      <c r="DL20" s="59">
        <f>CH20/5*$CC20</f>
        <v>12</v>
      </c>
      <c r="DM20" s="59">
        <f>CI20/5*$CC20</f>
        <v>12</v>
      </c>
      <c r="DN20" s="59">
        <f>CJ20/5*$CC20</f>
        <v>12</v>
      </c>
      <c r="DO20" s="59">
        <f>CK20/5*$CC20</f>
        <v>12</v>
      </c>
      <c r="DP20" s="59">
        <f>CL20/5*$CC20</f>
        <v>12</v>
      </c>
      <c r="DQ20" s="59">
        <f>CM20/5*$CC20</f>
        <v>12</v>
      </c>
      <c r="DR20" s="59">
        <f t="shared" ref="DH20:DW38" si="22">CN20/5*$CC20</f>
        <v>12</v>
      </c>
      <c r="DS20" s="59">
        <f t="shared" si="22"/>
        <v>12</v>
      </c>
      <c r="DT20" s="59">
        <f t="shared" si="22"/>
        <v>12</v>
      </c>
      <c r="DU20" s="59">
        <f t="shared" si="22"/>
        <v>12</v>
      </c>
      <c r="DV20" s="59">
        <f t="shared" si="22"/>
        <v>12</v>
      </c>
      <c r="DW20" s="59">
        <f t="shared" si="22"/>
        <v>12</v>
      </c>
      <c r="DX20" s="59">
        <f>CT20/5*$CC20</f>
        <v>12</v>
      </c>
      <c r="DY20" s="59">
        <f>CU20/5*$CC20</f>
        <v>12</v>
      </c>
      <c r="DZ20" s="59">
        <f>CV20/5*$CC20</f>
        <v>12</v>
      </c>
      <c r="EA20" s="59">
        <f>CW20/5*$CC20</f>
        <v>12</v>
      </c>
      <c r="EB20" s="59"/>
      <c r="EC20" s="59"/>
      <c r="ED20" s="59"/>
      <c r="EE20" s="59"/>
      <c r="EF20" s="59"/>
      <c r="EG20" s="59"/>
      <c r="EH20" s="59"/>
      <c r="FK20" s="409">
        <f t="shared" si="11"/>
        <v>39</v>
      </c>
      <c r="FL20" s="409">
        <f t="shared" si="11"/>
        <v>39</v>
      </c>
      <c r="FM20" s="409">
        <f t="shared" si="11"/>
        <v>39</v>
      </c>
      <c r="FN20" s="409">
        <f t="shared" si="11"/>
        <v>39</v>
      </c>
      <c r="FO20" s="409">
        <f t="shared" si="11"/>
        <v>39</v>
      </c>
      <c r="FP20" s="409">
        <f t="shared" si="11"/>
        <v>36</v>
      </c>
    </row>
    <row r="21" spans="1:178" s="409" customFormat="1" ht="14.25" customHeight="1">
      <c r="A21" s="567"/>
      <c r="B21" s="568"/>
      <c r="C21" s="7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116"/>
      <c r="AL21" s="73"/>
      <c r="AM21" s="73"/>
      <c r="AN21" s="73"/>
      <c r="AO21" s="73"/>
      <c r="AP21" s="73"/>
      <c r="AQ21" s="210"/>
      <c r="AR21" s="195"/>
      <c r="AS21" s="195"/>
      <c r="AT21" s="195"/>
      <c r="AU21" s="195"/>
      <c r="AV21" s="195"/>
      <c r="AW21" s="195"/>
      <c r="AX21" s="195"/>
      <c r="AY21" s="206"/>
      <c r="AZ21" s="49"/>
      <c r="BA21" s="54" t="e">
        <f>(M21-Y21)/M21</f>
        <v>#DIV/0!</v>
      </c>
      <c r="BB21" s="54" t="e">
        <f>(N21-Z21)/N21</f>
        <v>#DIV/0!</v>
      </c>
      <c r="BC21" s="54" t="e">
        <f>(O21-AA21)/O21</f>
        <v>#DIV/0!</v>
      </c>
      <c r="BD21" s="54" t="e">
        <f>(P21-AB21)/P21</f>
        <v>#DIV/0!</v>
      </c>
      <c r="BE21" s="54" t="e">
        <f>(Q21-AC21)/Q21</f>
        <v>#DIV/0!</v>
      </c>
      <c r="BF21" s="54" t="e">
        <f>(R21-AD21)/R21</f>
        <v>#DIV/0!</v>
      </c>
      <c r="BG21" s="54" t="e">
        <f>(S21-AE21)/S21</f>
        <v>#DIV/0!</v>
      </c>
      <c r="BH21" s="54" t="e">
        <f>(T21-AF21)/T21</f>
        <v>#DIV/0!</v>
      </c>
      <c r="BI21" s="54" t="e">
        <f>(U21-AG21)/U21</f>
        <v>#DIV/0!</v>
      </c>
      <c r="BJ21" s="54" t="e">
        <f>(V21-AH21)/V21</f>
        <v>#DIV/0!</v>
      </c>
      <c r="BK21" s="54" t="e">
        <f>(W21-AI21)/W21</f>
        <v>#DIV/0!</v>
      </c>
      <c r="BL21" s="54" t="e">
        <f>(X21-AJ21)/X21</f>
        <v>#DIV/0!</v>
      </c>
      <c r="BM21" s="54" t="e">
        <f>(Y21-AK21)/Y21</f>
        <v>#DIV/0!</v>
      </c>
      <c r="BN21" s="54" t="e">
        <f>(Z21-AL21)/Z21</f>
        <v>#DIV/0!</v>
      </c>
      <c r="BO21" s="54" t="e">
        <f>(AA21-AM21)/AA21</f>
        <v>#DIV/0!</v>
      </c>
      <c r="BP21" s="54" t="e">
        <f>(AB21-AN21)/AB21</f>
        <v>#DIV/0!</v>
      </c>
      <c r="BQ21" s="54" t="e">
        <f>(AC21-AO21)/AC21</f>
        <v>#DIV/0!</v>
      </c>
      <c r="BR21" s="54" t="e">
        <f>(AD21-AP21)/AD21</f>
        <v>#DIV/0!</v>
      </c>
      <c r="BS21" s="54" t="e">
        <f>(AE21-AQ21)/AE21</f>
        <v>#DIV/0!</v>
      </c>
      <c r="BT21" s="54" t="e">
        <f>(AF21-AR21)/AF21</f>
        <v>#DIV/0!</v>
      </c>
      <c r="BU21" s="54"/>
      <c r="BV21" s="54"/>
      <c r="BW21" s="54"/>
      <c r="BX21" s="54"/>
      <c r="BY21" s="54"/>
      <c r="BZ21" s="54"/>
      <c r="CA21" s="54"/>
      <c r="CB21" s="54"/>
      <c r="CC21" s="61">
        <v>15</v>
      </c>
      <c r="CD21" s="59" t="e">
        <f>IF(M21&gt;=5000,IF(BA21&gt;=0.24,5,IF(BA21&gt;=0.16,4,IF(BA21&gt;=0.08,3,IF(BA21&gt;=0,2,1)))),IF(M21&gt;=3000,IF(BA21&gt;=0.18,5,IF(BA21&gt;=0.12,4,IF(BA21&gt;0.06,3,IF(BA21&gt;=0,2,1)))),IF(M21&gt;=1000,IF(BA21&gt;=0.09,5,IF(BA21&gt;=0.05,4,IF(BA21&gt;=0.03,3,IF(BA21&gt;=0,2,1)))),IF(BA21&gt;=0.05,5,IF(BA21&gt;=0,4,1)))))</f>
        <v>#DIV/0!</v>
      </c>
      <c r="CE21" s="59" t="e">
        <f>IF(N21&gt;=5000,IF(BB21&gt;=0.24,5,IF(BB21&gt;=0.16,4,IF(BB21&gt;=0.08,3,IF(BB21&gt;=0,2,1)))),IF(N21&gt;=3000,IF(BB21&gt;=0.18,5,IF(BB21&gt;=0.12,4,IF(BB21&gt;0.06,3,IF(BB21&gt;=0,2,1)))),IF(N21&gt;=1000,IF(BB21&gt;=0.09,5,IF(BB21&gt;=0.05,4,IF(BB21&gt;=0.03,3,IF(BB21&gt;=0,2,1)))),IF(BB21&gt;=0.05,5,IF(BB21&gt;=0,4,1)))))</f>
        <v>#DIV/0!</v>
      </c>
      <c r="CF21" s="59" t="e">
        <f>IF(O21&gt;=5000,IF(BC21&gt;=0.24,5,IF(BC21&gt;=0.16,4,IF(BC21&gt;=0.08,3,IF(BC21&gt;=0,2,1)))),IF(O21&gt;=3000,IF(BC21&gt;=0.18,5,IF(BC21&gt;=0.12,4,IF(BC21&gt;0.06,3,IF(BC21&gt;=0,2,1)))),IF(O21&gt;=1000,IF(BC21&gt;=0.09,5,IF(BC21&gt;=0.05,4,IF(BC21&gt;=0.03,3,IF(BC21&gt;=0,2,1)))),IF(BC21&gt;=0.05,5,IF(BC21&gt;=0,4,1)))))</f>
        <v>#DIV/0!</v>
      </c>
      <c r="CG21" s="59" t="e">
        <f>IF(P21&gt;=5000,IF(BD21&gt;=0.24,5,IF(BD21&gt;=0.16,4,IF(BD21&gt;=0.08,3,IF(BD21&gt;=0,2,1)))),IF(P21&gt;=3000,IF(BD21&gt;=0.18,5,IF(BD21&gt;=0.12,4,IF(BD21&gt;0.06,3,IF(BD21&gt;=0,2,1)))),IF(P21&gt;=1000,IF(BD21&gt;=0.09,5,IF(BD21&gt;=0.05,4,IF(BD21&gt;=0.03,3,IF(BD21&gt;=0,2,1)))),IF(BD21&gt;=0.05,5,IF(BD21&gt;=0,4,1)))))</f>
        <v>#DIV/0!</v>
      </c>
      <c r="CH21" s="59" t="e">
        <f>IF(Q21&gt;=5000,IF(BE21&gt;=0.24,5,IF(BE21&gt;=0.16,4,IF(BE21&gt;=0.08,3,IF(BE21&gt;=0,2,1)))),IF(Q21&gt;=3000,IF(BE21&gt;=0.18,5,IF(BE21&gt;=0.12,4,IF(BE21&gt;0.06,3,IF(BE21&gt;=0,2,1)))),IF(Q21&gt;=1000,IF(BE21&gt;=0.09,5,IF(BE21&gt;=0.05,4,IF(BE21&gt;=0.03,3,IF(BE21&gt;=0,2,1)))),IF(BE21&gt;=0.05,5,IF(BE21&gt;=0,4,1)))))</f>
        <v>#DIV/0!</v>
      </c>
      <c r="CI21" s="59" t="e">
        <f>IF(R21&gt;=5000,IF(BF21&gt;=0.24,5,IF(BF21&gt;=0.16,4,IF(BF21&gt;=0.08,3,IF(BF21&gt;=0,2,1)))),IF(R21&gt;=3000,IF(BF21&gt;=0.18,5,IF(BF21&gt;=0.12,4,IF(BF21&gt;0.06,3,IF(BF21&gt;=0,2,1)))),IF(R21&gt;=1000,IF(BF21&gt;=0.09,5,IF(BF21&gt;=0.05,4,IF(BF21&gt;=0.03,3,IF(BF21&gt;=0,2,1)))),IF(BF21&gt;=0.05,5,IF(BF21&gt;=0,4,1)))))</f>
        <v>#DIV/0!</v>
      </c>
      <c r="CJ21" s="59" t="e">
        <f>IF(S21&gt;=5000,IF(BG21&gt;=0.24,5,IF(BG21&gt;=0.16,4,IF(BG21&gt;=0.08,3,IF(BG21&gt;=0,2,1)))),IF(S21&gt;=3000,IF(BG21&gt;=0.18,5,IF(BG21&gt;=0.12,4,IF(BG21&gt;0.06,3,IF(BG21&gt;=0,2,1)))),IF(S21&gt;=1000,IF(BG21&gt;=0.09,5,IF(BG21&gt;=0.05,4,IF(BG21&gt;=0.03,3,IF(BG21&gt;=0,2,1)))),IF(BG21&gt;=0.05,5,IF(BG21&gt;=0,4,1)))))</f>
        <v>#DIV/0!</v>
      </c>
      <c r="CK21" s="59" t="e">
        <f>IF(T21&gt;=5000,IF(BH21&gt;=0.24,5,IF(BH21&gt;=0.16,4,IF(BH21&gt;=0.08,3,IF(BH21&gt;=0,2,1)))),IF(T21&gt;=3000,IF(BH21&gt;=0.18,5,IF(BH21&gt;=0.12,4,IF(BH21&gt;0.06,3,IF(BH21&gt;=0,2,1)))),IF(T21&gt;=1000,IF(BH21&gt;=0.09,5,IF(BH21&gt;=0.05,4,IF(BH21&gt;=0.03,3,IF(BH21&gt;=0,2,1)))),IF(BH21&gt;=0.05,5,IF(BH21&gt;=0,4,1)))))</f>
        <v>#DIV/0!</v>
      </c>
      <c r="CL21" s="59" t="e">
        <f>IF(U21&gt;=5000,IF(BI21&gt;=0.24,5,IF(BI21&gt;=0.16,4,IF(BI21&gt;=0.08,3,IF(BI21&gt;=0,2,1)))),IF(U21&gt;=3000,IF(BI21&gt;=0.18,5,IF(BI21&gt;=0.12,4,IF(BI21&gt;0.06,3,IF(BI21&gt;=0,2,1)))),IF(U21&gt;=1000,IF(BI21&gt;=0.09,5,IF(BI21&gt;=0.05,4,IF(BI21&gt;=0.03,3,IF(BI21&gt;=0,2,1)))),IF(BI21&gt;=0.05,5,IF(BI21&gt;=0,4,1)))))</f>
        <v>#DIV/0!</v>
      </c>
      <c r="CM21" s="59" t="e">
        <f>IF(V21&gt;=5000,IF(BJ21&gt;=0.24,5,IF(BJ21&gt;=0.16,4,IF(BJ21&gt;=0.08,3,IF(BJ21&gt;=0,2,1)))),IF(V21&gt;=3000,IF(BJ21&gt;=0.18,5,IF(BJ21&gt;=0.12,4,IF(BJ21&gt;0.06,3,IF(BJ21&gt;=0,2,1)))),IF(V21&gt;=1000,IF(BJ21&gt;=0.09,5,IF(BJ21&gt;=0.05,4,IF(BJ21&gt;=0.03,3,IF(BJ21&gt;=0,2,1)))),IF(BJ21&gt;=0.05,5,IF(BJ21&gt;=0,4,1)))))</f>
        <v>#DIV/0!</v>
      </c>
      <c r="CN21" s="59" t="e">
        <f>IF(W21&gt;=5000,IF(BK21&gt;=0.24,5,IF(BK21&gt;=0.16,4,IF(BK21&gt;=0.08,3,IF(BK21&gt;=0,2,1)))),IF(W21&gt;=3000,IF(BK21&gt;=0.18,5,IF(BK21&gt;=0.12,4,IF(BK21&gt;0.06,3,IF(BK21&gt;=0,2,1)))),IF(W21&gt;=1000,IF(BK21&gt;=0.09,5,IF(BK21&gt;=0.05,4,IF(BK21&gt;=0.03,3,IF(BK21&gt;=0,2,1)))),IF(BK21&gt;=0.05,5,IF(BK21&gt;=0,4,1)))))</f>
        <v>#DIV/0!</v>
      </c>
      <c r="CO21" s="59" t="e">
        <f>IF(X21&gt;=5000,IF(BL21&gt;=0.24,5,IF(BL21&gt;=0.16,4,IF(BL21&gt;=0.08,3,IF(BL21&gt;=0,2,1)))),IF(X21&gt;=3000,IF(BL21&gt;=0.18,5,IF(BL21&gt;=0.12,4,IF(BL21&gt;0.06,3,IF(BL21&gt;=0,2,1)))),IF(X21&gt;=1000,IF(BL21&gt;=0.09,5,IF(BL21&gt;=0.05,4,IF(BL21&gt;=0.03,3,IF(BL21&gt;=0,2,1)))),IF(BL21&gt;=0.05,5,IF(BL21&gt;=0,4,1)))))</f>
        <v>#DIV/0!</v>
      </c>
      <c r="CP21" s="59" t="e">
        <f>IF(Y21&gt;=5000,IF(BM21&gt;=0.24,5,IF(BM21&gt;=0.16,4,IF(BM21&gt;=0.08,3,IF(BM21&gt;=0,2,1)))),IF(Y21&gt;=3000,IF(BM21&gt;=0.18,5,IF(BM21&gt;=0.12,4,IF(BM21&gt;0.06,3,IF(BM21&gt;=0,2,1)))),IF(Y21&gt;=1000,IF(BM21&gt;=0.09,5,IF(BM21&gt;=0.05,4,IF(BM21&gt;=0.03,3,IF(BM21&gt;=0,2,1)))),IF(BM21&gt;=0.05,5,IF(BM21&gt;=0,4,1)))))</f>
        <v>#DIV/0!</v>
      </c>
      <c r="CQ21" s="59" t="e">
        <f>IF(Z21&gt;=5000,IF(BN21&gt;=0.24,5,IF(BN21&gt;=0.16,4,IF(BN21&gt;=0.08,3,IF(BN21&gt;=0,2,1)))),IF(Z21&gt;=3000,IF(BN21&gt;=0.18,5,IF(BN21&gt;=0.12,4,IF(BN21&gt;0.06,3,IF(BN21&gt;=0,2,1)))),IF(Z21&gt;=1000,IF(BN21&gt;=0.09,5,IF(BN21&gt;=0.05,4,IF(BN21&gt;=0.03,3,IF(BN21&gt;=0,2,1)))),IF(BN21&gt;=0.05,5,IF(BN21&gt;=0,4,1)))))</f>
        <v>#DIV/0!</v>
      </c>
      <c r="CR21" s="59" t="e">
        <f>IF(AA21&gt;=5000,IF(BO21&gt;=0.24,5,IF(BO21&gt;=0.16,4,IF(BO21&gt;=0.08,3,IF(BO21&gt;=0,2,1)))),IF(AA21&gt;=3000,IF(BO21&gt;=0.18,5,IF(BO21&gt;=0.12,4,IF(BO21&gt;0.06,3,IF(BO21&gt;=0,2,1)))),IF(AA21&gt;=1000,IF(BO21&gt;=0.09,5,IF(BO21&gt;=0.05,4,IF(BO21&gt;=0.03,3,IF(BO21&gt;=0,2,1)))),IF(BO21&gt;=0.05,5,IF(BO21&gt;=0,4,1)))))</f>
        <v>#DIV/0!</v>
      </c>
      <c r="CS21" s="59" t="e">
        <f>IF(AB21&gt;=5000,IF(BP21&gt;=0.24,5,IF(BP21&gt;=0.16,4,IF(BP21&gt;=0.08,3,IF(BP21&gt;=0,2,1)))),IF(AB21&gt;=3000,IF(BP21&gt;=0.18,5,IF(BP21&gt;=0.12,4,IF(BP21&gt;0.06,3,IF(BP21&gt;=0,2,1)))),IF(AB21&gt;=1000,IF(BP21&gt;=0.09,5,IF(BP21&gt;=0.05,4,IF(BP21&gt;=0.03,3,IF(BP21&gt;=0,2,1)))),IF(BP21&gt;=0.05,5,IF(BP21&gt;=0,4,1)))))</f>
        <v>#DIV/0!</v>
      </c>
      <c r="CT21" s="59" t="e">
        <f>IF(AC21&gt;=5000,IF(BQ21&gt;=0.24,5,IF(BQ21&gt;=0.16,4,IF(BQ21&gt;=0.08,3,IF(BQ21&gt;=0,2,1)))),IF(AC21&gt;=3000,IF(BQ21&gt;=0.18,5,IF(BQ21&gt;=0.12,4,IF(BQ21&gt;0.06,3,IF(BQ21&gt;=0,2,1)))),IF(AC21&gt;=1000,IF(BQ21&gt;=0.09,5,IF(BQ21&gt;=0.05,4,IF(BQ21&gt;=0.03,3,IF(BQ21&gt;=0,2,1)))),IF(BQ21&gt;=0.05,5,IF(BQ21&gt;=0,4,1)))))</f>
        <v>#DIV/0!</v>
      </c>
      <c r="CU21" s="59" t="e">
        <f>IF(AD21&gt;=5000,IF(BR21&gt;=0.24,5,IF(BR21&gt;=0.16,4,IF(BR21&gt;=0.08,3,IF(BR21&gt;=0,2,1)))),IF(AD21&gt;=3000,IF(BR21&gt;=0.18,5,IF(BR21&gt;=0.12,4,IF(BR21&gt;0.06,3,IF(BR21&gt;=0,2,1)))),IF(AD21&gt;=1000,IF(BR21&gt;=0.09,5,IF(BR21&gt;=0.05,4,IF(BR21&gt;=0.03,3,IF(BR21&gt;=0,2,1)))),IF(BR21&gt;=0.05,5,IF(BR21&gt;=0,4,1)))))</f>
        <v>#DIV/0!</v>
      </c>
      <c r="CV21" s="59" t="e">
        <f>IF(AE21&gt;=5000,IF(BS21&gt;=0.24,5,IF(BS21&gt;=0.16,4,IF(BS21&gt;=0.08,3,IF(BS21&gt;=0,2,1)))),IF(AE21&gt;=3000,IF(BS21&gt;=0.18,5,IF(BS21&gt;=0.12,4,IF(BS21&gt;0.06,3,IF(BS21&gt;=0,2,1)))),IF(AE21&gt;=1000,IF(BS21&gt;=0.09,5,IF(BS21&gt;=0.05,4,IF(BS21&gt;=0.03,3,IF(BS21&gt;=0,2,1)))),IF(BS21&gt;=0.05,5,IF(BS21&gt;=0,4,1)))))</f>
        <v>#DIV/0!</v>
      </c>
      <c r="CW21" s="59" t="e">
        <f>IF(AF21&gt;=5000,IF(BT21&gt;=0.24,5,IF(BT21&gt;=0.16,4,IF(BT21&gt;=0.08,3,IF(BT21&gt;=0,2,1)))),IF(AF21&gt;=3000,IF(BT21&gt;=0.18,5,IF(BT21&gt;=0.12,4,IF(BT21&gt;0.06,3,IF(BT21&gt;=0,2,1)))),IF(AF21&gt;=1000,IF(BT21&gt;=0.09,5,IF(BT21&gt;=0.05,4,IF(BT21&gt;=0.03,3,IF(BT21&gt;=0,2,1)))),IF(BT21&gt;=0.05,5,IF(BT21&gt;=0,4,1)))))</f>
        <v>#DIV/0!</v>
      </c>
      <c r="CX21" s="59"/>
      <c r="CY21" s="59"/>
      <c r="CZ21" s="59"/>
      <c r="DA21" s="59"/>
      <c r="DB21" s="59"/>
      <c r="DC21" s="59"/>
      <c r="DD21" s="59"/>
      <c r="DE21" s="59"/>
      <c r="DF21" s="409" t="s">
        <v>200</v>
      </c>
      <c r="DG21" s="75" t="s">
        <v>1</v>
      </c>
      <c r="DH21" s="59" t="e">
        <f t="shared" si="22"/>
        <v>#DIV/0!</v>
      </c>
      <c r="DI21" s="59" t="e">
        <f t="shared" si="22"/>
        <v>#DIV/0!</v>
      </c>
      <c r="DJ21" s="59" t="e">
        <f t="shared" si="22"/>
        <v>#DIV/0!</v>
      </c>
      <c r="DK21" s="59" t="e">
        <f t="shared" si="22"/>
        <v>#DIV/0!</v>
      </c>
      <c r="DL21" s="59" t="e">
        <f t="shared" si="22"/>
        <v>#DIV/0!</v>
      </c>
      <c r="DM21" s="59" t="e">
        <f t="shared" si="22"/>
        <v>#DIV/0!</v>
      </c>
      <c r="DN21" s="59" t="e">
        <f t="shared" si="22"/>
        <v>#DIV/0!</v>
      </c>
      <c r="DO21" s="59" t="e">
        <f t="shared" si="22"/>
        <v>#DIV/0!</v>
      </c>
      <c r="DP21" s="59" t="e">
        <f t="shared" si="22"/>
        <v>#DIV/0!</v>
      </c>
      <c r="DQ21" s="59" t="e">
        <f t="shared" si="22"/>
        <v>#DIV/0!</v>
      </c>
      <c r="DR21" s="59" t="e">
        <f t="shared" si="22"/>
        <v>#DIV/0!</v>
      </c>
      <c r="DS21" s="59" t="e">
        <f t="shared" si="22"/>
        <v>#DIV/0!</v>
      </c>
      <c r="DT21" s="59" t="e">
        <f t="shared" si="22"/>
        <v>#DIV/0!</v>
      </c>
      <c r="DU21" s="59" t="e">
        <f t="shared" si="22"/>
        <v>#DIV/0!</v>
      </c>
      <c r="DV21" s="59" t="e">
        <f t="shared" si="22"/>
        <v>#DIV/0!</v>
      </c>
      <c r="DW21" s="59" t="e">
        <f t="shared" si="22"/>
        <v>#DIV/0!</v>
      </c>
      <c r="DX21" s="59" t="e">
        <f>CT21/5*$CC21</f>
        <v>#DIV/0!</v>
      </c>
      <c r="DY21" s="59" t="e">
        <f>CU21/5*$CC21</f>
        <v>#DIV/0!</v>
      </c>
      <c r="DZ21" s="59" t="e">
        <f>CV21/5*$CC21</f>
        <v>#DIV/0!</v>
      </c>
      <c r="EA21" s="59" t="e">
        <f>CW21/5*$CC21</f>
        <v>#DIV/0!</v>
      </c>
      <c r="EB21" s="59"/>
      <c r="EC21" s="59"/>
      <c r="ED21" s="59"/>
      <c r="EE21" s="59"/>
      <c r="EF21" s="59"/>
      <c r="EG21" s="59"/>
      <c r="EH21" s="59"/>
      <c r="FK21" s="409" t="e">
        <f t="shared" si="11"/>
        <v>#DIV/0!</v>
      </c>
      <c r="FL21" s="409" t="e">
        <f t="shared" si="11"/>
        <v>#DIV/0!</v>
      </c>
      <c r="FM21" s="409" t="e">
        <f t="shared" si="11"/>
        <v>#DIV/0!</v>
      </c>
      <c r="FN21" s="409" t="e">
        <f t="shared" si="11"/>
        <v>#DIV/0!</v>
      </c>
      <c r="FO21" s="409" t="e">
        <f t="shared" si="11"/>
        <v>#DIV/0!</v>
      </c>
      <c r="FP21" s="409" t="e">
        <f t="shared" si="11"/>
        <v>#DIV/0!</v>
      </c>
    </row>
    <row r="22" spans="1:178" s="409" customFormat="1" ht="14.25" customHeight="1">
      <c r="C22" s="7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116"/>
      <c r="AL22" s="73"/>
      <c r="AM22" s="73"/>
      <c r="AN22" s="73"/>
      <c r="AO22" s="73"/>
      <c r="AP22" s="73"/>
      <c r="AQ22" s="210"/>
      <c r="AR22" s="195"/>
      <c r="AS22" s="195"/>
      <c r="AT22" s="195"/>
      <c r="AU22" s="195"/>
      <c r="AV22" s="195"/>
      <c r="AW22" s="195"/>
      <c r="AX22" s="195"/>
      <c r="AY22" s="206"/>
      <c r="AZ22" s="49"/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54" t="e">
        <f>(Z22-AL22)/Z22</f>
        <v>#DIV/0!</v>
      </c>
      <c r="BO22" s="54" t="e">
        <f>(AA22-AM22)/AA22</f>
        <v>#DIV/0!</v>
      </c>
      <c r="BP22" s="54" t="e">
        <f>(AB22-AN22)/AB22</f>
        <v>#DIV/0!</v>
      </c>
      <c r="BQ22" s="54" t="e">
        <f>(AC22-AO22)/AC22</f>
        <v>#DIV/0!</v>
      </c>
      <c r="BR22" s="54" t="e">
        <f>(AD22-AP22)/AD22</f>
        <v>#DIV/0!</v>
      </c>
      <c r="BS22" s="54" t="e">
        <f>(AE22-AQ22)/AE22</f>
        <v>#DIV/0!</v>
      </c>
      <c r="BT22" s="54" t="e">
        <f>(AF22-AR22)/AF22</f>
        <v>#DIV/0!</v>
      </c>
      <c r="BU22" s="54"/>
      <c r="BV22" s="54"/>
      <c r="BW22" s="54"/>
      <c r="BX22" s="54"/>
      <c r="BY22" s="54"/>
      <c r="BZ22" s="54"/>
      <c r="CA22" s="54"/>
      <c r="CB22" s="54"/>
      <c r="CC22" s="61">
        <v>15</v>
      </c>
      <c r="CD22" s="59">
        <f>IF(M22&gt;=5000,IF(BA22&gt;=0.24,5,IF(BA22&gt;=0.16,4,IF(BA22&gt;=0.08,3,IF(BA22&gt;=0,2,1)))),IF(M22&gt;=3000,IF(BA22&gt;=0.18,5,IF(BA22&gt;=0.12,4,IF(BA22&gt;0.06,3,IF(BA22&gt;=0,2,1)))),IF(M22&gt;=1000,IF(BA22&gt;=0.09,5,IF(BA22&gt;=0.05,4,IF(BA22&gt;=0.03,3,IF(BA22&gt;=0,2,1)))),IF(BA22&gt;=0.05,5,IF(BA22&gt;=0,4,1)))))</f>
        <v>4</v>
      </c>
      <c r="CE22" s="59">
        <f>IF(N22&gt;=5000,IF(BB22&gt;=0.24,5,IF(BB22&gt;=0.16,4,IF(BB22&gt;=0.08,3,IF(BB22&gt;=0,2,1)))),IF(N22&gt;=3000,IF(BB22&gt;=0.18,5,IF(BB22&gt;=0.12,4,IF(BB22&gt;0.06,3,IF(BB22&gt;=0,2,1)))),IF(N22&gt;=1000,IF(BB22&gt;=0.09,5,IF(BB22&gt;=0.05,4,IF(BB22&gt;=0.03,3,IF(BB22&gt;=0,2,1)))),IF(BB22&gt;=0.05,5,IF(BB22&gt;=0,4,1)))))</f>
        <v>4</v>
      </c>
      <c r="CF22" s="59">
        <f>IF(O22&gt;=5000,IF(BC22&gt;=0.24,5,IF(BC22&gt;=0.16,4,IF(BC22&gt;=0.08,3,IF(BC22&gt;=0,2,1)))),IF(O22&gt;=3000,IF(BC22&gt;=0.18,5,IF(BC22&gt;=0.12,4,IF(BC22&gt;0.06,3,IF(BC22&gt;=0,2,1)))),IF(O22&gt;=1000,IF(BC22&gt;=0.09,5,IF(BC22&gt;=0.05,4,IF(BC22&gt;=0.03,3,IF(BC22&gt;=0,2,1)))),IF(BC22&gt;=0.05,5,IF(BC22&gt;=0,4,1)))))</f>
        <v>4</v>
      </c>
      <c r="CG22" s="59">
        <f>IF(P22&gt;=5000,IF(BD22&gt;=0.24,5,IF(BD22&gt;=0.16,4,IF(BD22&gt;=0.08,3,IF(BD22&gt;=0,2,1)))),IF(P22&gt;=3000,IF(BD22&gt;=0.18,5,IF(BD22&gt;=0.12,4,IF(BD22&gt;0.06,3,IF(BD22&gt;=0,2,1)))),IF(P22&gt;=1000,IF(BD22&gt;=0.09,5,IF(BD22&gt;=0.05,4,IF(BD22&gt;=0.03,3,IF(BD22&gt;=0,2,1)))),IF(BD22&gt;=0.05,5,IF(BD22&gt;=0,4,1)))))</f>
        <v>4</v>
      </c>
      <c r="CH22" s="59">
        <f>IF(Q22&gt;=5000,IF(BE22&gt;=0.24,5,IF(BE22&gt;=0.16,4,IF(BE22&gt;=0.08,3,IF(BE22&gt;=0,2,1)))),IF(Q22&gt;=3000,IF(BE22&gt;=0.18,5,IF(BE22&gt;=0.12,4,IF(BE22&gt;0.06,3,IF(BE22&gt;=0,2,1)))),IF(Q22&gt;=1000,IF(BE22&gt;=0.09,5,IF(BE22&gt;=0.05,4,IF(BE22&gt;=0.03,3,IF(BE22&gt;=0,2,1)))),IF(BE22&gt;=0.05,5,IF(BE22&gt;=0,4,1)))))</f>
        <v>4</v>
      </c>
      <c r="CI22" s="59">
        <f>IF(R22&gt;=5000,IF(BF22&gt;=0.24,5,IF(BF22&gt;=0.16,4,IF(BF22&gt;=0.08,3,IF(BF22&gt;=0,2,1)))),IF(R22&gt;=3000,IF(BF22&gt;=0.18,5,IF(BF22&gt;=0.12,4,IF(BF22&gt;0.06,3,IF(BF22&gt;=0,2,1)))),IF(R22&gt;=1000,IF(BF22&gt;=0.09,5,IF(BF22&gt;=0.05,4,IF(BF22&gt;=0.03,3,IF(BF22&gt;=0,2,1)))),IF(BF22&gt;=0.05,5,IF(BF22&gt;=0,4,1)))))</f>
        <v>4</v>
      </c>
      <c r="CJ22" s="59">
        <f>IF(S22&gt;=5000,IF(BG22&gt;=0.24,5,IF(BG22&gt;=0.16,4,IF(BG22&gt;=0.08,3,IF(BG22&gt;=0,2,1)))),IF(S22&gt;=3000,IF(BG22&gt;=0.18,5,IF(BG22&gt;=0.12,4,IF(BG22&gt;0.06,3,IF(BG22&gt;=0,2,1)))),IF(S22&gt;=1000,IF(BG22&gt;=0.09,5,IF(BG22&gt;=0.05,4,IF(BG22&gt;=0.03,3,IF(BG22&gt;=0,2,1)))),IF(BG22&gt;=0.05,5,IF(BG22&gt;=0,4,1)))))</f>
        <v>4</v>
      </c>
      <c r="CK22" s="59">
        <f>IF(T22&gt;=5000,IF(BH22&gt;=0.24,5,IF(BH22&gt;=0.16,4,IF(BH22&gt;=0.08,3,IF(BH22&gt;=0,2,1)))),IF(T22&gt;=3000,IF(BH22&gt;=0.18,5,IF(BH22&gt;=0.12,4,IF(BH22&gt;0.06,3,IF(BH22&gt;=0,2,1)))),IF(T22&gt;=1000,IF(BH22&gt;=0.09,5,IF(BH22&gt;=0.05,4,IF(BH22&gt;=0.03,3,IF(BH22&gt;=0,2,1)))),IF(BH22&gt;=0.05,5,IF(BH22&gt;=0,4,1)))))</f>
        <v>4</v>
      </c>
      <c r="CL22" s="59">
        <f>IF(U22&gt;=5000,IF(BI22&gt;=0.24,5,IF(BI22&gt;=0.16,4,IF(BI22&gt;=0.08,3,IF(BI22&gt;=0,2,1)))),IF(U22&gt;=3000,IF(BI22&gt;=0.18,5,IF(BI22&gt;=0.12,4,IF(BI22&gt;0.06,3,IF(BI22&gt;=0,2,1)))),IF(U22&gt;=1000,IF(BI22&gt;=0.09,5,IF(BI22&gt;=0.05,4,IF(BI22&gt;=0.03,3,IF(BI22&gt;=0,2,1)))),IF(BI22&gt;=0.05,5,IF(BI22&gt;=0,4,1)))))</f>
        <v>4</v>
      </c>
      <c r="CM22" s="59">
        <f>IF(V22&gt;=5000,IF(BJ22&gt;=0.24,5,IF(BJ22&gt;=0.16,4,IF(BJ22&gt;=0.08,3,IF(BJ22&gt;=0,2,1)))),IF(V22&gt;=3000,IF(BJ22&gt;=0.18,5,IF(BJ22&gt;=0.12,4,IF(BJ22&gt;0.06,3,IF(BJ22&gt;=0,2,1)))),IF(V22&gt;=1000,IF(BJ22&gt;=0.09,5,IF(BJ22&gt;=0.05,4,IF(BJ22&gt;=0.03,3,IF(BJ22&gt;=0,2,1)))),IF(BJ22&gt;=0.05,5,IF(BJ22&gt;=0,4,1)))))</f>
        <v>4</v>
      </c>
      <c r="CN22" s="59">
        <f>IF(W22&gt;=5000,IF(BK22&gt;=0.24,5,IF(BK22&gt;=0.16,4,IF(BK22&gt;=0.08,3,IF(BK22&gt;=0,2,1)))),IF(W22&gt;=3000,IF(BK22&gt;=0.18,5,IF(BK22&gt;=0.12,4,IF(BK22&gt;0.06,3,IF(BK22&gt;=0,2,1)))),IF(W22&gt;=1000,IF(BK22&gt;=0.09,5,IF(BK22&gt;=0.05,4,IF(BK22&gt;=0.03,3,IF(BK22&gt;=0,2,1)))),IF(BK22&gt;=0.05,5,IF(BK22&gt;=0,4,1)))))</f>
        <v>4</v>
      </c>
      <c r="CO22" s="59">
        <f>IF(X22&gt;=5000,IF(BL22&gt;=0.24,5,IF(BL22&gt;=0.16,4,IF(BL22&gt;=0.08,3,IF(BL22&gt;=0,2,1)))),IF(X22&gt;=3000,IF(BL22&gt;=0.18,5,IF(BL22&gt;=0.12,4,IF(BL22&gt;0.06,3,IF(BL22&gt;=0,2,1)))),IF(X22&gt;=1000,IF(BL22&gt;=0.09,5,IF(BL22&gt;=0.05,4,IF(BL22&gt;=0.03,3,IF(BL22&gt;=0,2,1)))),IF(BL22&gt;=0.05,5,IF(BL22&gt;=0,4,1)))))</f>
        <v>4</v>
      </c>
      <c r="CP22" s="59">
        <f>IF(Y22&gt;=5000,IF(BM22&gt;=0.24,5,IF(BM22&gt;=0.16,4,IF(BM22&gt;=0.08,3,IF(BM22&gt;=0,2,1)))),IF(Y22&gt;=3000,IF(BM22&gt;=0.18,5,IF(BM22&gt;=0.12,4,IF(BM22&gt;0.06,3,IF(BM22&gt;=0,2,1)))),IF(Y22&gt;=1000,IF(BM22&gt;=0.09,5,IF(BM22&gt;=0.05,4,IF(BM22&gt;=0.03,3,IF(BM22&gt;=0,2,1)))),IF(BM22&gt;=0.05,5,IF(BM22&gt;=0,4,1)))))</f>
        <v>4</v>
      </c>
      <c r="CQ22" s="59" t="e">
        <f>IF(Z22&gt;=5000,IF(BN22&gt;=0.24,5,IF(BN22&gt;=0.16,4,IF(BN22&gt;=0.08,3,IF(BN22&gt;=0,2,1)))),IF(Z22&gt;=3000,IF(BN22&gt;=0.18,5,IF(BN22&gt;=0.12,4,IF(BN22&gt;0.06,3,IF(BN22&gt;=0,2,1)))),IF(Z22&gt;=1000,IF(BN22&gt;=0.09,5,IF(BN22&gt;=0.05,4,IF(BN22&gt;=0.03,3,IF(BN22&gt;=0,2,1)))),IF(BN22&gt;=0.05,5,IF(BN22&gt;=0,4,1)))))</f>
        <v>#DIV/0!</v>
      </c>
      <c r="CR22" s="59" t="e">
        <f>IF(AA22&gt;=5000,IF(BO22&gt;=0.24,5,IF(BO22&gt;=0.16,4,IF(BO22&gt;=0.08,3,IF(BO22&gt;=0,2,1)))),IF(AA22&gt;=3000,IF(BO22&gt;=0.18,5,IF(BO22&gt;=0.12,4,IF(BO22&gt;0.06,3,IF(BO22&gt;=0,2,1)))),IF(AA22&gt;=1000,IF(BO22&gt;=0.09,5,IF(BO22&gt;=0.05,4,IF(BO22&gt;=0.03,3,IF(BO22&gt;=0,2,1)))),IF(BO22&gt;=0.05,5,IF(BO22&gt;=0,4,1)))))</f>
        <v>#DIV/0!</v>
      </c>
      <c r="CS22" s="59" t="e">
        <f>IF(AB22&gt;=5000,IF(BP22&gt;=0.24,5,IF(BP22&gt;=0.16,4,IF(BP22&gt;=0.08,3,IF(BP22&gt;=0,2,1)))),IF(AB22&gt;=3000,IF(BP22&gt;=0.18,5,IF(BP22&gt;=0.12,4,IF(BP22&gt;0.06,3,IF(BP22&gt;=0,2,1)))),IF(AB22&gt;=1000,IF(BP22&gt;=0.09,5,IF(BP22&gt;=0.05,4,IF(BP22&gt;=0.03,3,IF(BP22&gt;=0,2,1)))),IF(BP22&gt;=0.05,5,IF(BP22&gt;=0,4,1)))))</f>
        <v>#DIV/0!</v>
      </c>
      <c r="CT22" s="59" t="e">
        <f>IF(AC22&gt;=5000,IF(BQ22&gt;=0.24,5,IF(BQ22&gt;=0.16,4,IF(BQ22&gt;=0.08,3,IF(BQ22&gt;=0,2,1)))),IF(AC22&gt;=3000,IF(BQ22&gt;=0.18,5,IF(BQ22&gt;=0.12,4,IF(BQ22&gt;0.06,3,IF(BQ22&gt;=0,2,1)))),IF(AC22&gt;=1000,IF(BQ22&gt;=0.09,5,IF(BQ22&gt;=0.05,4,IF(BQ22&gt;=0.03,3,IF(BQ22&gt;=0,2,1)))),IF(BQ22&gt;=0.05,5,IF(BQ22&gt;=0,4,1)))))</f>
        <v>#DIV/0!</v>
      </c>
      <c r="CU22" s="59" t="e">
        <f>IF(AD22&gt;=5000,IF(BR22&gt;=0.24,5,IF(BR22&gt;=0.16,4,IF(BR22&gt;=0.08,3,IF(BR22&gt;=0,2,1)))),IF(AD22&gt;=3000,IF(BR22&gt;=0.18,5,IF(BR22&gt;=0.12,4,IF(BR22&gt;0.06,3,IF(BR22&gt;=0,2,1)))),IF(AD22&gt;=1000,IF(BR22&gt;=0.09,5,IF(BR22&gt;=0.05,4,IF(BR22&gt;=0.03,3,IF(BR22&gt;=0,2,1)))),IF(BR22&gt;=0.05,5,IF(BR22&gt;=0,4,1)))))</f>
        <v>#DIV/0!</v>
      </c>
      <c r="CV22" s="59" t="e">
        <f>IF(AE22&gt;=5000,IF(BS22&gt;=0.24,5,IF(BS22&gt;=0.16,4,IF(BS22&gt;=0.08,3,IF(BS22&gt;=0,2,1)))),IF(AE22&gt;=3000,IF(BS22&gt;=0.18,5,IF(BS22&gt;=0.12,4,IF(BS22&gt;0.06,3,IF(BS22&gt;=0,2,1)))),IF(AE22&gt;=1000,IF(BS22&gt;=0.09,5,IF(BS22&gt;=0.05,4,IF(BS22&gt;=0.03,3,IF(BS22&gt;=0,2,1)))),IF(BS22&gt;=0.05,5,IF(BS22&gt;=0,4,1)))))</f>
        <v>#DIV/0!</v>
      </c>
      <c r="CW22" s="59" t="e">
        <f>IF(AF22&gt;=5000,IF(BT22&gt;=0.24,5,IF(BT22&gt;=0.16,4,IF(BT22&gt;=0.08,3,IF(BT22&gt;=0,2,1)))),IF(AF22&gt;=3000,IF(BT22&gt;=0.18,5,IF(BT22&gt;=0.12,4,IF(BT22&gt;0.06,3,IF(BT22&gt;=0,2,1)))),IF(AF22&gt;=1000,IF(BT22&gt;=0.09,5,IF(BT22&gt;=0.05,4,IF(BT22&gt;=0.03,3,IF(BT22&gt;=0,2,1)))),IF(BT22&gt;=0.05,5,IF(BT22&gt;=0,4,1)))))</f>
        <v>#DIV/0!</v>
      </c>
      <c r="CX22" s="59"/>
      <c r="CY22" s="59"/>
      <c r="CZ22" s="59"/>
      <c r="DA22" s="59"/>
      <c r="DB22" s="59"/>
      <c r="DC22" s="59"/>
      <c r="DD22" s="59"/>
      <c r="DE22" s="59"/>
      <c r="DF22" s="409" t="s">
        <v>200</v>
      </c>
      <c r="DG22" s="75" t="s">
        <v>2</v>
      </c>
      <c r="DH22" s="59">
        <f t="shared" si="22"/>
        <v>12</v>
      </c>
      <c r="DI22" s="59">
        <f t="shared" si="22"/>
        <v>12</v>
      </c>
      <c r="DJ22" s="59">
        <f t="shared" si="22"/>
        <v>12</v>
      </c>
      <c r="DK22" s="59">
        <f t="shared" si="22"/>
        <v>12</v>
      </c>
      <c r="DL22" s="59">
        <f t="shared" si="22"/>
        <v>12</v>
      </c>
      <c r="DM22" s="59">
        <f t="shared" si="22"/>
        <v>12</v>
      </c>
      <c r="DN22" s="59">
        <f t="shared" si="22"/>
        <v>12</v>
      </c>
      <c r="DO22" s="59">
        <f t="shared" si="22"/>
        <v>12</v>
      </c>
      <c r="DP22" s="59">
        <f t="shared" si="22"/>
        <v>12</v>
      </c>
      <c r="DQ22" s="59">
        <f t="shared" si="22"/>
        <v>12</v>
      </c>
      <c r="DR22" s="59">
        <f t="shared" si="22"/>
        <v>12</v>
      </c>
      <c r="DS22" s="59">
        <f t="shared" si="22"/>
        <v>12</v>
      </c>
      <c r="DT22" s="59">
        <f t="shared" si="22"/>
        <v>12</v>
      </c>
      <c r="DU22" s="59" t="e">
        <f t="shared" si="22"/>
        <v>#DIV/0!</v>
      </c>
      <c r="DV22" s="59" t="e">
        <f t="shared" si="22"/>
        <v>#DIV/0!</v>
      </c>
      <c r="DW22" s="59" t="e">
        <f t="shared" si="22"/>
        <v>#DIV/0!</v>
      </c>
      <c r="DX22" s="59" t="e">
        <f>CT22/5*$CC22</f>
        <v>#DIV/0!</v>
      </c>
      <c r="DY22" s="59" t="e">
        <f>CU22/5*$CC22</f>
        <v>#DIV/0!</v>
      </c>
      <c r="DZ22" s="59" t="e">
        <f>CV22/5*$CC22</f>
        <v>#DIV/0!</v>
      </c>
      <c r="EA22" s="59" t="e">
        <f>CW22/5*$CC22</f>
        <v>#DIV/0!</v>
      </c>
      <c r="EB22" s="59"/>
      <c r="EC22" s="59"/>
      <c r="ED22" s="59"/>
      <c r="EE22" s="59"/>
      <c r="EF22" s="59"/>
      <c r="EG22" s="59"/>
      <c r="EH22" s="59"/>
      <c r="FK22" s="409" t="e">
        <f t="shared" si="11"/>
        <v>#DIV/0!</v>
      </c>
      <c r="FL22" s="409" t="e">
        <f t="shared" si="11"/>
        <v>#DIV/0!</v>
      </c>
      <c r="FM22" s="409" t="e">
        <f t="shared" si="11"/>
        <v>#DIV/0!</v>
      </c>
      <c r="FN22" s="409" t="e">
        <f t="shared" si="11"/>
        <v>#DIV/0!</v>
      </c>
      <c r="FO22" s="409" t="e">
        <f t="shared" si="11"/>
        <v>#DIV/0!</v>
      </c>
      <c r="FP22" s="409" t="e">
        <f t="shared" si="11"/>
        <v>#DIV/0!</v>
      </c>
    </row>
    <row r="23" spans="1:178" s="409" customFormat="1" ht="14.25" customHeight="1">
      <c r="C23" s="75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116"/>
      <c r="AL23" s="73"/>
      <c r="AM23" s="73"/>
      <c r="AN23" s="73"/>
      <c r="AO23" s="73"/>
      <c r="AP23" s="73"/>
      <c r="AQ23" s="210"/>
      <c r="AR23" s="195"/>
      <c r="AS23" s="195"/>
      <c r="AT23" s="195"/>
      <c r="AU23" s="195"/>
      <c r="AV23" s="195"/>
      <c r="AW23" s="195"/>
      <c r="AX23" s="195"/>
      <c r="AY23" s="206"/>
      <c r="AZ23" s="49"/>
      <c r="BA23" s="54" t="e">
        <f>(M23-Y23)/M23</f>
        <v>#DIV/0!</v>
      </c>
      <c r="BB23" s="54" t="e">
        <f>(N23-Z23)/N23</f>
        <v>#DIV/0!</v>
      </c>
      <c r="BC23" s="54" t="e">
        <f>(O23-AA23)/O23</f>
        <v>#DIV/0!</v>
      </c>
      <c r="BD23" s="54" t="e">
        <f>(P23-AB23)/P23</f>
        <v>#DIV/0!</v>
      </c>
      <c r="BE23" s="54" t="e">
        <f>(Q23-AC23)/Q23</f>
        <v>#DIV/0!</v>
      </c>
      <c r="BF23" s="54" t="e">
        <f>(R23-AD23)/R23</f>
        <v>#DIV/0!</v>
      </c>
      <c r="BG23" s="54" t="e">
        <f>(S23-AE23)/S23</f>
        <v>#DIV/0!</v>
      </c>
      <c r="BH23" s="54" t="e">
        <f>(T23-AF23)/T23</f>
        <v>#DIV/0!</v>
      </c>
      <c r="BI23" s="54" t="e">
        <f>(U23-AG23)/U23</f>
        <v>#DIV/0!</v>
      </c>
      <c r="BJ23" s="54" t="e">
        <f>(V23-AH23)/V23</f>
        <v>#DIV/0!</v>
      </c>
      <c r="BK23" s="54" t="e">
        <f>(W23-AI23)/W23</f>
        <v>#DIV/0!</v>
      </c>
      <c r="BL23" s="54" t="e">
        <f>(X23-AJ23)/X23</f>
        <v>#DIV/0!</v>
      </c>
      <c r="BM23" s="54" t="e">
        <f>(Y23-AK23)/Y23</f>
        <v>#DIV/0!</v>
      </c>
      <c r="BN23" s="54" t="e">
        <f>(Z23-AL23)/Z23</f>
        <v>#DIV/0!</v>
      </c>
      <c r="BO23" s="54" t="e">
        <f>(AA23-AM23)/AA23</f>
        <v>#DIV/0!</v>
      </c>
      <c r="BP23" s="54" t="e">
        <f>(AB23-AN23)/AB23</f>
        <v>#DIV/0!</v>
      </c>
      <c r="BQ23" s="54" t="e">
        <f>(AC23-AO23)/AC23</f>
        <v>#DIV/0!</v>
      </c>
      <c r="BR23" s="54" t="e">
        <f>(AD23-AP23)/AD23</f>
        <v>#DIV/0!</v>
      </c>
      <c r="BS23" s="54" t="e">
        <f>(AE23-AQ23)/AE23</f>
        <v>#DIV/0!</v>
      </c>
      <c r="BT23" s="54" t="e">
        <f>(AF23-AR23)/AF23</f>
        <v>#DIV/0!</v>
      </c>
      <c r="BU23" s="54"/>
      <c r="BV23" s="54"/>
      <c r="BW23" s="54"/>
      <c r="BX23" s="54"/>
      <c r="BY23" s="54"/>
      <c r="BZ23" s="54"/>
      <c r="CA23" s="54"/>
      <c r="CB23" s="54"/>
      <c r="CC23" s="61">
        <v>15</v>
      </c>
      <c r="CD23" s="59" t="e">
        <f>IF(M23&gt;=5000,IF(BA23&gt;=0.24,5,IF(BA23&gt;=0.16,4,IF(BA23&gt;=0.08,3,IF(BA23&gt;=0,2,1)))),IF(M23&gt;=3000,IF(BA23&gt;=0.18,5,IF(BA23&gt;=0.12,4,IF(BA23&gt;0.06,3,IF(BA23&gt;=0,2,1)))),IF(M23&gt;=1000,IF(BA23&gt;=0.09,5,IF(BA23&gt;=0.05,4,IF(BA23&gt;=0.03,3,IF(BA23&gt;=0,2,1)))),IF(BA23&gt;=0.05,5,IF(BA23&gt;=0,4,1)))))</f>
        <v>#DIV/0!</v>
      </c>
      <c r="CE23" s="59" t="e">
        <f>IF(N23&gt;=5000,IF(BB23&gt;=0.24,5,IF(BB23&gt;=0.16,4,IF(BB23&gt;=0.08,3,IF(BB23&gt;=0,2,1)))),IF(N23&gt;=3000,IF(BB23&gt;=0.18,5,IF(BB23&gt;=0.12,4,IF(BB23&gt;0.06,3,IF(BB23&gt;=0,2,1)))),IF(N23&gt;=1000,IF(BB23&gt;=0.09,5,IF(BB23&gt;=0.05,4,IF(BB23&gt;=0.03,3,IF(BB23&gt;=0,2,1)))),IF(BB23&gt;=0.05,5,IF(BB23&gt;=0,4,1)))))</f>
        <v>#DIV/0!</v>
      </c>
      <c r="CF23" s="59" t="e">
        <f>IF(O23&gt;=5000,IF(BC23&gt;=0.24,5,IF(BC23&gt;=0.16,4,IF(BC23&gt;=0.08,3,IF(BC23&gt;=0,2,1)))),IF(O23&gt;=3000,IF(BC23&gt;=0.18,5,IF(BC23&gt;=0.12,4,IF(BC23&gt;0.06,3,IF(BC23&gt;=0,2,1)))),IF(O23&gt;=1000,IF(BC23&gt;=0.09,5,IF(BC23&gt;=0.05,4,IF(BC23&gt;=0.03,3,IF(BC23&gt;=0,2,1)))),IF(BC23&gt;=0.05,5,IF(BC23&gt;=0,4,1)))))</f>
        <v>#DIV/0!</v>
      </c>
      <c r="CG23" s="59" t="e">
        <f>IF(P23&gt;=5000,IF(BD23&gt;=0.24,5,IF(BD23&gt;=0.16,4,IF(BD23&gt;=0.08,3,IF(BD23&gt;=0,2,1)))),IF(P23&gt;=3000,IF(BD23&gt;=0.18,5,IF(BD23&gt;=0.12,4,IF(BD23&gt;0.06,3,IF(BD23&gt;=0,2,1)))),IF(P23&gt;=1000,IF(BD23&gt;=0.09,5,IF(BD23&gt;=0.05,4,IF(BD23&gt;=0.03,3,IF(BD23&gt;=0,2,1)))),IF(BD23&gt;=0.05,5,IF(BD23&gt;=0,4,1)))))</f>
        <v>#DIV/0!</v>
      </c>
      <c r="CH23" s="59" t="e">
        <f>IF(Q23&gt;=5000,IF(BE23&gt;=0.24,5,IF(BE23&gt;=0.16,4,IF(BE23&gt;=0.08,3,IF(BE23&gt;=0,2,1)))),IF(Q23&gt;=3000,IF(BE23&gt;=0.18,5,IF(BE23&gt;=0.12,4,IF(BE23&gt;0.06,3,IF(BE23&gt;=0,2,1)))),IF(Q23&gt;=1000,IF(BE23&gt;=0.09,5,IF(BE23&gt;=0.05,4,IF(BE23&gt;=0.03,3,IF(BE23&gt;=0,2,1)))),IF(BE23&gt;=0.05,5,IF(BE23&gt;=0,4,1)))))</f>
        <v>#DIV/0!</v>
      </c>
      <c r="CI23" s="59" t="e">
        <f>IF(R23&gt;=5000,IF(BF23&gt;=0.24,5,IF(BF23&gt;=0.16,4,IF(BF23&gt;=0.08,3,IF(BF23&gt;=0,2,1)))),IF(R23&gt;=3000,IF(BF23&gt;=0.18,5,IF(BF23&gt;=0.12,4,IF(BF23&gt;0.06,3,IF(BF23&gt;=0,2,1)))),IF(R23&gt;=1000,IF(BF23&gt;=0.09,5,IF(BF23&gt;=0.05,4,IF(BF23&gt;=0.03,3,IF(BF23&gt;=0,2,1)))),IF(BF23&gt;=0.05,5,IF(BF23&gt;=0,4,1)))))</f>
        <v>#DIV/0!</v>
      </c>
      <c r="CJ23" s="59" t="e">
        <f>IF(S23&gt;=5000,IF(BG23&gt;=0.24,5,IF(BG23&gt;=0.16,4,IF(BG23&gt;=0.08,3,IF(BG23&gt;=0,2,1)))),IF(S23&gt;=3000,IF(BG23&gt;=0.18,5,IF(BG23&gt;=0.12,4,IF(BG23&gt;0.06,3,IF(BG23&gt;=0,2,1)))),IF(S23&gt;=1000,IF(BG23&gt;=0.09,5,IF(BG23&gt;=0.05,4,IF(BG23&gt;=0.03,3,IF(BG23&gt;=0,2,1)))),IF(BG23&gt;=0.05,5,IF(BG23&gt;=0,4,1)))))</f>
        <v>#DIV/0!</v>
      </c>
      <c r="CK23" s="59" t="e">
        <f>IF(T23&gt;=5000,IF(BH23&gt;=0.24,5,IF(BH23&gt;=0.16,4,IF(BH23&gt;=0.08,3,IF(BH23&gt;=0,2,1)))),IF(T23&gt;=3000,IF(BH23&gt;=0.18,5,IF(BH23&gt;=0.12,4,IF(BH23&gt;0.06,3,IF(BH23&gt;=0,2,1)))),IF(T23&gt;=1000,IF(BH23&gt;=0.09,5,IF(BH23&gt;=0.05,4,IF(BH23&gt;=0.03,3,IF(BH23&gt;=0,2,1)))),IF(BH23&gt;=0.05,5,IF(BH23&gt;=0,4,1)))))</f>
        <v>#DIV/0!</v>
      </c>
      <c r="CL23" s="59" t="e">
        <f>IF(U23&gt;=5000,IF(BI23&gt;=0.24,5,IF(BI23&gt;=0.16,4,IF(BI23&gt;=0.08,3,IF(BI23&gt;=0,2,1)))),IF(U23&gt;=3000,IF(BI23&gt;=0.18,5,IF(BI23&gt;=0.12,4,IF(BI23&gt;0.06,3,IF(BI23&gt;=0,2,1)))),IF(U23&gt;=1000,IF(BI23&gt;=0.09,5,IF(BI23&gt;=0.05,4,IF(BI23&gt;=0.03,3,IF(BI23&gt;=0,2,1)))),IF(BI23&gt;=0.05,5,IF(BI23&gt;=0,4,1)))))</f>
        <v>#DIV/0!</v>
      </c>
      <c r="CM23" s="59" t="e">
        <f>IF(V23&gt;=5000,IF(BJ23&gt;=0.24,5,IF(BJ23&gt;=0.16,4,IF(BJ23&gt;=0.08,3,IF(BJ23&gt;=0,2,1)))),IF(V23&gt;=3000,IF(BJ23&gt;=0.18,5,IF(BJ23&gt;=0.12,4,IF(BJ23&gt;0.06,3,IF(BJ23&gt;=0,2,1)))),IF(V23&gt;=1000,IF(BJ23&gt;=0.09,5,IF(BJ23&gt;=0.05,4,IF(BJ23&gt;=0.03,3,IF(BJ23&gt;=0,2,1)))),IF(BJ23&gt;=0.05,5,IF(BJ23&gt;=0,4,1)))))</f>
        <v>#DIV/0!</v>
      </c>
      <c r="CN23" s="59" t="e">
        <f>IF(W23&gt;=5000,IF(BK23&gt;=0.24,5,IF(BK23&gt;=0.16,4,IF(BK23&gt;=0.08,3,IF(BK23&gt;=0,2,1)))),IF(W23&gt;=3000,IF(BK23&gt;=0.18,5,IF(BK23&gt;=0.12,4,IF(BK23&gt;0.06,3,IF(BK23&gt;=0,2,1)))),IF(W23&gt;=1000,IF(BK23&gt;=0.09,5,IF(BK23&gt;=0.05,4,IF(BK23&gt;=0.03,3,IF(BK23&gt;=0,2,1)))),IF(BK23&gt;=0.05,5,IF(BK23&gt;=0,4,1)))))</f>
        <v>#DIV/0!</v>
      </c>
      <c r="CO23" s="59" t="e">
        <f>IF(X23&gt;=5000,IF(BL23&gt;=0.24,5,IF(BL23&gt;=0.16,4,IF(BL23&gt;=0.08,3,IF(BL23&gt;=0,2,1)))),IF(X23&gt;=3000,IF(BL23&gt;=0.18,5,IF(BL23&gt;=0.12,4,IF(BL23&gt;0.06,3,IF(BL23&gt;=0,2,1)))),IF(X23&gt;=1000,IF(BL23&gt;=0.09,5,IF(BL23&gt;=0.05,4,IF(BL23&gt;=0.03,3,IF(BL23&gt;=0,2,1)))),IF(BL23&gt;=0.05,5,IF(BL23&gt;=0,4,1)))))</f>
        <v>#DIV/0!</v>
      </c>
      <c r="CP23" s="59" t="e">
        <f>IF(Y23&gt;=5000,IF(BM23&gt;=0.24,5,IF(BM23&gt;=0.16,4,IF(BM23&gt;=0.08,3,IF(BM23&gt;=0,2,1)))),IF(Y23&gt;=3000,IF(BM23&gt;=0.18,5,IF(BM23&gt;=0.12,4,IF(BM23&gt;0.06,3,IF(BM23&gt;=0,2,1)))),IF(Y23&gt;=1000,IF(BM23&gt;=0.09,5,IF(BM23&gt;=0.05,4,IF(BM23&gt;=0.03,3,IF(BM23&gt;=0,2,1)))),IF(BM23&gt;=0.05,5,IF(BM23&gt;=0,4,1)))))</f>
        <v>#DIV/0!</v>
      </c>
      <c r="CQ23" s="59" t="e">
        <f>IF(Z23&gt;=5000,IF(BN23&gt;=0.24,5,IF(BN23&gt;=0.16,4,IF(BN23&gt;=0.08,3,IF(BN23&gt;=0,2,1)))),IF(Z23&gt;=3000,IF(BN23&gt;=0.18,5,IF(BN23&gt;=0.12,4,IF(BN23&gt;0.06,3,IF(BN23&gt;=0,2,1)))),IF(Z23&gt;=1000,IF(BN23&gt;=0.09,5,IF(BN23&gt;=0.05,4,IF(BN23&gt;=0.03,3,IF(BN23&gt;=0,2,1)))),IF(BN23&gt;=0.05,5,IF(BN23&gt;=0,4,1)))))</f>
        <v>#DIV/0!</v>
      </c>
      <c r="CR23" s="59" t="e">
        <f>IF(AA23&gt;=5000,IF(BO23&gt;=0.24,5,IF(BO23&gt;=0.16,4,IF(BO23&gt;=0.08,3,IF(BO23&gt;=0,2,1)))),IF(AA23&gt;=3000,IF(BO23&gt;=0.18,5,IF(BO23&gt;=0.12,4,IF(BO23&gt;0.06,3,IF(BO23&gt;=0,2,1)))),IF(AA23&gt;=1000,IF(BO23&gt;=0.09,5,IF(BO23&gt;=0.05,4,IF(BO23&gt;=0.03,3,IF(BO23&gt;=0,2,1)))),IF(BO23&gt;=0.05,5,IF(BO23&gt;=0,4,1)))))</f>
        <v>#DIV/0!</v>
      </c>
      <c r="CS23" s="59" t="e">
        <f>IF(AB23&gt;=5000,IF(BP23&gt;=0.24,5,IF(BP23&gt;=0.16,4,IF(BP23&gt;=0.08,3,IF(BP23&gt;=0,2,1)))),IF(AB23&gt;=3000,IF(BP23&gt;=0.18,5,IF(BP23&gt;=0.12,4,IF(BP23&gt;0.06,3,IF(BP23&gt;=0,2,1)))),IF(AB23&gt;=1000,IF(BP23&gt;=0.09,5,IF(BP23&gt;=0.05,4,IF(BP23&gt;=0.03,3,IF(BP23&gt;=0,2,1)))),IF(BP23&gt;=0.05,5,IF(BP23&gt;=0,4,1)))))</f>
        <v>#DIV/0!</v>
      </c>
      <c r="CT23" s="59" t="e">
        <f>IF(AC23&gt;=5000,IF(BQ23&gt;=0.24,5,IF(BQ23&gt;=0.16,4,IF(BQ23&gt;=0.08,3,IF(BQ23&gt;=0,2,1)))),IF(AC23&gt;=3000,IF(BQ23&gt;=0.18,5,IF(BQ23&gt;=0.12,4,IF(BQ23&gt;0.06,3,IF(BQ23&gt;=0,2,1)))),IF(AC23&gt;=1000,IF(BQ23&gt;=0.09,5,IF(BQ23&gt;=0.05,4,IF(BQ23&gt;=0.03,3,IF(BQ23&gt;=0,2,1)))),IF(BQ23&gt;=0.05,5,IF(BQ23&gt;=0,4,1)))))</f>
        <v>#DIV/0!</v>
      </c>
      <c r="CU23" s="59" t="e">
        <f>IF(AD23&gt;=5000,IF(BR23&gt;=0.24,5,IF(BR23&gt;=0.16,4,IF(BR23&gt;=0.08,3,IF(BR23&gt;=0,2,1)))),IF(AD23&gt;=3000,IF(BR23&gt;=0.18,5,IF(BR23&gt;=0.12,4,IF(BR23&gt;0.06,3,IF(BR23&gt;=0,2,1)))),IF(AD23&gt;=1000,IF(BR23&gt;=0.09,5,IF(BR23&gt;=0.05,4,IF(BR23&gt;=0.03,3,IF(BR23&gt;=0,2,1)))),IF(BR23&gt;=0.05,5,IF(BR23&gt;=0,4,1)))))</f>
        <v>#DIV/0!</v>
      </c>
      <c r="CV23" s="59" t="e">
        <f>IF(AE23&gt;=5000,IF(BS23&gt;=0.24,5,IF(BS23&gt;=0.16,4,IF(BS23&gt;=0.08,3,IF(BS23&gt;=0,2,1)))),IF(AE23&gt;=3000,IF(BS23&gt;=0.18,5,IF(BS23&gt;=0.12,4,IF(BS23&gt;0.06,3,IF(BS23&gt;=0,2,1)))),IF(AE23&gt;=1000,IF(BS23&gt;=0.09,5,IF(BS23&gt;=0.05,4,IF(BS23&gt;=0.03,3,IF(BS23&gt;=0,2,1)))),IF(BS23&gt;=0.05,5,IF(BS23&gt;=0,4,1)))))</f>
        <v>#DIV/0!</v>
      </c>
      <c r="CW23" s="59" t="e">
        <f>IF(AF23&gt;=5000,IF(BT23&gt;=0.24,5,IF(BT23&gt;=0.16,4,IF(BT23&gt;=0.08,3,IF(BT23&gt;=0,2,1)))),IF(AF23&gt;=3000,IF(BT23&gt;=0.18,5,IF(BT23&gt;=0.12,4,IF(BT23&gt;0.06,3,IF(BT23&gt;=0,2,1)))),IF(AF23&gt;=1000,IF(BT23&gt;=0.09,5,IF(BT23&gt;=0.05,4,IF(BT23&gt;=0.03,3,IF(BT23&gt;=0,2,1)))),IF(BT23&gt;=0.05,5,IF(BT23&gt;=0,4,1)))))</f>
        <v>#DIV/0!</v>
      </c>
      <c r="CX23" s="59"/>
      <c r="CY23" s="59"/>
      <c r="CZ23" s="59"/>
      <c r="DA23" s="59"/>
      <c r="DB23" s="59"/>
      <c r="DC23" s="59"/>
      <c r="DD23" s="59"/>
      <c r="DE23" s="59"/>
      <c r="DF23" s="409" t="s">
        <v>200</v>
      </c>
      <c r="DG23" s="75" t="s">
        <v>8</v>
      </c>
      <c r="DH23" s="59" t="e">
        <f t="shared" si="22"/>
        <v>#DIV/0!</v>
      </c>
      <c r="DI23" s="59" t="e">
        <f t="shared" si="22"/>
        <v>#DIV/0!</v>
      </c>
      <c r="DJ23" s="59" t="e">
        <f t="shared" si="22"/>
        <v>#DIV/0!</v>
      </c>
      <c r="DK23" s="59" t="e">
        <f t="shared" si="22"/>
        <v>#DIV/0!</v>
      </c>
      <c r="DL23" s="59" t="e">
        <f t="shared" si="22"/>
        <v>#DIV/0!</v>
      </c>
      <c r="DM23" s="59" t="e">
        <f t="shared" si="22"/>
        <v>#DIV/0!</v>
      </c>
      <c r="DN23" s="59" t="e">
        <f t="shared" si="22"/>
        <v>#DIV/0!</v>
      </c>
      <c r="DO23" s="59" t="e">
        <f t="shared" si="22"/>
        <v>#DIV/0!</v>
      </c>
      <c r="DP23" s="59" t="e">
        <f t="shared" si="22"/>
        <v>#DIV/0!</v>
      </c>
      <c r="DQ23" s="59" t="e">
        <f t="shared" si="22"/>
        <v>#DIV/0!</v>
      </c>
      <c r="DR23" s="59" t="e">
        <f t="shared" si="22"/>
        <v>#DIV/0!</v>
      </c>
      <c r="DS23" s="59" t="e">
        <f t="shared" si="22"/>
        <v>#DIV/0!</v>
      </c>
      <c r="DT23" s="59" t="e">
        <f t="shared" si="22"/>
        <v>#DIV/0!</v>
      </c>
      <c r="DU23" s="59" t="e">
        <f t="shared" si="22"/>
        <v>#DIV/0!</v>
      </c>
      <c r="DV23" s="59" t="e">
        <f t="shared" si="22"/>
        <v>#DIV/0!</v>
      </c>
      <c r="DW23" s="59" t="e">
        <f t="shared" si="22"/>
        <v>#DIV/0!</v>
      </c>
      <c r="DX23" s="59" t="e">
        <f>CT23/5*$CC23</f>
        <v>#DIV/0!</v>
      </c>
      <c r="DY23" s="59" t="e">
        <f>CU23/5*$CC23</f>
        <v>#DIV/0!</v>
      </c>
      <c r="DZ23" s="59" t="e">
        <f>CV23/5*$CC23</f>
        <v>#DIV/0!</v>
      </c>
      <c r="EA23" s="59" t="e">
        <f>CW23/5*$CC23</f>
        <v>#DIV/0!</v>
      </c>
      <c r="EB23" s="59"/>
      <c r="EC23" s="59"/>
      <c r="ED23" s="59"/>
      <c r="EE23" s="59"/>
      <c r="EF23" s="59"/>
      <c r="EG23" s="59"/>
      <c r="EH23" s="59"/>
      <c r="FK23" s="409" t="e">
        <f t="shared" si="11"/>
        <v>#DIV/0!</v>
      </c>
      <c r="FL23" s="409" t="e">
        <f t="shared" si="11"/>
        <v>#DIV/0!</v>
      </c>
      <c r="FM23" s="409" t="e">
        <f t="shared" si="11"/>
        <v>#DIV/0!</v>
      </c>
      <c r="FN23" s="409" t="e">
        <f t="shared" si="11"/>
        <v>#DIV/0!</v>
      </c>
      <c r="FO23" s="409" t="e">
        <f t="shared" si="11"/>
        <v>#DIV/0!</v>
      </c>
      <c r="FP23" s="409" t="e">
        <f t="shared" si="11"/>
        <v>#DIV/0!</v>
      </c>
    </row>
    <row r="24" spans="1:178" s="409" customFormat="1" ht="14.25" customHeight="1">
      <c r="C24" s="7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116"/>
      <c r="AL24" s="73"/>
      <c r="AM24" s="73"/>
      <c r="AN24" s="73"/>
      <c r="AO24" s="73"/>
      <c r="AP24" s="73"/>
      <c r="AQ24" s="210"/>
      <c r="AR24" s="195"/>
      <c r="AS24" s="195"/>
      <c r="AT24" s="195"/>
      <c r="AU24" s="195"/>
      <c r="AV24" s="195"/>
      <c r="AW24" s="195"/>
      <c r="AX24" s="195"/>
      <c r="AY24" s="206"/>
      <c r="AZ24" s="49"/>
      <c r="BA24" s="54" t="e">
        <f>(M24-Y24)/M24</f>
        <v>#DIV/0!</v>
      </c>
      <c r="BB24" s="54" t="e">
        <f>(N24-Z24)/N24</f>
        <v>#DIV/0!</v>
      </c>
      <c r="BC24" s="54" t="e">
        <f>(O24-AA24)/O24</f>
        <v>#DIV/0!</v>
      </c>
      <c r="BD24" s="54" t="e">
        <f>(P24-AB24)/P24</f>
        <v>#DIV/0!</v>
      </c>
      <c r="BE24" s="54" t="e">
        <f>(Q24-AC24)/Q24</f>
        <v>#DIV/0!</v>
      </c>
      <c r="BF24" s="54" t="e">
        <f>(R24-AD24)/R24</f>
        <v>#DIV/0!</v>
      </c>
      <c r="BG24" s="54" t="e">
        <f>(S24-AE24)/S24</f>
        <v>#DIV/0!</v>
      </c>
      <c r="BH24" s="54" t="e">
        <f>(T24-AF24)/T24</f>
        <v>#DIV/0!</v>
      </c>
      <c r="BI24" s="54" t="e">
        <f>(U24-AG24)/U24</f>
        <v>#DIV/0!</v>
      </c>
      <c r="BJ24" s="54" t="e">
        <f>(V24-AH24)/V24</f>
        <v>#DIV/0!</v>
      </c>
      <c r="BK24" s="54" t="e">
        <f>(W24-AI24)/W24</f>
        <v>#DIV/0!</v>
      </c>
      <c r="BL24" s="62">
        <v>0</v>
      </c>
      <c r="BM24" s="54" t="e">
        <f>(Y24-AK24)/Y24</f>
        <v>#DIV/0!</v>
      </c>
      <c r="BN24" s="54" t="e">
        <f>(Z24-AL24)/Z24</f>
        <v>#DIV/0!</v>
      </c>
      <c r="BO24" s="54" t="e">
        <f>(AA24-AM24)/AA24</f>
        <v>#DIV/0!</v>
      </c>
      <c r="BP24" s="54" t="e">
        <f>(AB24-AN24)/AB24</f>
        <v>#DIV/0!</v>
      </c>
      <c r="BQ24" s="54" t="e">
        <f>(AC24-AO24)/AC24</f>
        <v>#DIV/0!</v>
      </c>
      <c r="BR24" s="54" t="e">
        <f>(AD24-AP24)/AD24</f>
        <v>#DIV/0!</v>
      </c>
      <c r="BS24" s="54" t="e">
        <f>(AE24-AQ24)/AE24</f>
        <v>#DIV/0!</v>
      </c>
      <c r="BT24" s="54" t="e">
        <f>(AF24-AR24)/AF24</f>
        <v>#DIV/0!</v>
      </c>
      <c r="BU24" s="54"/>
      <c r="BV24" s="54"/>
      <c r="BW24" s="54"/>
      <c r="BX24" s="54"/>
      <c r="BY24" s="54"/>
      <c r="BZ24" s="54"/>
      <c r="CA24" s="54"/>
      <c r="CB24" s="54"/>
      <c r="CC24" s="61">
        <v>15</v>
      </c>
      <c r="CD24" s="59" t="e">
        <f>IF(M24&gt;=5000,IF(BA24&gt;=0.24,5,IF(BA24&gt;=0.16,4,IF(BA24&gt;=0.08,3,IF(BA24&gt;=0,2,1)))),IF(M24&gt;=3000,IF(BA24&gt;=0.18,5,IF(BA24&gt;=0.12,4,IF(BA24&gt;0.06,3,IF(BA24&gt;=0,2,1)))),IF(M24&gt;=1000,IF(BA24&gt;=0.09,5,IF(BA24&gt;=0.05,4,IF(BA24&gt;=0.03,3,IF(BA24&gt;=0,2,1)))),IF(BA24&gt;=0.05,5,IF(BA24&gt;=0,4,1)))))</f>
        <v>#DIV/0!</v>
      </c>
      <c r="CE24" s="59" t="e">
        <f>IF(N24&gt;=5000,IF(BB24&gt;=0.24,5,IF(BB24&gt;=0.16,4,IF(BB24&gt;=0.08,3,IF(BB24&gt;=0,2,1)))),IF(N24&gt;=3000,IF(BB24&gt;=0.18,5,IF(BB24&gt;=0.12,4,IF(BB24&gt;0.06,3,IF(BB24&gt;=0,2,1)))),IF(N24&gt;=1000,IF(BB24&gt;=0.09,5,IF(BB24&gt;=0.05,4,IF(BB24&gt;=0.03,3,IF(BB24&gt;=0,2,1)))),IF(BB24&gt;=0.05,5,IF(BB24&gt;=0,4,1)))))</f>
        <v>#DIV/0!</v>
      </c>
      <c r="CF24" s="59" t="e">
        <f>IF(O24&gt;=5000,IF(BC24&gt;=0.24,5,IF(BC24&gt;=0.16,4,IF(BC24&gt;=0.08,3,IF(BC24&gt;=0,2,1)))),IF(O24&gt;=3000,IF(BC24&gt;=0.18,5,IF(BC24&gt;=0.12,4,IF(BC24&gt;0.06,3,IF(BC24&gt;=0,2,1)))),IF(O24&gt;=1000,IF(BC24&gt;=0.09,5,IF(BC24&gt;=0.05,4,IF(BC24&gt;=0.03,3,IF(BC24&gt;=0,2,1)))),IF(BC24&gt;=0.05,5,IF(BC24&gt;=0,4,1)))))</f>
        <v>#DIV/0!</v>
      </c>
      <c r="CG24" s="59" t="e">
        <f>IF(P24&gt;=5000,IF(BD24&gt;=0.24,5,IF(BD24&gt;=0.16,4,IF(BD24&gt;=0.08,3,IF(BD24&gt;=0,2,1)))),IF(P24&gt;=3000,IF(BD24&gt;=0.18,5,IF(BD24&gt;=0.12,4,IF(BD24&gt;0.06,3,IF(BD24&gt;=0,2,1)))),IF(P24&gt;=1000,IF(BD24&gt;=0.09,5,IF(BD24&gt;=0.05,4,IF(BD24&gt;=0.03,3,IF(BD24&gt;=0,2,1)))),IF(BD24&gt;=0.05,5,IF(BD24&gt;=0,4,1)))))</f>
        <v>#DIV/0!</v>
      </c>
      <c r="CH24" s="59" t="e">
        <f>IF(Q24&gt;=5000,IF(BE24&gt;=0.24,5,IF(BE24&gt;=0.16,4,IF(BE24&gt;=0.08,3,IF(BE24&gt;=0,2,1)))),IF(Q24&gt;=3000,IF(BE24&gt;=0.18,5,IF(BE24&gt;=0.12,4,IF(BE24&gt;0.06,3,IF(BE24&gt;=0,2,1)))),IF(Q24&gt;=1000,IF(BE24&gt;=0.09,5,IF(BE24&gt;=0.05,4,IF(BE24&gt;=0.03,3,IF(BE24&gt;=0,2,1)))),IF(BE24&gt;=0.05,5,IF(BE24&gt;=0,4,1)))))</f>
        <v>#DIV/0!</v>
      </c>
      <c r="CI24" s="59" t="e">
        <f>IF(R24&gt;=5000,IF(BF24&gt;=0.24,5,IF(BF24&gt;=0.16,4,IF(BF24&gt;=0.08,3,IF(BF24&gt;=0,2,1)))),IF(R24&gt;=3000,IF(BF24&gt;=0.18,5,IF(BF24&gt;=0.12,4,IF(BF24&gt;0.06,3,IF(BF24&gt;=0,2,1)))),IF(R24&gt;=1000,IF(BF24&gt;=0.09,5,IF(BF24&gt;=0.05,4,IF(BF24&gt;=0.03,3,IF(BF24&gt;=0,2,1)))),IF(BF24&gt;=0.05,5,IF(BF24&gt;=0,4,1)))))</f>
        <v>#DIV/0!</v>
      </c>
      <c r="CJ24" s="59" t="e">
        <f>IF(S24&gt;=5000,IF(BG24&gt;=0.24,5,IF(BG24&gt;=0.16,4,IF(BG24&gt;=0.08,3,IF(BG24&gt;=0,2,1)))),IF(S24&gt;=3000,IF(BG24&gt;=0.18,5,IF(BG24&gt;=0.12,4,IF(BG24&gt;0.06,3,IF(BG24&gt;=0,2,1)))),IF(S24&gt;=1000,IF(BG24&gt;=0.09,5,IF(BG24&gt;=0.05,4,IF(BG24&gt;=0.03,3,IF(BG24&gt;=0,2,1)))),IF(BG24&gt;=0.05,5,IF(BG24&gt;=0,4,1)))))</f>
        <v>#DIV/0!</v>
      </c>
      <c r="CK24" s="59" t="e">
        <f>IF(T24&gt;=5000,IF(BH24&gt;=0.24,5,IF(BH24&gt;=0.16,4,IF(BH24&gt;=0.08,3,IF(BH24&gt;=0,2,1)))),IF(T24&gt;=3000,IF(BH24&gt;=0.18,5,IF(BH24&gt;=0.12,4,IF(BH24&gt;0.06,3,IF(BH24&gt;=0,2,1)))),IF(T24&gt;=1000,IF(BH24&gt;=0.09,5,IF(BH24&gt;=0.05,4,IF(BH24&gt;=0.03,3,IF(BH24&gt;=0,2,1)))),IF(BH24&gt;=0.05,5,IF(BH24&gt;=0,4,1)))))</f>
        <v>#DIV/0!</v>
      </c>
      <c r="CL24" s="59" t="e">
        <f>IF(U24&gt;=5000,IF(BI24&gt;=0.24,5,IF(BI24&gt;=0.16,4,IF(BI24&gt;=0.08,3,IF(BI24&gt;=0,2,1)))),IF(U24&gt;=3000,IF(BI24&gt;=0.18,5,IF(BI24&gt;=0.12,4,IF(BI24&gt;0.06,3,IF(BI24&gt;=0,2,1)))),IF(U24&gt;=1000,IF(BI24&gt;=0.09,5,IF(BI24&gt;=0.05,4,IF(BI24&gt;=0.03,3,IF(BI24&gt;=0,2,1)))),IF(BI24&gt;=0.05,5,IF(BI24&gt;=0,4,1)))))</f>
        <v>#DIV/0!</v>
      </c>
      <c r="CM24" s="59" t="e">
        <f>IF(V24&gt;=5000,IF(BJ24&gt;=0.24,5,IF(BJ24&gt;=0.16,4,IF(BJ24&gt;=0.08,3,IF(BJ24&gt;=0,2,1)))),IF(V24&gt;=3000,IF(BJ24&gt;=0.18,5,IF(BJ24&gt;=0.12,4,IF(BJ24&gt;0.06,3,IF(BJ24&gt;=0,2,1)))),IF(V24&gt;=1000,IF(BJ24&gt;=0.09,5,IF(BJ24&gt;=0.05,4,IF(BJ24&gt;=0.03,3,IF(BJ24&gt;=0,2,1)))),IF(BJ24&gt;=0.05,5,IF(BJ24&gt;=0,4,1)))))</f>
        <v>#DIV/0!</v>
      </c>
      <c r="CN24" s="59" t="e">
        <f>IF(W24&gt;=5000,IF(BK24&gt;=0.24,5,IF(BK24&gt;=0.16,4,IF(BK24&gt;=0.08,3,IF(BK24&gt;=0,2,1)))),IF(W24&gt;=3000,IF(BK24&gt;=0.18,5,IF(BK24&gt;=0.12,4,IF(BK24&gt;0.06,3,IF(BK24&gt;=0,2,1)))),IF(W24&gt;=1000,IF(BK24&gt;=0.09,5,IF(BK24&gt;=0.05,4,IF(BK24&gt;=0.03,3,IF(BK24&gt;=0,2,1)))),IF(BK24&gt;=0.05,5,IF(BK24&gt;=0,4,1)))))</f>
        <v>#DIV/0!</v>
      </c>
      <c r="CO24" s="59">
        <f>IF(X24&gt;=5000,IF(BL24&gt;=0.24,5,IF(BL24&gt;=0.16,4,IF(BL24&gt;=0.08,3,IF(BL24&gt;=0,2,1)))),IF(X24&gt;=3000,IF(BL24&gt;=0.18,5,IF(BL24&gt;=0.12,4,IF(BL24&gt;0.06,3,IF(BL24&gt;=0,2,1)))),IF(X24&gt;=1000,IF(BL24&gt;=0.09,5,IF(BL24&gt;=0.05,4,IF(BL24&gt;=0.03,3,IF(BL24&gt;=0,2,1)))),IF(BL24&gt;=0.05,5,IF(BL24&gt;=0,4,1)))))</f>
        <v>4</v>
      </c>
      <c r="CP24" s="59" t="e">
        <f>IF(Y24&gt;=5000,IF(BM24&gt;=0.24,5,IF(BM24&gt;=0.16,4,IF(BM24&gt;=0.08,3,IF(BM24&gt;=0,2,1)))),IF(Y24&gt;=3000,IF(BM24&gt;=0.18,5,IF(BM24&gt;=0.12,4,IF(BM24&gt;0.06,3,IF(BM24&gt;=0,2,1)))),IF(Y24&gt;=1000,IF(BM24&gt;=0.09,5,IF(BM24&gt;=0.05,4,IF(BM24&gt;=0.03,3,IF(BM24&gt;=0,2,1)))),IF(BM24&gt;=0.05,5,IF(BM24&gt;=0,4,1)))))</f>
        <v>#DIV/0!</v>
      </c>
      <c r="CQ24" s="59" t="e">
        <f>IF(Z24&gt;=5000,IF(BN24&gt;=0.24,5,IF(BN24&gt;=0.16,4,IF(BN24&gt;=0.08,3,IF(BN24&gt;=0,2,1)))),IF(Z24&gt;=3000,IF(BN24&gt;=0.18,5,IF(BN24&gt;=0.12,4,IF(BN24&gt;0.06,3,IF(BN24&gt;=0,2,1)))),IF(Z24&gt;=1000,IF(BN24&gt;=0.09,5,IF(BN24&gt;=0.05,4,IF(BN24&gt;=0.03,3,IF(BN24&gt;=0,2,1)))),IF(BN24&gt;=0.05,5,IF(BN24&gt;=0,4,1)))))</f>
        <v>#DIV/0!</v>
      </c>
      <c r="CR24" s="59" t="e">
        <f>IF(AA24&gt;=5000,IF(BO24&gt;=0.24,5,IF(BO24&gt;=0.16,4,IF(BO24&gt;=0.08,3,IF(BO24&gt;=0,2,1)))),IF(AA24&gt;=3000,IF(BO24&gt;=0.18,5,IF(BO24&gt;=0.12,4,IF(BO24&gt;0.06,3,IF(BO24&gt;=0,2,1)))),IF(AA24&gt;=1000,IF(BO24&gt;=0.09,5,IF(BO24&gt;=0.05,4,IF(BO24&gt;=0.03,3,IF(BO24&gt;=0,2,1)))),IF(BO24&gt;=0.05,5,IF(BO24&gt;=0,4,1)))))</f>
        <v>#DIV/0!</v>
      </c>
      <c r="CS24" s="59" t="e">
        <f>IF(AB24&gt;=5000,IF(BP24&gt;=0.24,5,IF(BP24&gt;=0.16,4,IF(BP24&gt;=0.08,3,IF(BP24&gt;=0,2,1)))),IF(AB24&gt;=3000,IF(BP24&gt;=0.18,5,IF(BP24&gt;=0.12,4,IF(BP24&gt;0.06,3,IF(BP24&gt;=0,2,1)))),IF(AB24&gt;=1000,IF(BP24&gt;=0.09,5,IF(BP24&gt;=0.05,4,IF(BP24&gt;=0.03,3,IF(BP24&gt;=0,2,1)))),IF(BP24&gt;=0.05,5,IF(BP24&gt;=0,4,1)))))</f>
        <v>#DIV/0!</v>
      </c>
      <c r="CT24" s="59" t="e">
        <f>IF(AC24&gt;=5000,IF(BQ24&gt;=0.24,5,IF(BQ24&gt;=0.16,4,IF(BQ24&gt;=0.08,3,IF(BQ24&gt;=0,2,1)))),IF(AC24&gt;=3000,IF(BQ24&gt;=0.18,5,IF(BQ24&gt;=0.12,4,IF(BQ24&gt;0.06,3,IF(BQ24&gt;=0,2,1)))),IF(AC24&gt;=1000,IF(BQ24&gt;=0.09,5,IF(BQ24&gt;=0.05,4,IF(BQ24&gt;=0.03,3,IF(BQ24&gt;=0,2,1)))),IF(BQ24&gt;=0.05,5,IF(BQ24&gt;=0,4,1)))))</f>
        <v>#DIV/0!</v>
      </c>
      <c r="CU24" s="59" t="e">
        <f>IF(AD24&gt;=5000,IF(BR24&gt;=0.24,5,IF(BR24&gt;=0.16,4,IF(BR24&gt;=0.08,3,IF(BR24&gt;=0,2,1)))),IF(AD24&gt;=3000,IF(BR24&gt;=0.18,5,IF(BR24&gt;=0.12,4,IF(BR24&gt;0.06,3,IF(BR24&gt;=0,2,1)))),IF(AD24&gt;=1000,IF(BR24&gt;=0.09,5,IF(BR24&gt;=0.05,4,IF(BR24&gt;=0.03,3,IF(BR24&gt;=0,2,1)))),IF(BR24&gt;=0.05,5,IF(BR24&gt;=0,4,1)))))</f>
        <v>#DIV/0!</v>
      </c>
      <c r="CV24" s="59" t="e">
        <f>IF(AE24&gt;=5000,IF(BS24&gt;=0.24,5,IF(BS24&gt;=0.16,4,IF(BS24&gt;=0.08,3,IF(BS24&gt;=0,2,1)))),IF(AE24&gt;=3000,IF(BS24&gt;=0.18,5,IF(BS24&gt;=0.12,4,IF(BS24&gt;0.06,3,IF(BS24&gt;=0,2,1)))),IF(AE24&gt;=1000,IF(BS24&gt;=0.09,5,IF(BS24&gt;=0.05,4,IF(BS24&gt;=0.03,3,IF(BS24&gt;=0,2,1)))),IF(BS24&gt;=0.05,5,IF(BS24&gt;=0,4,1)))))</f>
        <v>#DIV/0!</v>
      </c>
      <c r="CW24" s="59" t="e">
        <f>IF(AF24&gt;=5000,IF(BT24&gt;=0.24,5,IF(BT24&gt;=0.16,4,IF(BT24&gt;=0.08,3,IF(BT24&gt;=0,2,1)))),IF(AF24&gt;=3000,IF(BT24&gt;=0.18,5,IF(BT24&gt;=0.12,4,IF(BT24&gt;0.06,3,IF(BT24&gt;=0,2,1)))),IF(AF24&gt;=1000,IF(BT24&gt;=0.09,5,IF(BT24&gt;=0.05,4,IF(BT24&gt;=0.03,3,IF(BT24&gt;=0,2,1)))),IF(BT24&gt;=0.05,5,IF(BT24&gt;=0,4,1)))))</f>
        <v>#DIV/0!</v>
      </c>
      <c r="CX24" s="59"/>
      <c r="CY24" s="59"/>
      <c r="CZ24" s="59"/>
      <c r="DA24" s="59"/>
      <c r="DB24" s="59"/>
      <c r="DC24" s="59"/>
      <c r="DD24" s="59"/>
      <c r="DE24" s="59"/>
      <c r="DF24" s="409" t="s">
        <v>200</v>
      </c>
      <c r="DG24" s="75" t="s">
        <v>5</v>
      </c>
      <c r="DH24" s="59" t="e">
        <f t="shared" si="22"/>
        <v>#DIV/0!</v>
      </c>
      <c r="DI24" s="59" t="e">
        <f t="shared" si="22"/>
        <v>#DIV/0!</v>
      </c>
      <c r="DJ24" s="59" t="e">
        <f t="shared" si="22"/>
        <v>#DIV/0!</v>
      </c>
      <c r="DK24" s="59" t="e">
        <f t="shared" si="22"/>
        <v>#DIV/0!</v>
      </c>
      <c r="DL24" s="59" t="e">
        <f t="shared" si="22"/>
        <v>#DIV/0!</v>
      </c>
      <c r="DM24" s="59" t="e">
        <f t="shared" si="22"/>
        <v>#DIV/0!</v>
      </c>
      <c r="DN24" s="59" t="e">
        <f t="shared" si="22"/>
        <v>#DIV/0!</v>
      </c>
      <c r="DO24" s="59" t="e">
        <f t="shared" si="22"/>
        <v>#DIV/0!</v>
      </c>
      <c r="DP24" s="59" t="e">
        <f t="shared" si="22"/>
        <v>#DIV/0!</v>
      </c>
      <c r="DQ24" s="59" t="e">
        <f t="shared" si="22"/>
        <v>#DIV/0!</v>
      </c>
      <c r="DR24" s="59" t="e">
        <f t="shared" si="22"/>
        <v>#DIV/0!</v>
      </c>
      <c r="DS24" s="59">
        <f t="shared" si="22"/>
        <v>12</v>
      </c>
      <c r="DT24" s="59" t="e">
        <f t="shared" si="22"/>
        <v>#DIV/0!</v>
      </c>
      <c r="DU24" s="59" t="e">
        <f t="shared" si="22"/>
        <v>#DIV/0!</v>
      </c>
      <c r="DV24" s="59" t="e">
        <f t="shared" si="22"/>
        <v>#DIV/0!</v>
      </c>
      <c r="DW24" s="59" t="e">
        <f t="shared" si="22"/>
        <v>#DIV/0!</v>
      </c>
      <c r="DX24" s="59" t="e">
        <f>CT24/5*$CC24</f>
        <v>#DIV/0!</v>
      </c>
      <c r="DY24" s="59" t="e">
        <f>CU24/5*$CC24</f>
        <v>#DIV/0!</v>
      </c>
      <c r="DZ24" s="59" t="e">
        <f>CV24/5*$CC24</f>
        <v>#DIV/0!</v>
      </c>
      <c r="EA24" s="59" t="e">
        <f>CW24/5*$CC24</f>
        <v>#DIV/0!</v>
      </c>
      <c r="EB24" s="59"/>
      <c r="EC24" s="59"/>
      <c r="ED24" s="59"/>
      <c r="EE24" s="59"/>
      <c r="EF24" s="59"/>
      <c r="EG24" s="59"/>
      <c r="EH24" s="59"/>
      <c r="FK24" s="409" t="e">
        <f t="shared" si="11"/>
        <v>#DIV/0!</v>
      </c>
      <c r="FL24" s="409" t="e">
        <f t="shared" si="11"/>
        <v>#DIV/0!</v>
      </c>
      <c r="FM24" s="409" t="e">
        <f t="shared" si="11"/>
        <v>#DIV/0!</v>
      </c>
      <c r="FN24" s="409" t="e">
        <f t="shared" si="11"/>
        <v>#DIV/0!</v>
      </c>
      <c r="FO24" s="409" t="e">
        <f t="shared" si="11"/>
        <v>#DIV/0!</v>
      </c>
      <c r="FP24" s="409" t="e">
        <f t="shared" si="11"/>
        <v>#DIV/0!</v>
      </c>
    </row>
    <row r="25" spans="1:178" ht="14.25" customHeight="1">
      <c r="B25" s="46" t="s">
        <v>322</v>
      </c>
      <c r="C25" s="74" t="s">
        <v>9</v>
      </c>
      <c r="K25" s="2"/>
      <c r="L25" s="2"/>
      <c r="M25" s="2">
        <v>5483</v>
      </c>
      <c r="N25" s="2">
        <v>6940</v>
      </c>
      <c r="O25" s="2">
        <v>4863</v>
      </c>
      <c r="P25" s="2">
        <v>5499</v>
      </c>
      <c r="Q25" s="2">
        <v>5727</v>
      </c>
      <c r="R25" s="2">
        <v>6432</v>
      </c>
      <c r="S25" s="2">
        <v>5146</v>
      </c>
      <c r="T25" s="2">
        <v>5273</v>
      </c>
      <c r="U25" s="2">
        <v>4258</v>
      </c>
      <c r="V25" s="2">
        <v>4075</v>
      </c>
      <c r="W25" s="2">
        <v>3165</v>
      </c>
      <c r="X25" s="2">
        <v>2766</v>
      </c>
      <c r="Y25" s="2">
        <v>5312</v>
      </c>
      <c r="Z25" s="2">
        <v>7037</v>
      </c>
      <c r="AA25" s="2">
        <v>0</v>
      </c>
      <c r="AB25" s="2">
        <v>6841</v>
      </c>
      <c r="AC25" s="2">
        <v>5181</v>
      </c>
      <c r="AD25" s="2">
        <v>6344</v>
      </c>
      <c r="AE25" s="2">
        <v>5555</v>
      </c>
      <c r="AF25" s="2">
        <v>3593</v>
      </c>
      <c r="AG25" s="2">
        <v>4476</v>
      </c>
      <c r="AH25" s="2">
        <v>3222</v>
      </c>
      <c r="AI25" s="2">
        <v>1836</v>
      </c>
      <c r="AJ25" s="2">
        <v>0</v>
      </c>
      <c r="AK25" s="118">
        <v>0</v>
      </c>
      <c r="AL25" s="72">
        <v>0</v>
      </c>
      <c r="AM25" s="72">
        <v>0</v>
      </c>
      <c r="AN25" s="72">
        <v>0</v>
      </c>
      <c r="AO25" s="72">
        <v>0</v>
      </c>
      <c r="AP25" s="72">
        <v>0</v>
      </c>
      <c r="AQ25" s="209">
        <v>0</v>
      </c>
      <c r="AR25" s="193">
        <v>0</v>
      </c>
      <c r="AS25" s="193"/>
      <c r="AT25" s="193"/>
      <c r="AU25" s="193"/>
      <c r="AV25" s="193"/>
      <c r="AW25" s="193"/>
      <c r="AX25" s="193"/>
      <c r="AY25" s="204"/>
      <c r="BA25" s="55">
        <f>(M25-Y25)/M25</f>
        <v>3.1187306219223054E-2</v>
      </c>
      <c r="BB25" s="55">
        <f>(N25-Z25)/N25</f>
        <v>-1.3976945244956773E-2</v>
      </c>
      <c r="BC25" s="55">
        <f>(O25-AA25)/O25</f>
        <v>1</v>
      </c>
      <c r="BD25" s="55">
        <f>(P25-AB25)/P25</f>
        <v>-0.24404437170394616</v>
      </c>
      <c r="BE25" s="55">
        <f>(Q25-AC25)/Q25</f>
        <v>9.5337873232058667E-2</v>
      </c>
      <c r="BF25" s="55">
        <f>(R25-AD25)/R25</f>
        <v>1.3681592039800995E-2</v>
      </c>
      <c r="BG25" s="55">
        <f>(S25-AE25)/S25</f>
        <v>-7.947920715118538E-2</v>
      </c>
      <c r="BH25" s="55">
        <f>(T25-AF25)/T25</f>
        <v>0.31860421012706241</v>
      </c>
      <c r="BI25" s="55">
        <f>(U25-AG25)/U25</f>
        <v>-5.119774542038516E-2</v>
      </c>
      <c r="BJ25" s="55">
        <f>(V25-AH25)/V25</f>
        <v>0.20932515337423313</v>
      </c>
      <c r="BK25" s="55">
        <f>(W25-AI25)/W25</f>
        <v>0.41990521327014219</v>
      </c>
      <c r="BL25" s="55">
        <f>(X25-AJ25)/X25</f>
        <v>1</v>
      </c>
      <c r="BM25" s="55">
        <f>(Y25-AK25)/Y25</f>
        <v>1</v>
      </c>
      <c r="BN25" s="55">
        <f>(Z25-AL25)/Z25</f>
        <v>1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2">
        <v>0</v>
      </c>
      <c r="BW25" s="62">
        <v>0</v>
      </c>
      <c r="BX25" s="62">
        <v>0</v>
      </c>
      <c r="BY25" s="62">
        <v>1</v>
      </c>
      <c r="BZ25" s="55"/>
      <c r="CA25" s="55"/>
      <c r="CB25" s="55"/>
      <c r="CC25" s="60">
        <v>15</v>
      </c>
      <c r="CD25" s="58">
        <f>IF(M25&gt;=10000,IF(BA25&gt;=0.24,5,IF(BA25&gt;=0.16,4,IF(BA25&gt;=0.08,3,IF(BA25&gt;=0,2,1)))),IF(M25&gt;=5000,IF(BA25&gt;=0.18,5,IF(BA25&gt;=0.12,4,IF(BA25&gt;0.06,3,IF(BA25&gt;=0,2,1)))),IF(M25&gt;=2000,IF(BA25&gt;=0.09,5,IF(BA25&gt;=0.05,4,IF(BA25&gt;=0.03,3,IF(BA25&gt;=0,2,1)))),IF(BA25&gt;=0.05,5,IF(BA25&gt;=0,4,1)))))</f>
        <v>2</v>
      </c>
      <c r="CE25" s="58">
        <f>IF(N25&gt;=10000,IF(BB25&gt;=0.24,5,IF(BB25&gt;=0.16,4,IF(BB25&gt;=0.08,3,IF(BB25&gt;=0,2,1)))),IF(N25&gt;=5000,IF(BB25&gt;=0.18,5,IF(BB25&gt;=0.12,4,IF(BB25&gt;0.06,3,IF(BB25&gt;=0,2,1)))),IF(N25&gt;=2000,IF(BB25&gt;=0.09,5,IF(BB25&gt;=0.05,4,IF(BB25&gt;=0.03,3,IF(BB25&gt;=0,2,1)))),IF(BB25&gt;=0.05,5,IF(BB25&gt;=0,4,1)))))</f>
        <v>1</v>
      </c>
      <c r="CF25" s="58">
        <f>IF(O25&gt;=10000,IF(BC25&gt;=0.24,5,IF(BC25&gt;=0.16,4,IF(BC25&gt;=0.08,3,IF(BC25&gt;=0,2,1)))),IF(O25&gt;=5000,IF(BC25&gt;=0.18,5,IF(BC25&gt;=0.12,4,IF(BC25&gt;0.06,3,IF(BC25&gt;=0,2,1)))),IF(O25&gt;=2000,IF(BC25&gt;=0.09,5,IF(BC25&gt;=0.05,4,IF(BC25&gt;=0.03,3,IF(BC25&gt;=0,2,1)))),IF(BC25&gt;=0.05,5,IF(BC25&gt;=0,4,1)))))</f>
        <v>5</v>
      </c>
      <c r="CG25" s="58">
        <f>IF(P25&gt;=10000,IF(BD25&gt;=0.24,5,IF(BD25&gt;=0.16,4,IF(BD25&gt;=0.08,3,IF(BD25&gt;=0,2,1)))),IF(P25&gt;=5000,IF(BD25&gt;=0.18,5,IF(BD25&gt;=0.12,4,IF(BD25&gt;0.06,3,IF(BD25&gt;=0,2,1)))),IF(P25&gt;=2000,IF(BD25&gt;=0.09,5,IF(BD25&gt;=0.05,4,IF(BD25&gt;=0.03,3,IF(BD25&gt;=0,2,1)))),IF(BD25&gt;=0.05,5,IF(BD25&gt;=0,4,1)))))</f>
        <v>1</v>
      </c>
      <c r="CH25" s="58">
        <f>IF(Q25&gt;=10000,IF(BE25&gt;=0.24,5,IF(BE25&gt;=0.16,4,IF(BE25&gt;=0.08,3,IF(BE25&gt;=0,2,1)))),IF(Q25&gt;=5000,IF(BE25&gt;=0.18,5,IF(BE25&gt;=0.12,4,IF(BE25&gt;0.06,3,IF(BE25&gt;=0,2,1)))),IF(Q25&gt;=2000,IF(BE25&gt;=0.09,5,IF(BE25&gt;=0.05,4,IF(BE25&gt;=0.03,3,IF(BE25&gt;=0,2,1)))),IF(BE25&gt;=0.05,5,IF(BE25&gt;=0,4,1)))))</f>
        <v>3</v>
      </c>
      <c r="CI25" s="58">
        <f>IF(R25&gt;=10000,IF(BF25&gt;=0.24,5,IF(BF25&gt;=0.16,4,IF(BF25&gt;=0.08,3,IF(BF25&gt;=0,2,1)))),IF(R25&gt;=5000,IF(BF25&gt;=0.18,5,IF(BF25&gt;=0.12,4,IF(BF25&gt;0.06,3,IF(BF25&gt;=0,2,1)))),IF(R25&gt;=2000,IF(BF25&gt;=0.09,5,IF(BF25&gt;=0.05,4,IF(BF25&gt;=0.03,3,IF(BF25&gt;=0,2,1)))),IF(BF25&gt;=0.05,5,IF(BF25&gt;=0,4,1)))))</f>
        <v>2</v>
      </c>
      <c r="CJ25" s="58">
        <f>IF(S25&gt;=10000,IF(BG25&gt;=0.24,5,IF(BG25&gt;=0.16,4,IF(BG25&gt;=0.08,3,IF(BG25&gt;=0,2,1)))),IF(S25&gt;=5000,IF(BG25&gt;=0.18,5,IF(BG25&gt;=0.12,4,IF(BG25&gt;0.06,3,IF(BG25&gt;=0,2,1)))),IF(S25&gt;=2000,IF(BG25&gt;=0.09,5,IF(BG25&gt;=0.05,4,IF(BG25&gt;=0.03,3,IF(BG25&gt;=0,2,1)))),IF(BG25&gt;=0.05,5,IF(BG25&gt;=0,4,1)))))</f>
        <v>1</v>
      </c>
      <c r="CK25" s="58">
        <f>IF(T25&gt;=10000,IF(BH25&gt;=0.24,5,IF(BH25&gt;=0.16,4,IF(BH25&gt;=0.08,3,IF(BH25&gt;=0,2,1)))),IF(T25&gt;=5000,IF(BH25&gt;=0.18,5,IF(BH25&gt;=0.12,4,IF(BH25&gt;0.06,3,IF(BH25&gt;=0,2,1)))),IF(T25&gt;=2000,IF(BH25&gt;=0.09,5,IF(BH25&gt;=0.05,4,IF(BH25&gt;=0.03,3,IF(BH25&gt;=0,2,1)))),IF(BH25&gt;=0.05,5,IF(BH25&gt;=0,4,1)))))</f>
        <v>5</v>
      </c>
      <c r="CL25" s="58">
        <f>IF(U25&gt;=10000,IF(BI25&gt;=0.24,5,IF(BI25&gt;=0.16,4,IF(BI25&gt;=0.08,3,IF(BI25&gt;=0,2,1)))),IF(U25&gt;=5000,IF(BI25&gt;=0.18,5,IF(BI25&gt;=0.12,4,IF(BI25&gt;0.06,3,IF(BI25&gt;=0,2,1)))),IF(U25&gt;=2000,IF(BI25&gt;=0.09,5,IF(BI25&gt;=0.05,4,IF(BI25&gt;=0.03,3,IF(BI25&gt;=0,2,1)))),IF(BI25&gt;=0.05,5,IF(BI25&gt;=0,4,1)))))</f>
        <v>1</v>
      </c>
      <c r="CM25" s="58">
        <f>IF(V25&gt;=10000,IF(BJ25&gt;=0.24,5,IF(BJ25&gt;=0.16,4,IF(BJ25&gt;=0.08,3,IF(BJ25&gt;=0,2,1)))),IF(V25&gt;=5000,IF(BJ25&gt;=0.18,5,IF(BJ25&gt;=0.12,4,IF(BJ25&gt;0.06,3,IF(BJ25&gt;=0,2,1)))),IF(V25&gt;=2000,IF(BJ25&gt;=0.09,5,IF(BJ25&gt;=0.05,4,IF(BJ25&gt;=0.03,3,IF(BJ25&gt;=0,2,1)))),IF(BJ25&gt;=0.05,5,IF(BJ25&gt;=0,4,1)))))</f>
        <v>5</v>
      </c>
      <c r="CN25" s="58">
        <f>IF(W25&gt;=10000,IF(BK25&gt;=0.24,5,IF(BK25&gt;=0.16,4,IF(BK25&gt;=0.08,3,IF(BK25&gt;=0,2,1)))),IF(W25&gt;=5000,IF(BK25&gt;=0.18,5,IF(BK25&gt;=0.12,4,IF(BK25&gt;0.06,3,IF(BK25&gt;=0,2,1)))),IF(W25&gt;=2000,IF(BK25&gt;=0.09,5,IF(BK25&gt;=0.05,4,IF(BK25&gt;=0.03,3,IF(BK25&gt;=0,2,1)))),IF(BK25&gt;=0.05,5,IF(BK25&gt;=0,4,1)))))</f>
        <v>5</v>
      </c>
      <c r="CO25" s="58">
        <f>IF(X25&gt;=10000,IF(BL25&gt;=0.24,5,IF(BL25&gt;=0.16,4,IF(BL25&gt;=0.08,3,IF(BL25&gt;=0,2,1)))),IF(X25&gt;=5000,IF(BL25&gt;=0.18,5,IF(BL25&gt;=0.12,4,IF(BL25&gt;0.06,3,IF(BL25&gt;=0,2,1)))),IF(X25&gt;=2000,IF(BL25&gt;=0.09,5,IF(BL25&gt;=0.05,4,IF(BL25&gt;=0.03,3,IF(BL25&gt;=0,2,1)))),IF(BL25&gt;=0.05,5,IF(BL25&gt;=0,4,1)))))</f>
        <v>5</v>
      </c>
      <c r="CP25" s="58">
        <f>IF(Y25&gt;=10000,IF(BM25&gt;=0.24,5,IF(BM25&gt;=0.16,4,IF(BM25&gt;=0.08,3,IF(BM25&gt;=0,2,1)))),IF(Y25&gt;=5000,IF(BM25&gt;=0.18,5,IF(BM25&gt;=0.12,4,IF(BM25&gt;0.06,3,IF(BM25&gt;=0,2,1)))),IF(Y25&gt;=2000,IF(BM25&gt;=0.09,5,IF(BM25&gt;=0.05,4,IF(BM25&gt;=0.03,3,IF(BM25&gt;=0,2,1)))),IF(BM25&gt;=0.05,5,IF(BM25&gt;=0,4,1)))))</f>
        <v>5</v>
      </c>
      <c r="CQ25" s="58">
        <f>IF(Z25&gt;=10000,IF(BN25&gt;=0.24,5,IF(BN25&gt;=0.16,4,IF(BN25&gt;=0.08,3,IF(BN25&gt;=0,2,1)))),IF(Z25&gt;=5000,IF(BN25&gt;=0.18,5,IF(BN25&gt;=0.12,4,IF(BN25&gt;0.06,3,IF(BN25&gt;=0,2,1)))),IF(Z25&gt;=2000,IF(BN25&gt;=0.09,5,IF(BN25&gt;=0.05,4,IF(BN25&gt;=0.03,3,IF(BN25&gt;=0,2,1)))),IF(BN25&gt;=0.05,5,IF(BN25&gt;=0,4,1)))))</f>
        <v>5</v>
      </c>
      <c r="CR25" s="58">
        <f>IF(AA25&gt;=10000,IF(BO25&gt;=0.24,5,IF(BO25&gt;=0.16,4,IF(BO25&gt;=0.08,3,IF(BO25&gt;=0,2,1)))),IF(AA25&gt;=5000,IF(BO25&gt;=0.18,5,IF(BO25&gt;=0.12,4,IF(BO25&gt;0.06,3,IF(BO25&gt;=0,2,1)))),IF(AA25&gt;=2000,IF(BO25&gt;=0.09,5,IF(BO25&gt;=0.05,4,IF(BO25&gt;=0.03,3,IF(BO25&gt;=0,2,1)))),IF(BO25&gt;=0.05,5,IF(BO25&gt;=0,4,1)))))</f>
        <v>4</v>
      </c>
      <c r="CS25" s="58">
        <f>IF(AB25&gt;=10000,IF(BP25&gt;=0.24,5,IF(BP25&gt;=0.16,4,IF(BP25&gt;=0.08,3,IF(BP25&gt;=0,2,1)))),IF(AB25&gt;=5000,IF(BP25&gt;=0.18,5,IF(BP25&gt;=0.12,4,IF(BP25&gt;0.06,3,IF(BP25&gt;=0,2,1)))),IF(AB25&gt;=2000,IF(BP25&gt;=0.09,5,IF(BP25&gt;=0.05,4,IF(BP25&gt;=0.03,3,IF(BP25&gt;=0,2,1)))),IF(BP25&gt;=0.05,5,IF(BP25&gt;=0,4,1)))))</f>
        <v>2</v>
      </c>
      <c r="CT25" s="58">
        <f>IF(AC25&gt;=10000,IF(BQ25&gt;=0.24,5,IF(BQ25&gt;=0.16,4,IF(BQ25&gt;=0.08,3,IF(BQ25&gt;=0,2,1)))),IF(AC25&gt;=5000,IF(BQ25&gt;=0.18,5,IF(BQ25&gt;=0.12,4,IF(BQ25&gt;0.06,3,IF(BQ25&gt;=0,2,1)))),IF(AC25&gt;=2000,IF(BQ25&gt;=0.09,5,IF(BQ25&gt;=0.05,4,IF(BQ25&gt;=0.03,3,IF(BQ25&gt;=0,2,1)))),IF(BQ25&gt;=0.05,5,IF(BQ25&gt;=0,4,1)))))</f>
        <v>2</v>
      </c>
      <c r="CU25" s="58">
        <f>IF(AD25&gt;=10000,IF(BR25&gt;=0.24,5,IF(BR25&gt;=0.16,4,IF(BR25&gt;=0.08,3,IF(BR25&gt;=0,2,1)))),IF(AD25&gt;=5000,IF(BR25&gt;=0.18,5,IF(BR25&gt;=0.12,4,IF(BR25&gt;0.06,3,IF(BR25&gt;=0,2,1)))),IF(AD25&gt;=2000,IF(BR25&gt;=0.09,5,IF(BR25&gt;=0.05,4,IF(BR25&gt;=0.03,3,IF(BR25&gt;=0,2,1)))),IF(BR25&gt;=0.05,5,IF(BR25&gt;=0,4,1)))))</f>
        <v>2</v>
      </c>
      <c r="CV25" s="58">
        <f>IF(AE25&gt;=10000,IF(BS25&gt;=0.24,5,IF(BS25&gt;=0.16,4,IF(BS25&gt;=0.08,3,IF(BS25&gt;=0,2,1)))),IF(AE25&gt;=5000,IF(BS25&gt;=0.18,5,IF(BS25&gt;=0.12,4,IF(BS25&gt;0.06,3,IF(BS25&gt;=0,2,1)))),IF(AE25&gt;=2000,IF(BS25&gt;=0.09,5,IF(BS25&gt;=0.05,4,IF(BS25&gt;=0.03,3,IF(BS25&gt;=0,2,1)))),IF(BS25&gt;=0.05,5,IF(BS25&gt;=0,4,1)))))</f>
        <v>2</v>
      </c>
      <c r="CW25" s="58">
        <f>IF(AF25&gt;=10000,IF(BT25&gt;=0.24,5,IF(BT25&gt;=0.16,4,IF(BT25&gt;=0.08,3,IF(BT25&gt;=0,2,1)))),IF(AF25&gt;=5000,IF(BT25&gt;=0.18,5,IF(BT25&gt;=0.12,4,IF(BT25&gt;0.06,3,IF(BT25&gt;=0,2,1)))),IF(AF25&gt;=2000,IF(BT25&gt;=0.09,5,IF(BT25&gt;=0.05,4,IF(BT25&gt;=0.03,3,IF(BT25&gt;=0,2,1)))),IF(BT25&gt;=0.05,5,IF(BT25&gt;=0,4,1)))))</f>
        <v>2</v>
      </c>
      <c r="CX25" s="58"/>
      <c r="CY25" s="58"/>
      <c r="CZ25" s="58"/>
      <c r="DA25" s="58"/>
      <c r="DB25" s="58"/>
      <c r="DC25" s="58"/>
      <c r="DD25" s="58"/>
      <c r="DE25" s="58"/>
      <c r="DF25" s="46" t="s">
        <v>203</v>
      </c>
      <c r="DG25" s="74" t="s">
        <v>9</v>
      </c>
      <c r="DH25" s="58">
        <f t="shared" si="22"/>
        <v>6</v>
      </c>
      <c r="DI25" s="58">
        <f t="shared" si="22"/>
        <v>3</v>
      </c>
      <c r="DJ25" s="58">
        <f t="shared" si="22"/>
        <v>15</v>
      </c>
      <c r="DK25" s="58">
        <f t="shared" si="22"/>
        <v>3</v>
      </c>
      <c r="DL25" s="58">
        <f t="shared" si="22"/>
        <v>9</v>
      </c>
      <c r="DM25" s="58">
        <f t="shared" si="22"/>
        <v>6</v>
      </c>
      <c r="DN25" s="58">
        <f>CJ25/5*$CC25</f>
        <v>3</v>
      </c>
      <c r="DO25" s="58">
        <f t="shared" si="22"/>
        <v>15</v>
      </c>
      <c r="DP25" s="58">
        <f t="shared" si="22"/>
        <v>3</v>
      </c>
      <c r="DQ25" s="58">
        <f t="shared" si="22"/>
        <v>15</v>
      </c>
      <c r="DR25" s="58">
        <f t="shared" si="22"/>
        <v>15</v>
      </c>
      <c r="DS25" s="58">
        <f t="shared" si="22"/>
        <v>15</v>
      </c>
      <c r="DT25" s="58">
        <f t="shared" si="22"/>
        <v>15</v>
      </c>
      <c r="DU25" s="58">
        <f t="shared" si="22"/>
        <v>15</v>
      </c>
      <c r="DV25" s="58">
        <f t="shared" si="22"/>
        <v>12</v>
      </c>
      <c r="DW25" s="58">
        <f t="shared" si="22"/>
        <v>6</v>
      </c>
      <c r="DX25" s="58">
        <f>CT25/5*$CC25</f>
        <v>6</v>
      </c>
      <c r="DY25" s="58">
        <f>CU25/5*$CC25</f>
        <v>6</v>
      </c>
      <c r="DZ25" s="58">
        <f>CV25/5*$CC25</f>
        <v>6</v>
      </c>
      <c r="EA25" s="58">
        <f>CW25/5*$CC25</f>
        <v>6</v>
      </c>
      <c r="EB25" s="58"/>
      <c r="EC25" s="58"/>
      <c r="ED25" s="58"/>
      <c r="EE25" s="58"/>
      <c r="EF25" s="58"/>
      <c r="EG25" s="58"/>
      <c r="EH25" s="58"/>
    </row>
    <row r="26" spans="1:178" ht="14.25" customHeight="1">
      <c r="B26" s="46" t="s">
        <v>324</v>
      </c>
      <c r="C26" s="74" t="s">
        <v>0</v>
      </c>
      <c r="K26" s="2"/>
      <c r="L26" s="2"/>
      <c r="M26" s="2">
        <v>9485</v>
      </c>
      <c r="N26" s="2">
        <v>8651</v>
      </c>
      <c r="O26" s="2">
        <v>5738</v>
      </c>
      <c r="P26" s="2">
        <v>10961</v>
      </c>
      <c r="Q26" s="2">
        <v>9769</v>
      </c>
      <c r="R26" s="2">
        <v>8889</v>
      </c>
      <c r="S26" s="2">
        <v>7942</v>
      </c>
      <c r="T26" s="2">
        <v>8070</v>
      </c>
      <c r="U26" s="2">
        <v>9628</v>
      </c>
      <c r="V26" s="2">
        <v>9786</v>
      </c>
      <c r="W26" s="2">
        <v>10015</v>
      </c>
      <c r="X26" s="2">
        <v>8091</v>
      </c>
      <c r="Y26" s="2">
        <v>11287</v>
      </c>
      <c r="Z26" s="2">
        <v>11252</v>
      </c>
      <c r="AA26" s="2">
        <v>18461</v>
      </c>
      <c r="AB26" s="2">
        <v>14068</v>
      </c>
      <c r="AC26" s="2">
        <v>11100</v>
      </c>
      <c r="AD26" s="2">
        <v>9759</v>
      </c>
      <c r="AE26" s="2">
        <v>7020</v>
      </c>
      <c r="AF26" s="2">
        <v>5631</v>
      </c>
      <c r="AG26" s="2">
        <v>4900</v>
      </c>
      <c r="AH26" s="2">
        <v>5631</v>
      </c>
      <c r="AI26" s="2">
        <v>7620</v>
      </c>
      <c r="AJ26" s="2">
        <v>6586</v>
      </c>
      <c r="AK26" s="118">
        <v>5182</v>
      </c>
      <c r="AL26" s="72">
        <v>7374</v>
      </c>
      <c r="AM26" s="72">
        <v>10251</v>
      </c>
      <c r="AN26" s="72">
        <v>9749</v>
      </c>
      <c r="AO26" s="72">
        <v>5604</v>
      </c>
      <c r="AP26" s="72">
        <v>5521</v>
      </c>
      <c r="AQ26" s="209">
        <v>4821</v>
      </c>
      <c r="AR26" s="193">
        <v>5808</v>
      </c>
      <c r="AS26" s="193"/>
      <c r="AT26" s="193"/>
      <c r="AU26" s="193"/>
      <c r="AV26" s="193"/>
      <c r="AW26" s="193"/>
      <c r="AX26" s="193"/>
      <c r="AY26" s="204"/>
      <c r="BA26" s="55">
        <f>(M26-Y26)/M26</f>
        <v>-0.18998418555614127</v>
      </c>
      <c r="BB26" s="55">
        <f>(N26-Z26)/N26</f>
        <v>-0.30065888336608487</v>
      </c>
      <c r="BC26" s="55">
        <f>(O26-AA26)/O26</f>
        <v>-2.2173231090972463</v>
      </c>
      <c r="BD26" s="55">
        <f>(P26-AB26)/P26</f>
        <v>-0.28345953836328802</v>
      </c>
      <c r="BE26" s="55">
        <f>(Q26-AC26)/Q26</f>
        <v>-0.13624731292865186</v>
      </c>
      <c r="BF26" s="55">
        <f>(R26-AD26)/R26</f>
        <v>-9.7873776577792782E-2</v>
      </c>
      <c r="BG26" s="55">
        <f>(S26-AE26)/S26</f>
        <v>0.11609166456811887</v>
      </c>
      <c r="BH26" s="55">
        <f>(T26-AF26)/T26</f>
        <v>0.30223048327137547</v>
      </c>
      <c r="BI26" s="55">
        <f>(U26-AG26)/U26</f>
        <v>0.49106771915247194</v>
      </c>
      <c r="BJ26" s="55">
        <f>(V26-AH26)/V26</f>
        <v>0.42458614347026363</v>
      </c>
      <c r="BK26" s="55">
        <f>(W26-AI26)/W26</f>
        <v>0.23914128806789814</v>
      </c>
      <c r="BL26" s="55">
        <f>(X26-AJ26)/X26</f>
        <v>0.1860091459646521</v>
      </c>
      <c r="BM26" s="55">
        <f>(Y26-AK26)/Y26</f>
        <v>0.54088774696553554</v>
      </c>
      <c r="BN26" s="55">
        <f>(Z26-AL26)/Z26</f>
        <v>0.3446498400284394</v>
      </c>
      <c r="BO26" s="55">
        <f>(AA26-AM26)/AA26</f>
        <v>0.44472130437137752</v>
      </c>
      <c r="BP26" s="55">
        <f>(AB26-AN26)/AB26</f>
        <v>0.30700881433039523</v>
      </c>
      <c r="BQ26" s="55">
        <f>(AC26-AO26)/AC26</f>
        <v>0.49513513513513513</v>
      </c>
      <c r="BR26" s="55">
        <f>(AD26-AP26)/AD26</f>
        <v>0.434265805922738</v>
      </c>
      <c r="BS26" s="55">
        <f>(AE26-AQ26)/AE26</f>
        <v>0.31324786324786325</v>
      </c>
      <c r="BT26" s="55">
        <f>(AF26-AR26)/AF26</f>
        <v>-3.1433137986148108E-2</v>
      </c>
      <c r="BU26" s="55"/>
      <c r="BV26" s="55"/>
      <c r="BW26" s="55"/>
      <c r="BX26" s="55"/>
      <c r="BY26" s="55"/>
      <c r="BZ26" s="55"/>
      <c r="CA26" s="55"/>
      <c r="CB26" s="55"/>
      <c r="CC26" s="60">
        <v>15</v>
      </c>
      <c r="CD26" s="58">
        <f>IF(M26&gt;=10000,IF(BA26&gt;=0.24,5,IF(BA26&gt;=0.16,4,IF(BA26&gt;=0.08,3,IF(BA26&gt;=0,2,1)))),IF(M26&gt;=5000,IF(BA26&gt;=0.18,5,IF(BA26&gt;=0.12,4,IF(BA26&gt;0.06,3,IF(BA26&gt;=0,2,1)))),IF(M26&gt;=2000,IF(BA26&gt;=0.09,5,IF(BA26&gt;=0.05,4,IF(BA26&gt;=0.03,3,IF(BA26&gt;=0,2,1)))),IF(BA26&gt;=0.05,5,IF(BA26&gt;=0,4,1)))))</f>
        <v>1</v>
      </c>
      <c r="CE26" s="58">
        <f>IF(N26&gt;=10000,IF(BB26&gt;=0.24,5,IF(BB26&gt;=0.16,4,IF(BB26&gt;=0.08,3,IF(BB26&gt;=0,2,1)))),IF(N26&gt;=5000,IF(BB26&gt;=0.18,5,IF(BB26&gt;=0.12,4,IF(BB26&gt;0.06,3,IF(BB26&gt;=0,2,1)))),IF(N26&gt;=2000,IF(BB26&gt;=0.09,5,IF(BB26&gt;=0.05,4,IF(BB26&gt;=0.03,3,IF(BB26&gt;=0,2,1)))),IF(BB26&gt;=0.05,5,IF(BB26&gt;=0,4,1)))))</f>
        <v>1</v>
      </c>
      <c r="CF26" s="58">
        <f>IF(O26&gt;=10000,IF(BC26&gt;=0.24,5,IF(BC26&gt;=0.16,4,IF(BC26&gt;=0.08,3,IF(BC26&gt;=0,2,1)))),IF(O26&gt;=5000,IF(BC26&gt;=0.18,5,IF(BC26&gt;=0.12,4,IF(BC26&gt;0.06,3,IF(BC26&gt;=0,2,1)))),IF(O26&gt;=2000,IF(BC26&gt;=0.09,5,IF(BC26&gt;=0.05,4,IF(BC26&gt;=0.03,3,IF(BC26&gt;=0,2,1)))),IF(BC26&gt;=0.05,5,IF(BC26&gt;=0,4,1)))))</f>
        <v>1</v>
      </c>
      <c r="CG26" s="58">
        <f>IF(P26&gt;=10000,IF(BD26&gt;=0.24,5,IF(BD26&gt;=0.16,4,IF(BD26&gt;=0.08,3,IF(BD26&gt;=0,2,1)))),IF(P26&gt;=5000,IF(BD26&gt;=0.18,5,IF(BD26&gt;=0.12,4,IF(BD26&gt;0.06,3,IF(BD26&gt;=0,2,1)))),IF(P26&gt;=2000,IF(BD26&gt;=0.09,5,IF(BD26&gt;=0.05,4,IF(BD26&gt;=0.03,3,IF(BD26&gt;=0,2,1)))),IF(BD26&gt;=0.05,5,IF(BD26&gt;=0,4,1)))))</f>
        <v>1</v>
      </c>
      <c r="CH26" s="58">
        <f>IF(Q26&gt;=10000,IF(BE26&gt;=0.24,5,IF(BE26&gt;=0.16,4,IF(BE26&gt;=0.08,3,IF(BE26&gt;=0,2,1)))),IF(Q26&gt;=5000,IF(BE26&gt;=0.18,5,IF(BE26&gt;=0.12,4,IF(BE26&gt;0.06,3,IF(BE26&gt;=0,2,1)))),IF(Q26&gt;=2000,IF(BE26&gt;=0.09,5,IF(BE26&gt;=0.05,4,IF(BE26&gt;=0.03,3,IF(BE26&gt;=0,2,1)))),IF(BE26&gt;=0.05,5,IF(BE26&gt;=0,4,1)))))</f>
        <v>1</v>
      </c>
      <c r="CI26" s="58">
        <f>IF(R26&gt;=10000,IF(BF26&gt;=0.24,5,IF(BF26&gt;=0.16,4,IF(BF26&gt;=0.08,3,IF(BF26&gt;=0,2,1)))),IF(R26&gt;=5000,IF(BF26&gt;=0.18,5,IF(BF26&gt;=0.12,4,IF(BF26&gt;0.06,3,IF(BF26&gt;=0,2,1)))),IF(R26&gt;=2000,IF(BF26&gt;=0.09,5,IF(BF26&gt;=0.05,4,IF(BF26&gt;=0.03,3,IF(BF26&gt;=0,2,1)))),IF(BF26&gt;=0.05,5,IF(BF26&gt;=0,4,1)))))</f>
        <v>1</v>
      </c>
      <c r="CJ26" s="58">
        <f>IF(S26&gt;=10000,IF(BG26&gt;=0.24,5,IF(BG26&gt;=0.16,4,IF(BG26&gt;=0.08,3,IF(BG26&gt;=0,2,1)))),IF(S26&gt;=5000,IF(BG26&gt;=0.18,5,IF(BG26&gt;=0.12,4,IF(BG26&gt;0.06,3,IF(BG26&gt;=0,2,1)))),IF(S26&gt;=2000,IF(BG26&gt;=0.09,5,IF(BG26&gt;=0.05,4,IF(BG26&gt;=0.03,3,IF(BG26&gt;=0,2,1)))),IF(BG26&gt;=0.05,5,IF(BG26&gt;=0,4,1)))))</f>
        <v>3</v>
      </c>
      <c r="CK26" s="58">
        <f>IF(T26&gt;=10000,IF(BH26&gt;=0.24,5,IF(BH26&gt;=0.16,4,IF(BH26&gt;=0.08,3,IF(BH26&gt;=0,2,1)))),IF(T26&gt;=5000,IF(BH26&gt;=0.18,5,IF(BH26&gt;=0.12,4,IF(BH26&gt;0.06,3,IF(BH26&gt;=0,2,1)))),IF(T26&gt;=2000,IF(BH26&gt;=0.09,5,IF(BH26&gt;=0.05,4,IF(BH26&gt;=0.03,3,IF(BH26&gt;=0,2,1)))),IF(BH26&gt;=0.05,5,IF(BH26&gt;=0,4,1)))))</f>
        <v>5</v>
      </c>
      <c r="CL26" s="58">
        <f>IF(U26&gt;=10000,IF(BI26&gt;=0.24,5,IF(BI26&gt;=0.16,4,IF(BI26&gt;=0.08,3,IF(BI26&gt;=0,2,1)))),IF(U26&gt;=5000,IF(BI26&gt;=0.18,5,IF(BI26&gt;=0.12,4,IF(BI26&gt;0.06,3,IF(BI26&gt;=0,2,1)))),IF(U26&gt;=2000,IF(BI26&gt;=0.09,5,IF(BI26&gt;=0.05,4,IF(BI26&gt;=0.03,3,IF(BI26&gt;=0,2,1)))),IF(BI26&gt;=0.05,5,IF(BI26&gt;=0,4,1)))))</f>
        <v>5</v>
      </c>
      <c r="CM26" s="58">
        <f>IF(V26&gt;=10000,IF(BJ26&gt;=0.24,5,IF(BJ26&gt;=0.16,4,IF(BJ26&gt;=0.08,3,IF(BJ26&gt;=0,2,1)))),IF(V26&gt;=5000,IF(BJ26&gt;=0.18,5,IF(BJ26&gt;=0.12,4,IF(BJ26&gt;0.06,3,IF(BJ26&gt;=0,2,1)))),IF(V26&gt;=2000,IF(BJ26&gt;=0.09,5,IF(BJ26&gt;=0.05,4,IF(BJ26&gt;=0.03,3,IF(BJ26&gt;=0,2,1)))),IF(BJ26&gt;=0.05,5,IF(BJ26&gt;=0,4,1)))))</f>
        <v>5</v>
      </c>
      <c r="CN26" s="58">
        <f>IF(W26&gt;=10000,IF(BK26&gt;=0.24,5,IF(BK26&gt;=0.16,4,IF(BK26&gt;=0.08,3,IF(BK26&gt;=0,2,1)))),IF(W26&gt;=5000,IF(BK26&gt;=0.18,5,IF(BK26&gt;=0.12,4,IF(BK26&gt;0.06,3,IF(BK26&gt;=0,2,1)))),IF(W26&gt;=2000,IF(BK26&gt;=0.09,5,IF(BK26&gt;=0.05,4,IF(BK26&gt;=0.03,3,IF(BK26&gt;=0,2,1)))),IF(BK26&gt;=0.05,5,IF(BK26&gt;=0,4,1)))))</f>
        <v>4</v>
      </c>
      <c r="CO26" s="58">
        <f>IF(X26&gt;=10000,IF(BL26&gt;=0.24,5,IF(BL26&gt;=0.16,4,IF(BL26&gt;=0.08,3,IF(BL26&gt;=0,2,1)))),IF(X26&gt;=5000,IF(BL26&gt;=0.18,5,IF(BL26&gt;=0.12,4,IF(BL26&gt;0.06,3,IF(BL26&gt;=0,2,1)))),IF(X26&gt;=2000,IF(BL26&gt;=0.09,5,IF(BL26&gt;=0.05,4,IF(BL26&gt;=0.03,3,IF(BL26&gt;=0,2,1)))),IF(BL26&gt;=0.05,5,IF(BL26&gt;=0,4,1)))))</f>
        <v>5</v>
      </c>
      <c r="CP26" s="58">
        <f>IF(Y26&gt;=10000,IF(BM26&gt;=0.24,5,IF(BM26&gt;=0.16,4,IF(BM26&gt;=0.08,3,IF(BM26&gt;=0,2,1)))),IF(Y26&gt;=5000,IF(BM26&gt;=0.18,5,IF(BM26&gt;=0.12,4,IF(BM26&gt;0.06,3,IF(BM26&gt;=0,2,1)))),IF(Y26&gt;=2000,IF(BM26&gt;=0.09,5,IF(BM26&gt;=0.05,4,IF(BM26&gt;=0.03,3,IF(BM26&gt;=0,2,1)))),IF(BM26&gt;=0.05,5,IF(BM26&gt;=0,4,1)))))</f>
        <v>5</v>
      </c>
      <c r="CQ26" s="58">
        <f>IF(Z26&gt;=10000,IF(BN26&gt;=0.24,5,IF(BN26&gt;=0.16,4,IF(BN26&gt;=0.08,3,IF(BN26&gt;=0,2,1)))),IF(Z26&gt;=5000,IF(BN26&gt;=0.18,5,IF(BN26&gt;=0.12,4,IF(BN26&gt;0.06,3,IF(BN26&gt;=0,2,1)))),IF(Z26&gt;=2000,IF(BN26&gt;=0.09,5,IF(BN26&gt;=0.05,4,IF(BN26&gt;=0.03,3,IF(BN26&gt;=0,2,1)))),IF(BN26&gt;=0.05,5,IF(BN26&gt;=0,4,1)))))</f>
        <v>5</v>
      </c>
      <c r="CR26" s="58">
        <f>IF(AA26&gt;=10000,IF(BO26&gt;=0.24,5,IF(BO26&gt;=0.16,4,IF(BO26&gt;=0.08,3,IF(BO26&gt;=0,2,1)))),IF(AA26&gt;=5000,IF(BO26&gt;=0.18,5,IF(BO26&gt;=0.12,4,IF(BO26&gt;0.06,3,IF(BO26&gt;=0,2,1)))),IF(AA26&gt;=2000,IF(BO26&gt;=0.09,5,IF(BO26&gt;=0.05,4,IF(BO26&gt;=0.03,3,IF(BO26&gt;=0,2,1)))),IF(BO26&gt;=0.05,5,IF(BO26&gt;=0,4,1)))))</f>
        <v>5</v>
      </c>
      <c r="CS26" s="58">
        <f>IF(AB26&gt;=10000,IF(BP26&gt;=0.24,5,IF(BP26&gt;=0.16,4,IF(BP26&gt;=0.08,3,IF(BP26&gt;=0,2,1)))),IF(AB26&gt;=5000,IF(BP26&gt;=0.18,5,IF(BP26&gt;=0.12,4,IF(BP26&gt;0.06,3,IF(BP26&gt;=0,2,1)))),IF(AB26&gt;=2000,IF(BP26&gt;=0.09,5,IF(BP26&gt;=0.05,4,IF(BP26&gt;=0.03,3,IF(BP26&gt;=0,2,1)))),IF(BP26&gt;=0.05,5,IF(BP26&gt;=0,4,1)))))</f>
        <v>5</v>
      </c>
      <c r="CT26" s="58">
        <f>IF(AC26&gt;=10000,IF(BQ26&gt;=0.24,5,IF(BQ26&gt;=0.16,4,IF(BQ26&gt;=0.08,3,IF(BQ26&gt;=0,2,1)))),IF(AC26&gt;=5000,IF(BQ26&gt;=0.18,5,IF(BQ26&gt;=0.12,4,IF(BQ26&gt;0.06,3,IF(BQ26&gt;=0,2,1)))),IF(AC26&gt;=2000,IF(BQ26&gt;=0.09,5,IF(BQ26&gt;=0.05,4,IF(BQ26&gt;=0.03,3,IF(BQ26&gt;=0,2,1)))),IF(BQ26&gt;=0.05,5,IF(BQ26&gt;=0,4,1)))))</f>
        <v>5</v>
      </c>
      <c r="CU26" s="58">
        <f>IF(AD26&gt;=10000,IF(BR26&gt;=0.24,5,IF(BR26&gt;=0.16,4,IF(BR26&gt;=0.08,3,IF(BR26&gt;=0,2,1)))),IF(AD26&gt;=5000,IF(BR26&gt;=0.18,5,IF(BR26&gt;=0.12,4,IF(BR26&gt;0.06,3,IF(BR26&gt;=0,2,1)))),IF(AD26&gt;=2000,IF(BR26&gt;=0.09,5,IF(BR26&gt;=0.05,4,IF(BR26&gt;=0.03,3,IF(BR26&gt;=0,2,1)))),IF(BR26&gt;=0.05,5,IF(BR26&gt;=0,4,1)))))</f>
        <v>5</v>
      </c>
      <c r="CV26" s="58">
        <f>IF(AE26&gt;=10000,IF(BS26&gt;=0.24,5,IF(BS26&gt;=0.16,4,IF(BS26&gt;=0.08,3,IF(BS26&gt;=0,2,1)))),IF(AE26&gt;=5000,IF(BS26&gt;=0.18,5,IF(BS26&gt;=0.12,4,IF(BS26&gt;0.06,3,IF(BS26&gt;=0,2,1)))),IF(AE26&gt;=2000,IF(BS26&gt;=0.09,5,IF(BS26&gt;=0.05,4,IF(BS26&gt;=0.03,3,IF(BS26&gt;=0,2,1)))),IF(BS26&gt;=0.05,5,IF(BS26&gt;=0,4,1)))))</f>
        <v>5</v>
      </c>
      <c r="CW26" s="58">
        <f>IF(AF26&gt;=10000,IF(BT26&gt;=0.24,5,IF(BT26&gt;=0.16,4,IF(BT26&gt;=0.08,3,IF(BT26&gt;=0,2,1)))),IF(AF26&gt;=5000,IF(BT26&gt;=0.18,5,IF(BT26&gt;=0.12,4,IF(BT26&gt;0.06,3,IF(BT26&gt;=0,2,1)))),IF(AF26&gt;=2000,IF(BT26&gt;=0.09,5,IF(BT26&gt;=0.05,4,IF(BT26&gt;=0.03,3,IF(BT26&gt;=0,2,1)))),IF(BT26&gt;=0.05,5,IF(BT26&gt;=0,4,1)))))</f>
        <v>1</v>
      </c>
      <c r="CX26" s="58"/>
      <c r="CY26" s="58"/>
      <c r="CZ26" s="58"/>
      <c r="DA26" s="58"/>
      <c r="DB26" s="58"/>
      <c r="DC26" s="58"/>
      <c r="DD26" s="58"/>
      <c r="DE26" s="58"/>
      <c r="DF26" s="46" t="s">
        <v>202</v>
      </c>
      <c r="DG26" s="74" t="s">
        <v>0</v>
      </c>
      <c r="DH26" s="58">
        <f t="shared" si="22"/>
        <v>3</v>
      </c>
      <c r="DI26" s="58">
        <f t="shared" si="22"/>
        <v>3</v>
      </c>
      <c r="DJ26" s="58">
        <f t="shared" si="22"/>
        <v>3</v>
      </c>
      <c r="DK26" s="58">
        <f t="shared" si="22"/>
        <v>3</v>
      </c>
      <c r="DL26" s="58">
        <f t="shared" si="22"/>
        <v>3</v>
      </c>
      <c r="DM26" s="58">
        <f t="shared" si="22"/>
        <v>3</v>
      </c>
      <c r="DN26" s="58">
        <f t="shared" si="22"/>
        <v>9</v>
      </c>
      <c r="DO26" s="58">
        <f t="shared" si="22"/>
        <v>15</v>
      </c>
      <c r="DP26" s="58">
        <f t="shared" si="22"/>
        <v>15</v>
      </c>
      <c r="DQ26" s="58">
        <f t="shared" si="22"/>
        <v>15</v>
      </c>
      <c r="DR26" s="58">
        <f t="shared" si="22"/>
        <v>12</v>
      </c>
      <c r="DS26" s="58">
        <f t="shared" si="22"/>
        <v>15</v>
      </c>
      <c r="DT26" s="58">
        <f t="shared" si="22"/>
        <v>15</v>
      </c>
      <c r="DU26" s="58">
        <f t="shared" si="22"/>
        <v>15</v>
      </c>
      <c r="DV26" s="58">
        <f t="shared" si="22"/>
        <v>15</v>
      </c>
      <c r="DW26" s="58">
        <f t="shared" si="22"/>
        <v>15</v>
      </c>
      <c r="DX26" s="58">
        <f>CT26/5*$CC26</f>
        <v>15</v>
      </c>
      <c r="DY26" s="58">
        <f>CU26/5*$CC26</f>
        <v>15</v>
      </c>
      <c r="DZ26" s="58">
        <f>CV26/5*$CC26</f>
        <v>15</v>
      </c>
      <c r="EA26" s="58">
        <f>CW26/5*$CC26</f>
        <v>3</v>
      </c>
      <c r="EB26" s="58"/>
      <c r="EC26" s="58"/>
      <c r="ED26" s="58"/>
      <c r="EE26" s="58"/>
      <c r="EF26" s="58"/>
      <c r="EG26" s="58"/>
      <c r="EH26" s="58"/>
    </row>
    <row r="27" spans="1:178" s="410" customFormat="1" ht="14.25" customHeight="1">
      <c r="B27" s="243"/>
      <c r="C27" s="244" t="s">
        <v>7</v>
      </c>
      <c r="K27" s="226"/>
      <c r="L27" s="226"/>
      <c r="M27" s="226">
        <v>8039</v>
      </c>
      <c r="N27" s="226">
        <v>6730</v>
      </c>
      <c r="O27" s="226">
        <v>9272</v>
      </c>
      <c r="P27" s="226">
        <v>6181</v>
      </c>
      <c r="Q27" s="226">
        <v>11049</v>
      </c>
      <c r="R27" s="226">
        <v>8475</v>
      </c>
      <c r="S27" s="226">
        <v>0</v>
      </c>
      <c r="T27" s="226">
        <v>10678</v>
      </c>
      <c r="U27" s="226">
        <v>10356</v>
      </c>
      <c r="V27" s="226">
        <v>5679</v>
      </c>
      <c r="W27" s="226">
        <v>5317</v>
      </c>
      <c r="X27" s="226">
        <v>3942</v>
      </c>
      <c r="Y27" s="226">
        <v>4473</v>
      </c>
      <c r="Z27" s="226">
        <v>4356</v>
      </c>
      <c r="AA27" s="226">
        <v>3648.1681867367442</v>
      </c>
      <c r="AB27" s="226">
        <v>3596.5995785802511</v>
      </c>
      <c r="AC27" s="226">
        <v>3321.9871097542432</v>
      </c>
      <c r="AD27" s="226">
        <v>3259.1278211825202</v>
      </c>
      <c r="AE27" s="226">
        <v>3861.7453991727771</v>
      </c>
      <c r="AF27" s="226">
        <v>4327.3698884758369</v>
      </c>
      <c r="AG27" s="226">
        <v>4449.1974293525964</v>
      </c>
      <c r="AH27" s="226">
        <v>4380.6085063452447</v>
      </c>
      <c r="AI27" s="226">
        <v>4514.378063807816</v>
      </c>
      <c r="AJ27" s="226">
        <v>4422.4880301825506</v>
      </c>
      <c r="AK27" s="227">
        <v>4447.4168199297774</v>
      </c>
      <c r="AL27" s="228">
        <v>4300.6518912054307</v>
      </c>
      <c r="AM27" s="228">
        <v>2209.550962223806</v>
      </c>
      <c r="AN27" s="228">
        <v>2050.5374700697944</v>
      </c>
      <c r="AO27" s="228">
        <v>2322.3612717776141</v>
      </c>
      <c r="AP27" s="228">
        <v>2276.647655752226</v>
      </c>
      <c r="AQ27" s="238">
        <v>2561.3444978635653</v>
      </c>
      <c r="AR27" s="230">
        <v>2561.3444978635653</v>
      </c>
      <c r="AS27" s="230">
        <v>2306.8449572961999</v>
      </c>
      <c r="AT27" s="230">
        <v>2512.3830605623193</v>
      </c>
      <c r="AU27" s="230">
        <v>2721</v>
      </c>
      <c r="AV27" s="384">
        <f>Plan1!AA54</f>
        <v>2671.3108624325432</v>
      </c>
      <c r="AW27" s="384">
        <f>Plan1!AB54</f>
        <v>2677.8108077516517</v>
      </c>
      <c r="AX27" s="384">
        <f>Plan1!AC54</f>
        <v>2690.5521219258508</v>
      </c>
      <c r="AY27" s="655"/>
      <c r="AZ27" s="233"/>
      <c r="BA27" s="62">
        <f>(M27-Y27)/M27</f>
        <v>0.44358751088443837</v>
      </c>
      <c r="BB27" s="62">
        <f>(N27-Z27)/N27</f>
        <v>0.35274888558692424</v>
      </c>
      <c r="BC27" s="62">
        <f>(O27-AA27)/O27</f>
        <v>0.60653923784116215</v>
      </c>
      <c r="BD27" s="62">
        <f>(P27-AB27)/P27</f>
        <v>0.41812011347997879</v>
      </c>
      <c r="BE27" s="62">
        <f>(Q27-AC27)/Q27</f>
        <v>0.69934047336824656</v>
      </c>
      <c r="BF27" s="62">
        <f>(R27-AD27)/R27</f>
        <v>0.61544214499321293</v>
      </c>
      <c r="BG27" s="62">
        <v>0</v>
      </c>
      <c r="BH27" s="62">
        <f>(T27-AF27)/T27</f>
        <v>0.59473966206444684</v>
      </c>
      <c r="BI27" s="62">
        <f>(U27-AG27)/U27</f>
        <v>0.57037491025950204</v>
      </c>
      <c r="BJ27" s="62">
        <f>(V27-AH27)/V27</f>
        <v>0.22863030351377978</v>
      </c>
      <c r="BK27" s="62">
        <f>(W27-AI27)/W27</f>
        <v>0.15095390938352152</v>
      </c>
      <c r="BL27" s="62">
        <f>(X27-AJ27)/X27</f>
        <v>-0.12188940390221983</v>
      </c>
      <c r="BM27" s="62">
        <f>(Y27-AK27)/Y27</f>
        <v>5.7194679343220709E-3</v>
      </c>
      <c r="BN27" s="62">
        <f>(Z27-AL27)/Z27</f>
        <v>1.2706177409221595E-2</v>
      </c>
      <c r="BO27" s="62">
        <f>(AA27-AM27)/AA27</f>
        <v>0.39433961124466943</v>
      </c>
      <c r="BP27" s="62">
        <f>(AB27-AN27)/AB27</f>
        <v>0.42986773332180639</v>
      </c>
      <c r="BQ27" s="62">
        <f>(AC27-AO27)/AC27</f>
        <v>0.30091201589598593</v>
      </c>
      <c r="BR27" s="62">
        <f>(AD27-AP27)/AD27</f>
        <v>0.30145493498129128</v>
      </c>
      <c r="BS27" s="62">
        <f>(AE27-AQ27)/AE27</f>
        <v>0.33673915985962466</v>
      </c>
      <c r="BT27" s="62">
        <f>(AF27-AR27)/AF27</f>
        <v>0.40810594798363575</v>
      </c>
      <c r="BU27" s="62">
        <f>(AG27-AS27)/AG27</f>
        <v>0.48151436434865752</v>
      </c>
      <c r="BV27" s="62">
        <f>(AH27-AT27)/AH27</f>
        <v>0.42647624024763436</v>
      </c>
      <c r="BW27" s="62">
        <f>(AI27-AU27)/AI27</f>
        <v>0.39725916581632648</v>
      </c>
      <c r="BX27" s="62">
        <f>(AJ27-AV27)/AJ27</f>
        <v>0.39597103616755808</v>
      </c>
      <c r="BY27" s="62">
        <f>(AK27-AW27)/AK27</f>
        <v>0.39789524657283348</v>
      </c>
      <c r="BZ27" s="62">
        <f>(AL27-AX27)/AL27</f>
        <v>0.37438504906015185</v>
      </c>
      <c r="CA27" s="62"/>
      <c r="CB27" s="62"/>
      <c r="CC27" s="234">
        <v>15</v>
      </c>
      <c r="CD27" s="235">
        <f>IF(M27&gt;=10000,IF(BA27&gt;=0.24,5,IF(BA27&gt;=0.16,4,IF(BA27&gt;=0.08,3,IF(BA27&gt;=0,2,1)))),IF(M27&gt;=5000,IF(BA27&gt;=0.18,5,IF(BA27&gt;=0.12,4,IF(BA27&gt;0.06,3,IF(BA27&gt;=0,2,1)))),IF(M27&gt;=2000,IF(BA27&gt;=0.09,5,IF(BA27&gt;=0.05,4,IF(BA27&gt;=0.03,3,IF(BA27&gt;=0,2,1)))),IF(BA27&gt;=0.05,5,IF(BA27&gt;=0,4,1)))))</f>
        <v>5</v>
      </c>
      <c r="CE27" s="235">
        <f>IF(N27&gt;=10000,IF(BB27&gt;=0.24,5,IF(BB27&gt;=0.16,4,IF(BB27&gt;=0.08,3,IF(BB27&gt;=0,2,1)))),IF(N27&gt;=5000,IF(BB27&gt;=0.18,5,IF(BB27&gt;=0.12,4,IF(BB27&gt;0.06,3,IF(BB27&gt;=0,2,1)))),IF(N27&gt;=2000,IF(BB27&gt;=0.09,5,IF(BB27&gt;=0.05,4,IF(BB27&gt;=0.03,3,IF(BB27&gt;=0,2,1)))),IF(BB27&gt;=0.05,5,IF(BB27&gt;=0,4,1)))))</f>
        <v>5</v>
      </c>
      <c r="CF27" s="235">
        <f>IF(O27&gt;=10000,IF(BC27&gt;=0.24,5,IF(BC27&gt;=0.16,4,IF(BC27&gt;=0.08,3,IF(BC27&gt;=0,2,1)))),IF(O27&gt;=5000,IF(BC27&gt;=0.18,5,IF(BC27&gt;=0.12,4,IF(BC27&gt;0.06,3,IF(BC27&gt;=0,2,1)))),IF(O27&gt;=2000,IF(BC27&gt;=0.09,5,IF(BC27&gt;=0.05,4,IF(BC27&gt;=0.03,3,IF(BC27&gt;=0,2,1)))),IF(BC27&gt;=0.05,5,IF(BC27&gt;=0,4,1)))))</f>
        <v>5</v>
      </c>
      <c r="CG27" s="235">
        <f>IF(P27&gt;=10000,IF(BD27&gt;=0.24,5,IF(BD27&gt;=0.16,4,IF(BD27&gt;=0.08,3,IF(BD27&gt;=0,2,1)))),IF(P27&gt;=5000,IF(BD27&gt;=0.18,5,IF(BD27&gt;=0.12,4,IF(BD27&gt;0.06,3,IF(BD27&gt;=0,2,1)))),IF(P27&gt;=2000,IF(BD27&gt;=0.09,5,IF(BD27&gt;=0.05,4,IF(BD27&gt;=0.03,3,IF(BD27&gt;=0,2,1)))),IF(BD27&gt;=0.05,5,IF(BD27&gt;=0,4,1)))))</f>
        <v>5</v>
      </c>
      <c r="CH27" s="235">
        <f>IF(Q27&gt;=10000,IF(BE27&gt;=0.24,5,IF(BE27&gt;=0.16,4,IF(BE27&gt;=0.08,3,IF(BE27&gt;=0,2,1)))),IF(Q27&gt;=5000,IF(BE27&gt;=0.18,5,IF(BE27&gt;=0.12,4,IF(BE27&gt;0.06,3,IF(BE27&gt;=0,2,1)))),IF(Q27&gt;=2000,IF(BE27&gt;=0.09,5,IF(BE27&gt;=0.05,4,IF(BE27&gt;=0.03,3,IF(BE27&gt;=0,2,1)))),IF(BE27&gt;=0.05,5,IF(BE27&gt;=0,4,1)))))</f>
        <v>5</v>
      </c>
      <c r="CI27" s="235">
        <f>IF(R27&gt;=10000,IF(BF27&gt;=0.24,5,IF(BF27&gt;=0.16,4,IF(BF27&gt;=0.08,3,IF(BF27&gt;=0,2,1)))),IF(R27&gt;=5000,IF(BF27&gt;=0.18,5,IF(BF27&gt;=0.12,4,IF(BF27&gt;0.06,3,IF(BF27&gt;=0,2,1)))),IF(R27&gt;=2000,IF(BF27&gt;=0.09,5,IF(BF27&gt;=0.05,4,IF(BF27&gt;=0.03,3,IF(BF27&gt;=0,2,1)))),IF(BF27&gt;=0.05,5,IF(BF27&gt;=0,4,1)))))</f>
        <v>5</v>
      </c>
      <c r="CJ27" s="235">
        <f>IF(S27&gt;=10000,IF(BG27&gt;=0.24,5,IF(BG27&gt;=0.16,4,IF(BG27&gt;=0.08,3,IF(BG27&gt;=0,2,1)))),IF(S27&gt;=5000,IF(BG27&gt;=0.18,5,IF(BG27&gt;=0.12,4,IF(BG27&gt;0.06,3,IF(BG27&gt;=0,2,1)))),IF(S27&gt;=2000,IF(BG27&gt;=0.09,5,IF(BG27&gt;=0.05,4,IF(BG27&gt;=0.03,3,IF(BG27&gt;=0,2,1)))),IF(BG27&gt;=0.05,5,IF(BG27&gt;=0,4,1)))))</f>
        <v>4</v>
      </c>
      <c r="CK27" s="235">
        <f>IF(T27&gt;=10000,IF(BH27&gt;=0.24,5,IF(BH27&gt;=0.16,4,IF(BH27&gt;=0.08,3,IF(BH27&gt;=0,2,1)))),IF(T27&gt;=5000,IF(BH27&gt;=0.18,5,IF(BH27&gt;=0.12,4,IF(BH27&gt;0.06,3,IF(BH27&gt;=0,2,1)))),IF(T27&gt;=2000,IF(BH27&gt;=0.09,5,IF(BH27&gt;=0.05,4,IF(BH27&gt;=0.03,3,IF(BH27&gt;=0,2,1)))),IF(BH27&gt;=0.05,5,IF(BH27&gt;=0,4,1)))))</f>
        <v>5</v>
      </c>
      <c r="CL27" s="235">
        <f>IF(U27&gt;=10000,IF(BI27&gt;=0.24,5,IF(BI27&gt;=0.16,4,IF(BI27&gt;=0.08,3,IF(BI27&gt;=0,2,1)))),IF(U27&gt;=5000,IF(BI27&gt;=0.18,5,IF(BI27&gt;=0.12,4,IF(BI27&gt;0.06,3,IF(BI27&gt;=0,2,1)))),IF(U27&gt;=2000,IF(BI27&gt;=0.09,5,IF(BI27&gt;=0.05,4,IF(BI27&gt;=0.03,3,IF(BI27&gt;=0,2,1)))),IF(BI27&gt;=0.05,5,IF(BI27&gt;=0,4,1)))))</f>
        <v>5</v>
      </c>
      <c r="CM27" s="235">
        <f>IF(V27&gt;=10000,IF(BJ27&gt;=0.24,5,IF(BJ27&gt;=0.16,4,IF(BJ27&gt;=0.08,3,IF(BJ27&gt;=0,2,1)))),IF(V27&gt;=5000,IF(BJ27&gt;=0.18,5,IF(BJ27&gt;=0.12,4,IF(BJ27&gt;0.06,3,IF(BJ27&gt;=0,2,1)))),IF(V27&gt;=2000,IF(BJ27&gt;=0.09,5,IF(BJ27&gt;=0.05,4,IF(BJ27&gt;=0.03,3,IF(BJ27&gt;=0,2,1)))),IF(BJ27&gt;=0.05,5,IF(BJ27&gt;=0,4,1)))))</f>
        <v>5</v>
      </c>
      <c r="CN27" s="235">
        <f>IF(W27&gt;=10000,IF(BK27&gt;=0.24,5,IF(BK27&gt;=0.16,4,IF(BK27&gt;=0.08,3,IF(BK27&gt;=0,2,1)))),IF(W27&gt;=5000,IF(BK27&gt;=0.18,5,IF(BK27&gt;=0.12,4,IF(BK27&gt;0.06,3,IF(BK27&gt;=0,2,1)))),IF(W27&gt;=2000,IF(BK27&gt;=0.09,5,IF(BK27&gt;=0.05,4,IF(BK27&gt;=0.03,3,IF(BK27&gt;=0,2,1)))),IF(BK27&gt;=0.05,5,IF(BK27&gt;=0,4,1)))))</f>
        <v>4</v>
      </c>
      <c r="CO27" s="235">
        <f>IF(X27&gt;=10000,IF(BL27&gt;=0.24,5,IF(BL27&gt;=0.16,4,IF(BL27&gt;=0.08,3,IF(BL27&gt;=0,2,1)))),IF(X27&gt;=5000,IF(BL27&gt;=0.18,5,IF(BL27&gt;=0.12,4,IF(BL27&gt;0.06,3,IF(BL27&gt;=0,2,1)))),IF(X27&gt;=2000,IF(BL27&gt;=0.09,5,IF(BL27&gt;=0.05,4,IF(BL27&gt;=0.03,3,IF(BL27&gt;=0,2,1)))),IF(BL27&gt;=0.05,5,IF(BL27&gt;=0,4,1)))))</f>
        <v>1</v>
      </c>
      <c r="CP27" s="235">
        <f>IF(Y27&gt;=10000,IF(BM27&gt;=0.24,5,IF(BM27&gt;=0.16,4,IF(BM27&gt;=0.08,3,IF(BM27&gt;=0,2,1)))),IF(Y27&gt;=5000,IF(BM27&gt;=0.18,5,IF(BM27&gt;=0.12,4,IF(BM27&gt;0.06,3,IF(BM27&gt;=0,2,1)))),IF(Y27&gt;=2000,IF(BM27&gt;=0.09,5,IF(BM27&gt;=0.05,4,IF(BM27&gt;=0.03,3,IF(BM27&gt;=0,2,1)))),IF(BM27&gt;=0.05,5,IF(BM27&gt;=0,4,1)))))</f>
        <v>2</v>
      </c>
      <c r="CQ27" s="235">
        <f>IF(Z27&gt;=10000,IF(BN27&gt;=0.24,5,IF(BN27&gt;=0.16,4,IF(BN27&gt;=0.08,3,IF(BN27&gt;=0,2,1)))),IF(Z27&gt;=5000,IF(BN27&gt;=0.18,5,IF(BN27&gt;=0.12,4,IF(BN27&gt;0.06,3,IF(BN27&gt;=0,2,1)))),IF(Z27&gt;=2000,IF(BN27&gt;=0.09,5,IF(BN27&gt;=0.05,4,IF(BN27&gt;=0.03,3,IF(BN27&gt;=0,2,1)))),IF(BN27&gt;=0.05,5,IF(BN27&gt;=0,4,1)))))</f>
        <v>2</v>
      </c>
      <c r="CR27" s="235">
        <f>IF(AA27&gt;=10000,IF(BO27&gt;=0.24,5,IF(BO27&gt;=0.16,4,IF(BO27&gt;=0.08,3,IF(BO27&gt;=0,2,1)))),IF(AA27&gt;=5000,IF(BO27&gt;=0.18,5,IF(BO27&gt;=0.12,4,IF(BO27&gt;0.06,3,IF(BO27&gt;=0,2,1)))),IF(AA27&gt;=2000,IF(BO27&gt;=0.09,5,IF(BO27&gt;=0.05,4,IF(BO27&gt;=0.03,3,IF(BO27&gt;=0,2,1)))),IF(BO27&gt;=0.05,5,IF(BO27&gt;=0,4,1)))))</f>
        <v>5</v>
      </c>
      <c r="CS27" s="235">
        <f>IF(AB27&gt;=10000,IF(BP27&gt;=0.24,5,IF(BP27&gt;=0.16,4,IF(BP27&gt;=0.08,3,IF(BP27&gt;=0,2,1)))),IF(AB27&gt;=5000,IF(BP27&gt;=0.18,5,IF(BP27&gt;=0.12,4,IF(BP27&gt;0.06,3,IF(BP27&gt;=0,2,1)))),IF(AB27&gt;=2000,IF(BP27&gt;=0.09,5,IF(BP27&gt;=0.05,4,IF(BP27&gt;=0.03,3,IF(BP27&gt;=0,2,1)))),IF(BP27&gt;=0.05,5,IF(BP27&gt;=0,4,1)))))</f>
        <v>5</v>
      </c>
      <c r="CT27" s="235">
        <f>IF(AC27&gt;=10000,IF(BQ27&gt;=0.24,5,IF(BQ27&gt;=0.16,4,IF(BQ27&gt;=0.08,3,IF(BQ27&gt;=0,2,1)))),IF(AC27&gt;=5000,IF(BQ27&gt;=0.18,5,IF(BQ27&gt;=0.12,4,IF(BQ27&gt;0.06,3,IF(BQ27&gt;=0,2,1)))),IF(AC27&gt;=2000,IF(BQ27&gt;=0.09,5,IF(BQ27&gt;=0.05,4,IF(BQ27&gt;=0.03,3,IF(BQ27&gt;=0,2,1)))),IF(BQ27&gt;=0.05,5,IF(BQ27&gt;=0,4,1)))))</f>
        <v>5</v>
      </c>
      <c r="CU27" s="235">
        <f>IF(AD27&gt;=10000,IF(BR27&gt;=0.24,5,IF(BR27&gt;=0.16,4,IF(BR27&gt;=0.08,3,IF(BR27&gt;=0,2,1)))),IF(AD27&gt;=5000,IF(BR27&gt;=0.18,5,IF(BR27&gt;=0.12,4,IF(BR27&gt;0.06,3,IF(BR27&gt;=0,2,1)))),IF(AD27&gt;=2000,IF(BR27&gt;=0.09,5,IF(BR27&gt;=0.05,4,IF(BR27&gt;=0.03,3,IF(BR27&gt;=0,2,1)))),IF(BR27&gt;=0.05,5,IF(BR27&gt;=0,4,1)))))</f>
        <v>5</v>
      </c>
      <c r="CV27" s="235">
        <f>IF(AE27&gt;=10000,IF(BS27&gt;=0.24,5,IF(BS27&gt;=0.16,4,IF(BS27&gt;=0.08,3,IF(BS27&gt;=0,2,1)))),IF(AE27&gt;=5000,IF(BS27&gt;=0.18,5,IF(BS27&gt;=0.12,4,IF(BS27&gt;0.06,3,IF(BS27&gt;=0,2,1)))),IF(AE27&gt;=2000,IF(BS27&gt;=0.09,5,IF(BS27&gt;=0.05,4,IF(BS27&gt;=0.03,3,IF(BS27&gt;=0,2,1)))),IF(BS27&gt;=0.05,5,IF(BS27&gt;=0,4,1)))))</f>
        <v>5</v>
      </c>
      <c r="CW27" s="235">
        <f>IF(AF27&gt;=10000,IF(BT27&gt;=0.24,5,IF(BT27&gt;=0.16,4,IF(BT27&gt;=0.08,3,IF(BT27&gt;=0,2,1)))),IF(AF27&gt;=5000,IF(BT27&gt;=0.18,5,IF(BT27&gt;=0.12,4,IF(BT27&gt;0.06,3,IF(BT27&gt;=0,2,1)))),IF(AF27&gt;=2000,IF(BT27&gt;=0.09,5,IF(BT27&gt;=0.05,4,IF(BT27&gt;=0.03,3,IF(BT27&gt;=0,2,1)))),IF(BT27&gt;=0.05,5,IF(BT27&gt;=0,4,1)))))</f>
        <v>5</v>
      </c>
      <c r="CX27" s="235">
        <f>IF(AG27&gt;=10000,IF(BU27&gt;=0.24,5,IF(BU27&gt;=0.16,4,IF(BU27&gt;=0.08,3,IF(BU27&gt;=0,2,1)))),IF(AG27&gt;=5000,IF(BU27&gt;=0.18,5,IF(BU27&gt;=0.12,4,IF(BU27&gt;0.06,3,IF(BU27&gt;=0,2,1)))),IF(AG27&gt;=2000,IF(BU27&gt;=0.09,5,IF(BU27&gt;=0.05,4,IF(BU27&gt;=0.03,3,IF(BU27&gt;=0,2,1)))),IF(BU27&gt;=0.05,5,IF(BU27&gt;=0,4,1)))))</f>
        <v>5</v>
      </c>
      <c r="CY27" s="235">
        <f>IF(AH27&gt;=10000,IF(BV27&gt;=0.24,5,IF(BV27&gt;=0.16,4,IF(BV27&gt;=0.08,3,IF(BV27&gt;=0,2,1)))),IF(AH27&gt;=5000,IF(BV27&gt;=0.18,5,IF(BV27&gt;=0.12,4,IF(BV27&gt;0.06,3,IF(BV27&gt;=0,2,1)))),IF(AH27&gt;=2000,IF(BV27&gt;=0.09,5,IF(BV27&gt;=0.05,4,IF(BV27&gt;=0.03,3,IF(BV27&gt;=0,2,1)))),IF(BV27&gt;=0.05,5,IF(BV27&gt;=0,4,1)))))</f>
        <v>5</v>
      </c>
      <c r="CZ27" s="235">
        <f>IF(AI27&gt;=10000,IF(BW27&gt;=0.24,5,IF(BW27&gt;=0.16,4,IF(BW27&gt;=0.08,3,IF(BW27&gt;=0,2,1)))),IF(AI27&gt;=5000,IF(BW27&gt;=0.18,5,IF(BW27&gt;=0.12,4,IF(BW27&gt;0.06,3,IF(BW27&gt;=0,2,1)))),IF(AI27&gt;=2000,IF(BW27&gt;=0.09,5,IF(BW27&gt;=0.05,4,IF(BW27&gt;=0.03,3,IF(BW27&gt;=0,2,1)))),IF(BW27&gt;=0.05,5,IF(BW27&gt;=0,4,1)))))</f>
        <v>5</v>
      </c>
      <c r="DA27" s="235">
        <f>IF(AJ27&gt;=10000,IF(BX27&gt;=0.24,5,IF(BX27&gt;=0.16,4,IF(BX27&gt;=0.08,3,IF(BX27&gt;=0,2,1)))),IF(AJ27&gt;=5000,IF(BX27&gt;=0.18,5,IF(BX27&gt;=0.12,4,IF(BX27&gt;0.06,3,IF(BX27&gt;=0,2,1)))),IF(AJ27&gt;=2000,IF(BX27&gt;=0.09,5,IF(BX27&gt;=0.05,4,IF(BX27&gt;=0.03,3,IF(BX27&gt;=0,2,1)))),IF(BX27&gt;=0.05,5,IF(BX27&gt;=0,4,1)))))</f>
        <v>5</v>
      </c>
      <c r="DB27" s="235">
        <f>IF(AK27&gt;=10000,IF(BY27&gt;=0.24,5,IF(BY27&gt;=0.16,4,IF(BY27&gt;=0.08,3,IF(BY27&gt;=0,2,1)))),IF(AK27&gt;=5000,IF(BY27&gt;=0.18,5,IF(BY27&gt;=0.12,4,IF(BY27&gt;0.06,3,IF(BY27&gt;=0,2,1)))),IF(AK27&gt;=2000,IF(BY27&gt;=0.09,5,IF(BY27&gt;=0.05,4,IF(BY27&gt;=0.03,3,IF(BY27&gt;=0,2,1)))),IF(BY27&gt;=0.05,5,IF(BY27&gt;=0,4,1)))))</f>
        <v>5</v>
      </c>
      <c r="DC27" s="235">
        <f>IF(AL27&gt;=10000,IF(BZ27&gt;=0.24,5,IF(BZ27&gt;=0.16,4,IF(BZ27&gt;=0.08,3,IF(BZ27&gt;=0,2,1)))),IF(AL27&gt;=5000,IF(BZ27&gt;=0.18,5,IF(BZ27&gt;=0.12,4,IF(BZ27&gt;0.06,3,IF(BZ27&gt;=0,2,1)))),IF(AL27&gt;=2000,IF(BZ27&gt;=0.09,5,IF(BZ27&gt;=0.05,4,IF(BZ27&gt;=0.03,3,IF(BZ27&gt;=0,2,1)))),IF(BZ27&gt;=0.05,5,IF(BZ27&gt;=0,4,1)))))</f>
        <v>5</v>
      </c>
      <c r="DD27" s="235"/>
      <c r="DE27" s="235"/>
      <c r="DF27" s="243" t="s">
        <v>202</v>
      </c>
      <c r="DG27" s="244" t="s">
        <v>7</v>
      </c>
      <c r="DH27" s="235">
        <f t="shared" si="22"/>
        <v>15</v>
      </c>
      <c r="DI27" s="235">
        <f t="shared" si="22"/>
        <v>15</v>
      </c>
      <c r="DJ27" s="235">
        <f t="shared" si="22"/>
        <v>15</v>
      </c>
      <c r="DK27" s="235">
        <f t="shared" si="22"/>
        <v>15</v>
      </c>
      <c r="DL27" s="235">
        <f t="shared" si="22"/>
        <v>15</v>
      </c>
      <c r="DM27" s="235">
        <f t="shared" si="22"/>
        <v>15</v>
      </c>
      <c r="DN27" s="235">
        <f t="shared" si="22"/>
        <v>12</v>
      </c>
      <c r="DO27" s="235">
        <f t="shared" si="22"/>
        <v>15</v>
      </c>
      <c r="DP27" s="235">
        <f t="shared" si="22"/>
        <v>15</v>
      </c>
      <c r="DQ27" s="235">
        <f t="shared" si="22"/>
        <v>15</v>
      </c>
      <c r="DR27" s="235">
        <f t="shared" si="22"/>
        <v>12</v>
      </c>
      <c r="DS27" s="235">
        <f t="shared" si="22"/>
        <v>3</v>
      </c>
      <c r="DT27" s="235">
        <f t="shared" si="22"/>
        <v>6</v>
      </c>
      <c r="DU27" s="235">
        <f t="shared" si="22"/>
        <v>6</v>
      </c>
      <c r="DV27" s="235">
        <f t="shared" si="22"/>
        <v>15</v>
      </c>
      <c r="DW27" s="235">
        <f t="shared" si="22"/>
        <v>15</v>
      </c>
      <c r="DX27" s="235">
        <f>CT27/5*$CC27</f>
        <v>15</v>
      </c>
      <c r="DY27" s="235">
        <f>CU27/5*$CC27</f>
        <v>15</v>
      </c>
      <c r="DZ27" s="235">
        <f>CV27/5*$CC27</f>
        <v>15</v>
      </c>
      <c r="EA27" s="235">
        <f>CW27/5*$CC27</f>
        <v>15</v>
      </c>
      <c r="EB27" s="235">
        <f>CX27/5*$CC27</f>
        <v>15</v>
      </c>
      <c r="EC27" s="235">
        <f>CY27/5*$CC27</f>
        <v>15</v>
      </c>
      <c r="ED27" s="235">
        <f>CZ27/5*$CC27</f>
        <v>15</v>
      </c>
      <c r="EE27" s="235">
        <f>DA27/5*$CC27</f>
        <v>15</v>
      </c>
      <c r="EF27" s="235">
        <f>DB27/5*$CC27</f>
        <v>15</v>
      </c>
      <c r="EG27" s="235">
        <f>DC27/5*$CC27</f>
        <v>15</v>
      </c>
      <c r="EH27" s="235"/>
    </row>
    <row r="28" spans="1:178" ht="14.25" customHeight="1">
      <c r="B28" s="46"/>
      <c r="C28" s="74" t="s">
        <v>4</v>
      </c>
      <c r="K28" s="2"/>
      <c r="L28" s="2"/>
      <c r="M28" s="2">
        <v>10251</v>
      </c>
      <c r="N28" s="2">
        <v>8375</v>
      </c>
      <c r="O28" s="2">
        <v>4689</v>
      </c>
      <c r="P28" s="2">
        <v>5181</v>
      </c>
      <c r="Q28" s="2">
        <v>3354</v>
      </c>
      <c r="R28" s="2">
        <v>4154</v>
      </c>
      <c r="S28" s="2">
        <v>2872</v>
      </c>
      <c r="T28" s="2">
        <v>5235</v>
      </c>
      <c r="U28" s="2">
        <v>0</v>
      </c>
      <c r="V28" s="2">
        <v>0</v>
      </c>
      <c r="W28" s="2">
        <v>3633</v>
      </c>
      <c r="X28" s="2">
        <v>0</v>
      </c>
      <c r="Y28" s="2">
        <v>0</v>
      </c>
      <c r="Z28" s="2">
        <v>6811</v>
      </c>
      <c r="AA28" s="2">
        <v>6286</v>
      </c>
      <c r="AB28" s="2">
        <v>4190</v>
      </c>
      <c r="AC28" s="2">
        <v>7967</v>
      </c>
      <c r="AD28" s="2">
        <v>4798</v>
      </c>
      <c r="AE28" s="2">
        <v>2750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118">
        <v>0</v>
      </c>
      <c r="AL28" s="72">
        <v>0</v>
      </c>
      <c r="AM28" s="72">
        <v>0</v>
      </c>
      <c r="AN28" s="72">
        <v>1491</v>
      </c>
      <c r="AO28" s="72">
        <v>752</v>
      </c>
      <c r="AP28" s="72">
        <v>2086</v>
      </c>
      <c r="AQ28" s="209">
        <v>1764</v>
      </c>
      <c r="AR28" s="193">
        <v>469</v>
      </c>
      <c r="AS28" s="193"/>
      <c r="AT28" s="193"/>
      <c r="AU28" s="193"/>
      <c r="AV28" s="193"/>
      <c r="AW28" s="193"/>
      <c r="AX28" s="193"/>
      <c r="AY28" s="204"/>
      <c r="BA28" s="55">
        <f>(M28-Y28)/M28</f>
        <v>1</v>
      </c>
      <c r="BB28" s="55">
        <f>(N28-Z28)/N28</f>
        <v>0.18674626865671642</v>
      </c>
      <c r="BC28" s="55">
        <f>(O28-AA28)/O28</f>
        <v>-0.34058434634250373</v>
      </c>
      <c r="BD28" s="55">
        <f>(P28-AB28)/P28</f>
        <v>0.19127581547963712</v>
      </c>
      <c r="BE28" s="55">
        <f>(Q28-AC28)/Q28</f>
        <v>-1.3753726893261777</v>
      </c>
      <c r="BF28" s="55">
        <f>(R28-AD28)/R28</f>
        <v>-0.15503129513721714</v>
      </c>
      <c r="BG28" s="55">
        <f>(S28-AE28)/S28</f>
        <v>4.247910863509749E-2</v>
      </c>
      <c r="BH28" s="55">
        <f>(T28-AF28)/T28</f>
        <v>1</v>
      </c>
      <c r="BI28" s="55" t="e">
        <f>(U28-AG28)/U28</f>
        <v>#DIV/0!</v>
      </c>
      <c r="BJ28" s="55" t="e">
        <f>(V28-AH28)/V28</f>
        <v>#DIV/0!</v>
      </c>
      <c r="BK28" s="55">
        <f>(W28-AI28)/W28</f>
        <v>1</v>
      </c>
      <c r="BL28" s="55" t="e">
        <f>(X28-AJ28)/X28</f>
        <v>#DIV/0!</v>
      </c>
      <c r="BM28" s="55" t="e">
        <f>(Y28-AK28)/Y28</f>
        <v>#DIV/0!</v>
      </c>
      <c r="BN28" s="55">
        <f>(Z28-AL28)/Z28</f>
        <v>1</v>
      </c>
      <c r="BO28" s="55">
        <f>(AA28-AM28)/AA28</f>
        <v>1</v>
      </c>
      <c r="BP28" s="55">
        <f>(AB28-AN28)/AB28</f>
        <v>0.64415274463007155</v>
      </c>
      <c r="BQ28" s="55">
        <f>(AC28-AO28)/AC28</f>
        <v>0.90561064390611268</v>
      </c>
      <c r="BR28" s="55">
        <f>(AD28-AP28)/AD28</f>
        <v>0.56523551479783241</v>
      </c>
      <c r="BS28" s="55">
        <f>(AE28-AQ28)/AE28</f>
        <v>0.35854545454545456</v>
      </c>
      <c r="BT28" s="62">
        <v>0</v>
      </c>
      <c r="BU28" s="55"/>
      <c r="BV28" s="55"/>
      <c r="BW28" s="55"/>
      <c r="BX28" s="55"/>
      <c r="BY28" s="55"/>
      <c r="BZ28" s="55"/>
      <c r="CA28" s="55"/>
      <c r="CB28" s="55"/>
      <c r="CC28" s="60">
        <v>15</v>
      </c>
      <c r="CD28" s="58">
        <f>IF(M28&gt;=10000,IF(BA28&gt;=0.24,5,IF(BA28&gt;=0.16,4,IF(BA28&gt;=0.08,3,IF(BA28&gt;=0,2,1)))),IF(M28&gt;=5000,IF(BA28&gt;=0.18,5,IF(BA28&gt;=0.12,4,IF(BA28&gt;0.06,3,IF(BA28&gt;=0,2,1)))),IF(M28&gt;=2000,IF(BA28&gt;=0.09,5,IF(BA28&gt;=0.05,4,IF(BA28&gt;=0.03,3,IF(BA28&gt;=0,2,1)))),IF(BA28&gt;=0.05,5,IF(BA28&gt;=0,4,1)))))</f>
        <v>5</v>
      </c>
      <c r="CE28" s="58">
        <f>IF(N28&gt;=10000,IF(BB28&gt;=0.24,5,IF(BB28&gt;=0.16,4,IF(BB28&gt;=0.08,3,IF(BB28&gt;=0,2,1)))),IF(N28&gt;=5000,IF(BB28&gt;=0.18,5,IF(BB28&gt;=0.12,4,IF(BB28&gt;0.06,3,IF(BB28&gt;=0,2,1)))),IF(N28&gt;=2000,IF(BB28&gt;=0.09,5,IF(BB28&gt;=0.05,4,IF(BB28&gt;=0.03,3,IF(BB28&gt;=0,2,1)))),IF(BB28&gt;=0.05,5,IF(BB28&gt;=0,4,1)))))</f>
        <v>5</v>
      </c>
      <c r="CF28" s="58">
        <f>IF(O28&gt;=10000,IF(BC28&gt;=0.24,5,IF(BC28&gt;=0.16,4,IF(BC28&gt;=0.08,3,IF(BC28&gt;=0,2,1)))),IF(O28&gt;=5000,IF(BC28&gt;=0.18,5,IF(BC28&gt;=0.12,4,IF(BC28&gt;0.06,3,IF(BC28&gt;=0,2,1)))),IF(O28&gt;=2000,IF(BC28&gt;=0.09,5,IF(BC28&gt;=0.05,4,IF(BC28&gt;=0.03,3,IF(BC28&gt;=0,2,1)))),IF(BC28&gt;=0.05,5,IF(BC28&gt;=0,4,1)))))</f>
        <v>1</v>
      </c>
      <c r="CG28" s="58">
        <f>IF(P28&gt;=10000,IF(BD28&gt;=0.24,5,IF(BD28&gt;=0.16,4,IF(BD28&gt;=0.08,3,IF(BD28&gt;=0,2,1)))),IF(P28&gt;=5000,IF(BD28&gt;=0.18,5,IF(BD28&gt;=0.12,4,IF(BD28&gt;0.06,3,IF(BD28&gt;=0,2,1)))),IF(P28&gt;=2000,IF(BD28&gt;=0.09,5,IF(BD28&gt;=0.05,4,IF(BD28&gt;=0.03,3,IF(BD28&gt;=0,2,1)))),IF(BD28&gt;=0.05,5,IF(BD28&gt;=0,4,1)))))</f>
        <v>5</v>
      </c>
      <c r="CH28" s="58">
        <f>IF(Q28&gt;=10000,IF(BE28&gt;=0.24,5,IF(BE28&gt;=0.16,4,IF(BE28&gt;=0.08,3,IF(BE28&gt;=0,2,1)))),IF(Q28&gt;=5000,IF(BE28&gt;=0.18,5,IF(BE28&gt;=0.12,4,IF(BE28&gt;0.06,3,IF(BE28&gt;=0,2,1)))),IF(Q28&gt;=2000,IF(BE28&gt;=0.09,5,IF(BE28&gt;=0.05,4,IF(BE28&gt;=0.03,3,IF(BE28&gt;=0,2,1)))),IF(BE28&gt;=0.05,5,IF(BE28&gt;=0,4,1)))))</f>
        <v>1</v>
      </c>
      <c r="CI28" s="58">
        <f>IF(R28&gt;=10000,IF(BF28&gt;=0.24,5,IF(BF28&gt;=0.16,4,IF(BF28&gt;=0.08,3,IF(BF28&gt;=0,2,1)))),IF(R28&gt;=5000,IF(BF28&gt;=0.18,5,IF(BF28&gt;=0.12,4,IF(BF28&gt;0.06,3,IF(BF28&gt;=0,2,1)))),IF(R28&gt;=2000,IF(BF28&gt;=0.09,5,IF(BF28&gt;=0.05,4,IF(BF28&gt;=0.03,3,IF(BF28&gt;=0,2,1)))),IF(BF28&gt;=0.05,5,IF(BF28&gt;=0,4,1)))))</f>
        <v>1</v>
      </c>
      <c r="CJ28" s="58">
        <f>IF(S28&gt;=10000,IF(BG28&gt;=0.24,5,IF(BG28&gt;=0.16,4,IF(BG28&gt;=0.08,3,IF(BG28&gt;=0,2,1)))),IF(S28&gt;=5000,IF(BG28&gt;=0.18,5,IF(BG28&gt;=0.12,4,IF(BG28&gt;0.06,3,IF(BG28&gt;=0,2,1)))),IF(S28&gt;=2000,IF(BG28&gt;=0.09,5,IF(BG28&gt;=0.05,4,IF(BG28&gt;=0.03,3,IF(BG28&gt;=0,2,1)))),IF(BG28&gt;=0.05,5,IF(BG28&gt;=0,4,1)))))</f>
        <v>3</v>
      </c>
      <c r="CK28" s="58">
        <f>IF(T28&gt;=10000,IF(BH28&gt;=0.24,5,IF(BH28&gt;=0.16,4,IF(BH28&gt;=0.08,3,IF(BH28&gt;=0,2,1)))),IF(T28&gt;=5000,IF(BH28&gt;=0.18,5,IF(BH28&gt;=0.12,4,IF(BH28&gt;0.06,3,IF(BH28&gt;=0,2,1)))),IF(T28&gt;=2000,IF(BH28&gt;=0.09,5,IF(BH28&gt;=0.05,4,IF(BH28&gt;=0.03,3,IF(BH28&gt;=0,2,1)))),IF(BH28&gt;=0.05,5,IF(BH28&gt;=0,4,1)))))</f>
        <v>5</v>
      </c>
      <c r="CL28" s="58" t="e">
        <f>IF(U28&gt;=10000,IF(BI28&gt;=0.24,5,IF(BI28&gt;=0.16,4,IF(BI28&gt;=0.08,3,IF(BI28&gt;=0,2,1)))),IF(U28&gt;=5000,IF(BI28&gt;=0.18,5,IF(BI28&gt;=0.12,4,IF(BI28&gt;0.06,3,IF(BI28&gt;=0,2,1)))),IF(U28&gt;=2000,IF(BI28&gt;=0.09,5,IF(BI28&gt;=0.05,4,IF(BI28&gt;=0.03,3,IF(BI28&gt;=0,2,1)))),IF(BI28&gt;=0.05,5,IF(BI28&gt;=0,4,1)))))</f>
        <v>#DIV/0!</v>
      </c>
      <c r="CM28" s="58" t="e">
        <f>IF(V28&gt;=10000,IF(BJ28&gt;=0.24,5,IF(BJ28&gt;=0.16,4,IF(BJ28&gt;=0.08,3,IF(BJ28&gt;=0,2,1)))),IF(V28&gt;=5000,IF(BJ28&gt;=0.18,5,IF(BJ28&gt;=0.12,4,IF(BJ28&gt;0.06,3,IF(BJ28&gt;=0,2,1)))),IF(V28&gt;=2000,IF(BJ28&gt;=0.09,5,IF(BJ28&gt;=0.05,4,IF(BJ28&gt;=0.03,3,IF(BJ28&gt;=0,2,1)))),IF(BJ28&gt;=0.05,5,IF(BJ28&gt;=0,4,1)))))</f>
        <v>#DIV/0!</v>
      </c>
      <c r="CN28" s="58">
        <f>IF(W28&gt;=10000,IF(BK28&gt;=0.24,5,IF(BK28&gt;=0.16,4,IF(BK28&gt;=0.08,3,IF(BK28&gt;=0,2,1)))),IF(W28&gt;=5000,IF(BK28&gt;=0.18,5,IF(BK28&gt;=0.12,4,IF(BK28&gt;0.06,3,IF(BK28&gt;=0,2,1)))),IF(W28&gt;=2000,IF(BK28&gt;=0.09,5,IF(BK28&gt;=0.05,4,IF(BK28&gt;=0.03,3,IF(BK28&gt;=0,2,1)))),IF(BK28&gt;=0.05,5,IF(BK28&gt;=0,4,1)))))</f>
        <v>5</v>
      </c>
      <c r="CO28" s="58" t="e">
        <f>IF(X28&gt;=10000,IF(BL28&gt;=0.24,5,IF(BL28&gt;=0.16,4,IF(BL28&gt;=0.08,3,IF(BL28&gt;=0,2,1)))),IF(X28&gt;=5000,IF(BL28&gt;=0.18,5,IF(BL28&gt;=0.12,4,IF(BL28&gt;0.06,3,IF(BL28&gt;=0,2,1)))),IF(X28&gt;=2000,IF(BL28&gt;=0.09,5,IF(BL28&gt;=0.05,4,IF(BL28&gt;=0.03,3,IF(BL28&gt;=0,2,1)))),IF(BL28&gt;=0.05,5,IF(BL28&gt;=0,4,1)))))</f>
        <v>#DIV/0!</v>
      </c>
      <c r="CP28" s="58" t="e">
        <f>IF(Y28&gt;=10000,IF(BM28&gt;=0.24,5,IF(BM28&gt;=0.16,4,IF(BM28&gt;=0.08,3,IF(BM28&gt;=0,2,1)))),IF(Y28&gt;=5000,IF(BM28&gt;=0.18,5,IF(BM28&gt;=0.12,4,IF(BM28&gt;0.06,3,IF(BM28&gt;=0,2,1)))),IF(Y28&gt;=2000,IF(BM28&gt;=0.09,5,IF(BM28&gt;=0.05,4,IF(BM28&gt;=0.03,3,IF(BM28&gt;=0,2,1)))),IF(BM28&gt;=0.05,5,IF(BM28&gt;=0,4,1)))))</f>
        <v>#DIV/0!</v>
      </c>
      <c r="CQ28" s="58">
        <f>IF(Z28&gt;=10000,IF(BN28&gt;=0.24,5,IF(BN28&gt;=0.16,4,IF(BN28&gt;=0.08,3,IF(BN28&gt;=0,2,1)))),IF(Z28&gt;=5000,IF(BN28&gt;=0.18,5,IF(BN28&gt;=0.12,4,IF(BN28&gt;0.06,3,IF(BN28&gt;=0,2,1)))),IF(Z28&gt;=2000,IF(BN28&gt;=0.09,5,IF(BN28&gt;=0.05,4,IF(BN28&gt;=0.03,3,IF(BN28&gt;=0,2,1)))),IF(BN28&gt;=0.05,5,IF(BN28&gt;=0,4,1)))))</f>
        <v>5</v>
      </c>
      <c r="CR28" s="58">
        <f>IF(AA28&gt;=10000,IF(BO28&gt;=0.24,5,IF(BO28&gt;=0.16,4,IF(BO28&gt;=0.08,3,IF(BO28&gt;=0,2,1)))),IF(AA28&gt;=5000,IF(BO28&gt;=0.18,5,IF(BO28&gt;=0.12,4,IF(BO28&gt;0.06,3,IF(BO28&gt;=0,2,1)))),IF(AA28&gt;=2000,IF(BO28&gt;=0.09,5,IF(BO28&gt;=0.05,4,IF(BO28&gt;=0.03,3,IF(BO28&gt;=0,2,1)))),IF(BO28&gt;=0.05,5,IF(BO28&gt;=0,4,1)))))</f>
        <v>5</v>
      </c>
      <c r="CS28" s="58">
        <f>IF(AB28&gt;=10000,IF(BP28&gt;=0.24,5,IF(BP28&gt;=0.16,4,IF(BP28&gt;=0.08,3,IF(BP28&gt;=0,2,1)))),IF(AB28&gt;=5000,IF(BP28&gt;=0.18,5,IF(BP28&gt;=0.12,4,IF(BP28&gt;0.06,3,IF(BP28&gt;=0,2,1)))),IF(AB28&gt;=2000,IF(BP28&gt;=0.09,5,IF(BP28&gt;=0.05,4,IF(BP28&gt;=0.03,3,IF(BP28&gt;=0,2,1)))),IF(BP28&gt;=0.05,5,IF(BP28&gt;=0,4,1)))))</f>
        <v>5</v>
      </c>
      <c r="CT28" s="58">
        <f>IF(AC28&gt;=10000,IF(BQ28&gt;=0.24,5,IF(BQ28&gt;=0.16,4,IF(BQ28&gt;=0.08,3,IF(BQ28&gt;=0,2,1)))),IF(AC28&gt;=5000,IF(BQ28&gt;=0.18,5,IF(BQ28&gt;=0.12,4,IF(BQ28&gt;0.06,3,IF(BQ28&gt;=0,2,1)))),IF(AC28&gt;=2000,IF(BQ28&gt;=0.09,5,IF(BQ28&gt;=0.05,4,IF(BQ28&gt;=0.03,3,IF(BQ28&gt;=0,2,1)))),IF(BQ28&gt;=0.05,5,IF(BQ28&gt;=0,4,1)))))</f>
        <v>5</v>
      </c>
      <c r="CU28" s="58">
        <f>IF(AD28&gt;=10000,IF(BR28&gt;=0.24,5,IF(BR28&gt;=0.16,4,IF(BR28&gt;=0.08,3,IF(BR28&gt;=0,2,1)))),IF(AD28&gt;=5000,IF(BR28&gt;=0.18,5,IF(BR28&gt;=0.12,4,IF(BR28&gt;0.06,3,IF(BR28&gt;=0,2,1)))),IF(AD28&gt;=2000,IF(BR28&gt;=0.09,5,IF(BR28&gt;=0.05,4,IF(BR28&gt;=0.03,3,IF(BR28&gt;=0,2,1)))),IF(BR28&gt;=0.05,5,IF(BR28&gt;=0,4,1)))))</f>
        <v>5</v>
      </c>
      <c r="CV28" s="58">
        <f>IF(AE28&gt;=10000,IF(BS28&gt;=0.24,5,IF(BS28&gt;=0.16,4,IF(BS28&gt;=0.08,3,IF(BS28&gt;=0,2,1)))),IF(AE28&gt;=5000,IF(BS28&gt;=0.18,5,IF(BS28&gt;=0.12,4,IF(BS28&gt;0.06,3,IF(BS28&gt;=0,2,1)))),IF(AE28&gt;=2000,IF(BS28&gt;=0.09,5,IF(BS28&gt;=0.05,4,IF(BS28&gt;=0.03,3,IF(BS28&gt;=0,2,1)))),IF(BS28&gt;=0.05,5,IF(BS28&gt;=0,4,1)))))</f>
        <v>5</v>
      </c>
      <c r="CW28" s="58">
        <f>IF(AF28&gt;=10000,IF(BT28&gt;=0.24,5,IF(BT28&gt;=0.16,4,IF(BT28&gt;=0.08,3,IF(BT28&gt;=0,2,1)))),IF(AF28&gt;=5000,IF(BT28&gt;=0.18,5,IF(BT28&gt;=0.12,4,IF(BT28&gt;0.06,3,IF(BT28&gt;=0,2,1)))),IF(AF28&gt;=2000,IF(BT28&gt;=0.09,5,IF(BT28&gt;=0.05,4,IF(BT28&gt;=0.03,3,IF(BT28&gt;=0,2,1)))),IF(BT28&gt;=0.05,5,IF(BT28&gt;=0,4,1)))))</f>
        <v>4</v>
      </c>
      <c r="CX28" s="58"/>
      <c r="CY28" s="58"/>
      <c r="CZ28" s="58"/>
      <c r="DA28" s="58"/>
      <c r="DB28" s="58"/>
      <c r="DC28" s="58"/>
      <c r="DD28" s="58"/>
      <c r="DE28" s="58"/>
      <c r="DF28" s="46" t="s">
        <v>202</v>
      </c>
      <c r="DG28" s="74" t="s">
        <v>4</v>
      </c>
      <c r="DH28" s="58">
        <f t="shared" si="22"/>
        <v>15</v>
      </c>
      <c r="DI28" s="58">
        <f t="shared" si="22"/>
        <v>15</v>
      </c>
      <c r="DJ28" s="58">
        <f t="shared" si="22"/>
        <v>3</v>
      </c>
      <c r="DK28" s="58">
        <f t="shared" si="22"/>
        <v>15</v>
      </c>
      <c r="DL28" s="58">
        <f t="shared" si="22"/>
        <v>3</v>
      </c>
      <c r="DM28" s="58">
        <f t="shared" si="22"/>
        <v>3</v>
      </c>
      <c r="DN28" s="58">
        <f t="shared" si="22"/>
        <v>9</v>
      </c>
      <c r="DO28" s="58">
        <f t="shared" si="22"/>
        <v>15</v>
      </c>
      <c r="DP28" s="58" t="e">
        <f t="shared" si="22"/>
        <v>#DIV/0!</v>
      </c>
      <c r="DQ28" s="58" t="e">
        <f t="shared" si="22"/>
        <v>#DIV/0!</v>
      </c>
      <c r="DR28" s="58">
        <f t="shared" si="22"/>
        <v>15</v>
      </c>
      <c r="DS28" s="58" t="e">
        <f t="shared" si="22"/>
        <v>#DIV/0!</v>
      </c>
      <c r="DT28" s="58" t="e">
        <f t="shared" si="22"/>
        <v>#DIV/0!</v>
      </c>
      <c r="DU28" s="58">
        <f t="shared" si="22"/>
        <v>15</v>
      </c>
      <c r="DV28" s="58">
        <f t="shared" si="22"/>
        <v>15</v>
      </c>
      <c r="DW28" s="58">
        <f t="shared" si="22"/>
        <v>15</v>
      </c>
      <c r="DX28" s="58">
        <f>CT28/5*$CC28</f>
        <v>15</v>
      </c>
      <c r="DY28" s="58">
        <f>CU28/5*$CC28</f>
        <v>15</v>
      </c>
      <c r="DZ28" s="58">
        <f>CV28/5*$CC28</f>
        <v>15</v>
      </c>
      <c r="EA28" s="58">
        <f>CW28/5*$CC28</f>
        <v>12</v>
      </c>
      <c r="EB28" s="58"/>
      <c r="EC28" s="58"/>
      <c r="ED28" s="58"/>
      <c r="EE28" s="58"/>
      <c r="EF28" s="58"/>
      <c r="EG28" s="58"/>
      <c r="EH28" s="58"/>
    </row>
    <row r="29" spans="1:178" ht="14.25" customHeight="1">
      <c r="B29" s="46"/>
      <c r="C29" s="74" t="s">
        <v>1</v>
      </c>
      <c r="K29" s="2"/>
      <c r="L29" s="2"/>
      <c r="M29" s="2">
        <v>13530</v>
      </c>
      <c r="N29" s="2">
        <v>12335</v>
      </c>
      <c r="O29" s="2">
        <v>13552</v>
      </c>
      <c r="P29" s="2">
        <v>12331</v>
      </c>
      <c r="Q29" s="2">
        <v>11644</v>
      </c>
      <c r="R29" s="2">
        <v>13686</v>
      </c>
      <c r="S29" s="2">
        <v>15189</v>
      </c>
      <c r="T29" s="2">
        <v>11113</v>
      </c>
      <c r="U29" s="2">
        <v>10886</v>
      </c>
      <c r="V29" s="2">
        <v>14276</v>
      </c>
      <c r="W29" s="2">
        <v>12628</v>
      </c>
      <c r="X29" s="2">
        <v>8995</v>
      </c>
      <c r="Y29" s="2">
        <v>14470</v>
      </c>
      <c r="Z29" s="2">
        <v>22772</v>
      </c>
      <c r="AA29" s="2">
        <v>16431</v>
      </c>
      <c r="AB29" s="2">
        <v>17113</v>
      </c>
      <c r="AC29" s="2">
        <v>16587</v>
      </c>
      <c r="AD29" s="2">
        <v>24319</v>
      </c>
      <c r="AE29" s="2">
        <v>20146</v>
      </c>
      <c r="AF29" s="2">
        <v>17487</v>
      </c>
      <c r="AG29" s="2">
        <v>15692</v>
      </c>
      <c r="AH29" s="2">
        <v>16625</v>
      </c>
      <c r="AI29" s="2">
        <v>12475</v>
      </c>
      <c r="AJ29" s="2">
        <v>15908</v>
      </c>
      <c r="AK29" s="118">
        <v>14715</v>
      </c>
      <c r="AL29" s="72">
        <v>13211</v>
      </c>
      <c r="AM29" s="72">
        <v>11786</v>
      </c>
      <c r="AN29" s="72">
        <v>9186</v>
      </c>
      <c r="AO29" s="72">
        <v>10842</v>
      </c>
      <c r="AP29" s="72">
        <v>10503</v>
      </c>
      <c r="AQ29" s="209">
        <v>16240</v>
      </c>
      <c r="AR29" s="193">
        <v>15796</v>
      </c>
      <c r="AS29" s="193"/>
      <c r="AT29" s="193"/>
      <c r="AU29" s="193"/>
      <c r="AV29" s="193"/>
      <c r="AW29" s="193"/>
      <c r="AX29" s="193"/>
      <c r="AY29" s="204"/>
      <c r="BA29" s="55">
        <f>(M29-Y29)/M29</f>
        <v>-6.9475240206947522E-2</v>
      </c>
      <c r="BB29" s="55">
        <f>(N29-Z29)/N29</f>
        <v>-0.84612890149979736</v>
      </c>
      <c r="BC29" s="55">
        <f>(O29-AA29)/O29</f>
        <v>-0.21244096812278632</v>
      </c>
      <c r="BD29" s="55">
        <f>(P29-AB29)/P29</f>
        <v>-0.38780309788338335</v>
      </c>
      <c r="BE29" s="55">
        <f>(Q29-AC29)/Q29</f>
        <v>-0.42451047749914117</v>
      </c>
      <c r="BF29" s="55">
        <f>(R29-AD29)/R29</f>
        <v>-0.77692532514978807</v>
      </c>
      <c r="BG29" s="55">
        <f>(S29-AE29)/S29</f>
        <v>-0.3263545987227599</v>
      </c>
      <c r="BH29" s="55">
        <f>(T29-AF29)/T29</f>
        <v>-0.57356249437595608</v>
      </c>
      <c r="BI29" s="55">
        <f>(U29-AG29)/U29</f>
        <v>-0.44148447547308467</v>
      </c>
      <c r="BJ29" s="55">
        <f>(V29-AH29)/V29</f>
        <v>-0.16454188848416923</v>
      </c>
      <c r="BK29" s="55">
        <f>(W29-AI29)/W29</f>
        <v>1.2115932847640164E-2</v>
      </c>
      <c r="BL29" s="55">
        <f>(X29-AJ29)/X29</f>
        <v>-0.76853807670928298</v>
      </c>
      <c r="BM29" s="55">
        <f>(Y29-AK29)/Y29</f>
        <v>-1.6931582584657913E-2</v>
      </c>
      <c r="BN29" s="55">
        <f>(Z29-AL29)/Z29</f>
        <v>0.41985772000702615</v>
      </c>
      <c r="BO29" s="55">
        <f>(AA29-AM29)/AA29</f>
        <v>0.28269734039315925</v>
      </c>
      <c r="BP29" s="55">
        <f>(AB29-AN29)/AB29</f>
        <v>0.46321509963185881</v>
      </c>
      <c r="BQ29" s="55">
        <f>(AC29-AO29)/AC29</f>
        <v>0.34635557967082653</v>
      </c>
      <c r="BR29" s="55">
        <f>(AD29-AP29)/AD29</f>
        <v>0.56811546527406553</v>
      </c>
      <c r="BS29" s="55">
        <f>(AE29-AQ29)/AE29</f>
        <v>0.19388464211257819</v>
      </c>
      <c r="BT29" s="55">
        <f>(AF29-AR29)/AF29</f>
        <v>9.6700406015897522E-2</v>
      </c>
      <c r="BU29" s="55"/>
      <c r="BV29" s="55"/>
      <c r="BW29" s="55"/>
      <c r="BX29" s="55"/>
      <c r="BY29" s="55"/>
      <c r="BZ29" s="55"/>
      <c r="CA29" s="55"/>
      <c r="CB29" s="55"/>
      <c r="CC29" s="60">
        <v>15</v>
      </c>
      <c r="CD29" s="58">
        <f>IF(M29&gt;=10000,IF(BA29&gt;=0.24,5,IF(BA29&gt;=0.16,4,IF(BA29&gt;=0.08,3,IF(BA29&gt;=0,2,1)))),IF(M29&gt;=5000,IF(BA29&gt;=0.18,5,IF(BA29&gt;=0.12,4,IF(BA29&gt;0.06,3,IF(BA29&gt;=0,2,1)))),IF(M29&gt;=2000,IF(BA29&gt;=0.09,5,IF(BA29&gt;=0.05,4,IF(BA29&gt;=0.03,3,IF(BA29&gt;=0,2,1)))),IF(BA29&gt;=0.05,5,IF(BA29&gt;=0,4,1)))))</f>
        <v>1</v>
      </c>
      <c r="CE29" s="58">
        <f>IF(N29&gt;=10000,IF(BB29&gt;=0.24,5,IF(BB29&gt;=0.16,4,IF(BB29&gt;=0.08,3,IF(BB29&gt;=0,2,1)))),IF(N29&gt;=5000,IF(BB29&gt;=0.18,5,IF(BB29&gt;=0.12,4,IF(BB29&gt;0.06,3,IF(BB29&gt;=0,2,1)))),IF(N29&gt;=2000,IF(BB29&gt;=0.09,5,IF(BB29&gt;=0.05,4,IF(BB29&gt;=0.03,3,IF(BB29&gt;=0,2,1)))),IF(BB29&gt;=0.05,5,IF(BB29&gt;=0,4,1)))))</f>
        <v>1</v>
      </c>
      <c r="CF29" s="58">
        <f>IF(O29&gt;=10000,IF(BC29&gt;=0.24,5,IF(BC29&gt;=0.16,4,IF(BC29&gt;=0.08,3,IF(BC29&gt;=0,2,1)))),IF(O29&gt;=5000,IF(BC29&gt;=0.18,5,IF(BC29&gt;=0.12,4,IF(BC29&gt;0.06,3,IF(BC29&gt;=0,2,1)))),IF(O29&gt;=2000,IF(BC29&gt;=0.09,5,IF(BC29&gt;=0.05,4,IF(BC29&gt;=0.03,3,IF(BC29&gt;=0,2,1)))),IF(BC29&gt;=0.05,5,IF(BC29&gt;=0,4,1)))))</f>
        <v>1</v>
      </c>
      <c r="CG29" s="58">
        <f>IF(P29&gt;=10000,IF(BD29&gt;=0.24,5,IF(BD29&gt;=0.16,4,IF(BD29&gt;=0.08,3,IF(BD29&gt;=0,2,1)))),IF(P29&gt;=5000,IF(BD29&gt;=0.18,5,IF(BD29&gt;=0.12,4,IF(BD29&gt;0.06,3,IF(BD29&gt;=0,2,1)))),IF(P29&gt;=2000,IF(BD29&gt;=0.09,5,IF(BD29&gt;=0.05,4,IF(BD29&gt;=0.03,3,IF(BD29&gt;=0,2,1)))),IF(BD29&gt;=0.05,5,IF(BD29&gt;=0,4,1)))))</f>
        <v>1</v>
      </c>
      <c r="CH29" s="58">
        <f>IF(Q29&gt;=10000,IF(BE29&gt;=0.24,5,IF(BE29&gt;=0.16,4,IF(BE29&gt;=0.08,3,IF(BE29&gt;=0,2,1)))),IF(Q29&gt;=5000,IF(BE29&gt;=0.18,5,IF(BE29&gt;=0.12,4,IF(BE29&gt;0.06,3,IF(BE29&gt;=0,2,1)))),IF(Q29&gt;=2000,IF(BE29&gt;=0.09,5,IF(BE29&gt;=0.05,4,IF(BE29&gt;=0.03,3,IF(BE29&gt;=0,2,1)))),IF(BE29&gt;=0.05,5,IF(BE29&gt;=0,4,1)))))</f>
        <v>1</v>
      </c>
      <c r="CI29" s="58">
        <f>IF(R29&gt;=10000,IF(BF29&gt;=0.24,5,IF(BF29&gt;=0.16,4,IF(BF29&gt;=0.08,3,IF(BF29&gt;=0,2,1)))),IF(R29&gt;=5000,IF(BF29&gt;=0.18,5,IF(BF29&gt;=0.12,4,IF(BF29&gt;0.06,3,IF(BF29&gt;=0,2,1)))),IF(R29&gt;=2000,IF(BF29&gt;=0.09,5,IF(BF29&gt;=0.05,4,IF(BF29&gt;=0.03,3,IF(BF29&gt;=0,2,1)))),IF(BF29&gt;=0.05,5,IF(BF29&gt;=0,4,1)))))</f>
        <v>1</v>
      </c>
      <c r="CJ29" s="58">
        <f>IF(S29&gt;=10000,IF(BG29&gt;=0.24,5,IF(BG29&gt;=0.16,4,IF(BG29&gt;=0.08,3,IF(BG29&gt;=0,2,1)))),IF(S29&gt;=5000,IF(BG29&gt;=0.18,5,IF(BG29&gt;=0.12,4,IF(BG29&gt;0.06,3,IF(BG29&gt;=0,2,1)))),IF(S29&gt;=2000,IF(BG29&gt;=0.09,5,IF(BG29&gt;=0.05,4,IF(BG29&gt;=0.03,3,IF(BG29&gt;=0,2,1)))),IF(BG29&gt;=0.05,5,IF(BG29&gt;=0,4,1)))))</f>
        <v>1</v>
      </c>
      <c r="CK29" s="58">
        <f>IF(T29&gt;=10000,IF(BH29&gt;=0.24,5,IF(BH29&gt;=0.16,4,IF(BH29&gt;=0.08,3,IF(BH29&gt;=0,2,1)))),IF(T29&gt;=5000,IF(BH29&gt;=0.18,5,IF(BH29&gt;=0.12,4,IF(BH29&gt;0.06,3,IF(BH29&gt;=0,2,1)))),IF(T29&gt;=2000,IF(BH29&gt;=0.09,5,IF(BH29&gt;=0.05,4,IF(BH29&gt;=0.03,3,IF(BH29&gt;=0,2,1)))),IF(BH29&gt;=0.05,5,IF(BH29&gt;=0,4,1)))))</f>
        <v>1</v>
      </c>
      <c r="CL29" s="58">
        <f>IF(U29&gt;=10000,IF(BI29&gt;=0.24,5,IF(BI29&gt;=0.16,4,IF(BI29&gt;=0.08,3,IF(BI29&gt;=0,2,1)))),IF(U29&gt;=5000,IF(BI29&gt;=0.18,5,IF(BI29&gt;=0.12,4,IF(BI29&gt;0.06,3,IF(BI29&gt;=0,2,1)))),IF(U29&gt;=2000,IF(BI29&gt;=0.09,5,IF(BI29&gt;=0.05,4,IF(BI29&gt;=0.03,3,IF(BI29&gt;=0,2,1)))),IF(BI29&gt;=0.05,5,IF(BI29&gt;=0,4,1)))))</f>
        <v>1</v>
      </c>
      <c r="CM29" s="58">
        <f>IF(V29&gt;=10000,IF(BJ29&gt;=0.24,5,IF(BJ29&gt;=0.16,4,IF(BJ29&gt;=0.08,3,IF(BJ29&gt;=0,2,1)))),IF(V29&gt;=5000,IF(BJ29&gt;=0.18,5,IF(BJ29&gt;=0.12,4,IF(BJ29&gt;0.06,3,IF(BJ29&gt;=0,2,1)))),IF(V29&gt;=2000,IF(BJ29&gt;=0.09,5,IF(BJ29&gt;=0.05,4,IF(BJ29&gt;=0.03,3,IF(BJ29&gt;=0,2,1)))),IF(BJ29&gt;=0.05,5,IF(BJ29&gt;=0,4,1)))))</f>
        <v>1</v>
      </c>
      <c r="CN29" s="58">
        <f>IF(W29&gt;=10000,IF(BK29&gt;=0.24,5,IF(BK29&gt;=0.16,4,IF(BK29&gt;=0.08,3,IF(BK29&gt;=0,2,1)))),IF(W29&gt;=5000,IF(BK29&gt;=0.18,5,IF(BK29&gt;=0.12,4,IF(BK29&gt;0.06,3,IF(BK29&gt;=0,2,1)))),IF(W29&gt;=2000,IF(BK29&gt;=0.09,5,IF(BK29&gt;=0.05,4,IF(BK29&gt;=0.03,3,IF(BK29&gt;=0,2,1)))),IF(BK29&gt;=0.05,5,IF(BK29&gt;=0,4,1)))))</f>
        <v>2</v>
      </c>
      <c r="CO29" s="58">
        <f>IF(X29&gt;=10000,IF(BL29&gt;=0.24,5,IF(BL29&gt;=0.16,4,IF(BL29&gt;=0.08,3,IF(BL29&gt;=0,2,1)))),IF(X29&gt;=5000,IF(BL29&gt;=0.18,5,IF(BL29&gt;=0.12,4,IF(BL29&gt;0.06,3,IF(BL29&gt;=0,2,1)))),IF(X29&gt;=2000,IF(BL29&gt;=0.09,5,IF(BL29&gt;=0.05,4,IF(BL29&gt;=0.03,3,IF(BL29&gt;=0,2,1)))),IF(BL29&gt;=0.05,5,IF(BL29&gt;=0,4,1)))))</f>
        <v>1</v>
      </c>
      <c r="CP29" s="58">
        <f>IF(Y29&gt;=10000,IF(BM29&gt;=0.24,5,IF(BM29&gt;=0.16,4,IF(BM29&gt;=0.08,3,IF(BM29&gt;=0,2,1)))),IF(Y29&gt;=5000,IF(BM29&gt;=0.18,5,IF(BM29&gt;=0.12,4,IF(BM29&gt;0.06,3,IF(BM29&gt;=0,2,1)))),IF(Y29&gt;=2000,IF(BM29&gt;=0.09,5,IF(BM29&gt;=0.05,4,IF(BM29&gt;=0.03,3,IF(BM29&gt;=0,2,1)))),IF(BM29&gt;=0.05,5,IF(BM29&gt;=0,4,1)))))</f>
        <v>1</v>
      </c>
      <c r="CQ29" s="58">
        <f>IF(Z29&gt;=10000,IF(BN29&gt;=0.24,5,IF(BN29&gt;=0.16,4,IF(BN29&gt;=0.08,3,IF(BN29&gt;=0,2,1)))),IF(Z29&gt;=5000,IF(BN29&gt;=0.18,5,IF(BN29&gt;=0.12,4,IF(BN29&gt;0.06,3,IF(BN29&gt;=0,2,1)))),IF(Z29&gt;=2000,IF(BN29&gt;=0.09,5,IF(BN29&gt;=0.05,4,IF(BN29&gt;=0.03,3,IF(BN29&gt;=0,2,1)))),IF(BN29&gt;=0.05,5,IF(BN29&gt;=0,4,1)))))</f>
        <v>5</v>
      </c>
      <c r="CR29" s="58">
        <f>IF(AA29&gt;=10000,IF(BO29&gt;=0.24,5,IF(BO29&gt;=0.16,4,IF(BO29&gt;=0.08,3,IF(BO29&gt;=0,2,1)))),IF(AA29&gt;=5000,IF(BO29&gt;=0.18,5,IF(BO29&gt;=0.12,4,IF(BO29&gt;0.06,3,IF(BO29&gt;=0,2,1)))),IF(AA29&gt;=2000,IF(BO29&gt;=0.09,5,IF(BO29&gt;=0.05,4,IF(BO29&gt;=0.03,3,IF(BO29&gt;=0,2,1)))),IF(BO29&gt;=0.05,5,IF(BO29&gt;=0,4,1)))))</f>
        <v>5</v>
      </c>
      <c r="CS29" s="58">
        <f>IF(AB29&gt;=10000,IF(BP29&gt;=0.24,5,IF(BP29&gt;=0.16,4,IF(BP29&gt;=0.08,3,IF(BP29&gt;=0,2,1)))),IF(AB29&gt;=5000,IF(BP29&gt;=0.18,5,IF(BP29&gt;=0.12,4,IF(BP29&gt;0.06,3,IF(BP29&gt;=0,2,1)))),IF(AB29&gt;=2000,IF(BP29&gt;=0.09,5,IF(BP29&gt;=0.05,4,IF(BP29&gt;=0.03,3,IF(BP29&gt;=0,2,1)))),IF(BP29&gt;=0.05,5,IF(BP29&gt;=0,4,1)))))</f>
        <v>5</v>
      </c>
      <c r="CT29" s="58">
        <f>IF(AC29&gt;=10000,IF(BQ29&gt;=0.24,5,IF(BQ29&gt;=0.16,4,IF(BQ29&gt;=0.08,3,IF(BQ29&gt;=0,2,1)))),IF(AC29&gt;=5000,IF(BQ29&gt;=0.18,5,IF(BQ29&gt;=0.12,4,IF(BQ29&gt;0.06,3,IF(BQ29&gt;=0,2,1)))),IF(AC29&gt;=2000,IF(BQ29&gt;=0.09,5,IF(BQ29&gt;=0.05,4,IF(BQ29&gt;=0.03,3,IF(BQ29&gt;=0,2,1)))),IF(BQ29&gt;=0.05,5,IF(BQ29&gt;=0,4,1)))))</f>
        <v>5</v>
      </c>
      <c r="CU29" s="58">
        <f>IF(AD29&gt;=10000,IF(BR29&gt;=0.24,5,IF(BR29&gt;=0.16,4,IF(BR29&gt;=0.08,3,IF(BR29&gt;=0,2,1)))),IF(AD29&gt;=5000,IF(BR29&gt;=0.18,5,IF(BR29&gt;=0.12,4,IF(BR29&gt;0.06,3,IF(BR29&gt;=0,2,1)))),IF(AD29&gt;=2000,IF(BR29&gt;=0.09,5,IF(BR29&gt;=0.05,4,IF(BR29&gt;=0.03,3,IF(BR29&gt;=0,2,1)))),IF(BR29&gt;=0.05,5,IF(BR29&gt;=0,4,1)))))</f>
        <v>5</v>
      </c>
      <c r="CV29" s="58">
        <f>IF(AE29&gt;=10000,IF(BS29&gt;=0.24,5,IF(BS29&gt;=0.16,4,IF(BS29&gt;=0.08,3,IF(BS29&gt;=0,2,1)))),IF(AE29&gt;=5000,IF(BS29&gt;=0.18,5,IF(BS29&gt;=0.12,4,IF(BS29&gt;0.06,3,IF(BS29&gt;=0,2,1)))),IF(AE29&gt;=2000,IF(BS29&gt;=0.09,5,IF(BS29&gt;=0.05,4,IF(BS29&gt;=0.03,3,IF(BS29&gt;=0,2,1)))),IF(BS29&gt;=0.05,5,IF(BS29&gt;=0,4,1)))))</f>
        <v>4</v>
      </c>
      <c r="CW29" s="58">
        <f>IF(AF29&gt;=10000,IF(BT29&gt;=0.24,5,IF(BT29&gt;=0.16,4,IF(BT29&gt;=0.08,3,IF(BT29&gt;=0,2,1)))),IF(AF29&gt;=5000,IF(BT29&gt;=0.18,5,IF(BT29&gt;=0.12,4,IF(BT29&gt;0.06,3,IF(BT29&gt;=0,2,1)))),IF(AF29&gt;=2000,IF(BT29&gt;=0.09,5,IF(BT29&gt;=0.05,4,IF(BT29&gt;=0.03,3,IF(BT29&gt;=0,2,1)))),IF(BT29&gt;=0.05,5,IF(BT29&gt;=0,4,1)))))</f>
        <v>3</v>
      </c>
      <c r="CX29" s="58"/>
      <c r="CY29" s="58"/>
      <c r="CZ29" s="58"/>
      <c r="DA29" s="58"/>
      <c r="DB29" s="58"/>
      <c r="DC29" s="58"/>
      <c r="DD29" s="58"/>
      <c r="DE29" s="58"/>
      <c r="DF29" s="46" t="s">
        <v>202</v>
      </c>
      <c r="DG29" s="74" t="s">
        <v>1</v>
      </c>
      <c r="DH29" s="58">
        <f t="shared" si="22"/>
        <v>3</v>
      </c>
      <c r="DI29" s="58">
        <f t="shared" si="22"/>
        <v>3</v>
      </c>
      <c r="DJ29" s="58">
        <f t="shared" si="22"/>
        <v>3</v>
      </c>
      <c r="DK29" s="58">
        <f t="shared" si="22"/>
        <v>3</v>
      </c>
      <c r="DL29" s="58">
        <f t="shared" si="22"/>
        <v>3</v>
      </c>
      <c r="DM29" s="58">
        <f t="shared" si="22"/>
        <v>3</v>
      </c>
      <c r="DN29" s="58">
        <f t="shared" si="22"/>
        <v>3</v>
      </c>
      <c r="DO29" s="58">
        <f t="shared" si="22"/>
        <v>3</v>
      </c>
      <c r="DP29" s="58">
        <f t="shared" si="22"/>
        <v>3</v>
      </c>
      <c r="DQ29" s="58">
        <f t="shared" si="22"/>
        <v>3</v>
      </c>
      <c r="DR29" s="58">
        <f t="shared" si="22"/>
        <v>6</v>
      </c>
      <c r="DS29" s="58">
        <f t="shared" si="22"/>
        <v>3</v>
      </c>
      <c r="DT29" s="58">
        <f t="shared" si="22"/>
        <v>3</v>
      </c>
      <c r="DU29" s="58">
        <f t="shared" si="22"/>
        <v>15</v>
      </c>
      <c r="DV29" s="58">
        <f t="shared" si="22"/>
        <v>15</v>
      </c>
      <c r="DW29" s="58">
        <f t="shared" si="22"/>
        <v>15</v>
      </c>
      <c r="DX29" s="58">
        <f>CT29/5*$CC29</f>
        <v>15</v>
      </c>
      <c r="DY29" s="58">
        <f>CU29/5*$CC29</f>
        <v>15</v>
      </c>
      <c r="DZ29" s="58">
        <f>CV29/5*$CC29</f>
        <v>12</v>
      </c>
      <c r="EA29" s="58">
        <f>CW29/5*$CC29</f>
        <v>9</v>
      </c>
      <c r="EB29" s="58"/>
      <c r="EC29" s="58"/>
      <c r="ED29" s="58"/>
      <c r="EE29" s="58"/>
      <c r="EF29" s="58"/>
      <c r="EG29" s="58"/>
      <c r="EH29" s="58"/>
    </row>
    <row r="30" spans="1:178" ht="14.25" customHeight="1">
      <c r="B30" s="46"/>
      <c r="C30" s="74" t="s">
        <v>2</v>
      </c>
      <c r="K30" s="2"/>
      <c r="L30" s="2"/>
      <c r="M30" s="2">
        <v>8730</v>
      </c>
      <c r="N30" s="2">
        <v>5383</v>
      </c>
      <c r="O30" s="2">
        <v>2993</v>
      </c>
      <c r="P30" s="2">
        <v>5284</v>
      </c>
      <c r="Q30" s="2">
        <v>6208</v>
      </c>
      <c r="R30" s="2">
        <v>6604</v>
      </c>
      <c r="S30" s="2">
        <v>6082</v>
      </c>
      <c r="T30" s="2">
        <v>4493</v>
      </c>
      <c r="U30" s="2">
        <v>4558</v>
      </c>
      <c r="V30" s="2">
        <v>4689</v>
      </c>
      <c r="W30" s="2">
        <v>5415</v>
      </c>
      <c r="X30" s="2">
        <v>4709</v>
      </c>
      <c r="Y30" s="2">
        <v>4901</v>
      </c>
      <c r="Z30" s="2">
        <v>4766</v>
      </c>
      <c r="AA30" s="2">
        <v>4824</v>
      </c>
      <c r="AB30" s="2">
        <v>5038</v>
      </c>
      <c r="AC30" s="2">
        <v>4485</v>
      </c>
      <c r="AD30" s="2">
        <v>4530</v>
      </c>
      <c r="AE30" s="2">
        <v>3731</v>
      </c>
      <c r="AF30" s="2">
        <v>4439</v>
      </c>
      <c r="AG30" s="2">
        <v>5066</v>
      </c>
      <c r="AH30" s="2">
        <v>3423</v>
      </c>
      <c r="AI30" s="2">
        <v>3252</v>
      </c>
      <c r="AJ30" s="2">
        <v>2793</v>
      </c>
      <c r="AK30" s="118">
        <v>2180</v>
      </c>
      <c r="AL30" s="72">
        <v>2594</v>
      </c>
      <c r="AM30" s="72">
        <v>2457</v>
      </c>
      <c r="AN30" s="72">
        <v>2012</v>
      </c>
      <c r="AO30" s="72">
        <v>2600</v>
      </c>
      <c r="AP30" s="72">
        <v>3143</v>
      </c>
      <c r="AQ30" s="209">
        <v>2194</v>
      </c>
      <c r="AR30" s="193">
        <v>2241</v>
      </c>
      <c r="AS30" s="193"/>
      <c r="AT30" s="193"/>
      <c r="AU30" s="193"/>
      <c r="AV30" s="193"/>
      <c r="AW30" s="193"/>
      <c r="AX30" s="193"/>
      <c r="AY30" s="204"/>
      <c r="BA30" s="55">
        <f>(M30-Y30)/M30</f>
        <v>0.43860252004581901</v>
      </c>
      <c r="BB30" s="55">
        <f>(N30-Z30)/N30</f>
        <v>0.11462010031580903</v>
      </c>
      <c r="BC30" s="55">
        <f>(O30-AA30)/O30</f>
        <v>-0.611760775141998</v>
      </c>
      <c r="BD30" s="55">
        <f>(P30-AB30)/P30</f>
        <v>4.6555639666919002E-2</v>
      </c>
      <c r="BE30" s="55">
        <f>(Q30-AC30)/Q30</f>
        <v>0.27754510309278352</v>
      </c>
      <c r="BF30" s="55">
        <f>(R30-AD30)/R30</f>
        <v>0.31405208964264081</v>
      </c>
      <c r="BG30" s="55">
        <f>(S30-AE30)/S30</f>
        <v>0.38655047681683657</v>
      </c>
      <c r="BH30" s="55">
        <f>(T30-AF30)/T30</f>
        <v>1.20186957489428E-2</v>
      </c>
      <c r="BI30" s="55">
        <f>(U30-AG30)/U30</f>
        <v>-0.11145239139973673</v>
      </c>
      <c r="BJ30" s="55">
        <f>(V30-AH30)/V30</f>
        <v>0.26999360204734485</v>
      </c>
      <c r="BK30" s="55">
        <f>(W30-AI30)/W30</f>
        <v>0.39944598337950138</v>
      </c>
      <c r="BL30" s="55">
        <f>(X30-AJ30)/X30</f>
        <v>0.40688044170736887</v>
      </c>
      <c r="BM30" s="55">
        <f>(Y30-AK30)/Y30</f>
        <v>0.55519281779228724</v>
      </c>
      <c r="BN30" s="55">
        <f>(Z30-AL30)/Z30</f>
        <v>0.45572807385648345</v>
      </c>
      <c r="BO30" s="55">
        <f>(AA30-AM30)/AA30</f>
        <v>0.49067164179104478</v>
      </c>
      <c r="BP30" s="55">
        <f>(AB30-AN30)/AB30</f>
        <v>0.60063517268757438</v>
      </c>
      <c r="BQ30" s="55">
        <f>(AC30-AO30)/AC30</f>
        <v>0.42028985507246375</v>
      </c>
      <c r="BR30" s="55">
        <f>(AD30-AP30)/AD30</f>
        <v>0.30618101545253862</v>
      </c>
      <c r="BS30" s="55">
        <f>(AE30-AQ30)/AE30</f>
        <v>0.41195389975877783</v>
      </c>
      <c r="BT30" s="55">
        <f>(AF30-AR30)/AF30</f>
        <v>0.49515656679432307</v>
      </c>
      <c r="BU30" s="55"/>
      <c r="BV30" s="55"/>
      <c r="BW30" s="55"/>
      <c r="BX30" s="55"/>
      <c r="BY30" s="55"/>
      <c r="BZ30" s="55"/>
      <c r="CA30" s="55"/>
      <c r="CB30" s="55"/>
      <c r="CC30" s="60">
        <v>15</v>
      </c>
      <c r="CD30" s="58">
        <f>IF(M30&gt;=10000,IF(BA30&gt;=0.24,5,IF(BA30&gt;=0.16,4,IF(BA30&gt;=0.08,3,IF(BA30&gt;=0,2,1)))),IF(M30&gt;=5000,IF(BA30&gt;=0.18,5,IF(BA30&gt;=0.12,4,IF(BA30&gt;0.06,3,IF(BA30&gt;=0,2,1)))),IF(M30&gt;=2000,IF(BA30&gt;=0.09,5,IF(BA30&gt;=0.05,4,IF(BA30&gt;=0.03,3,IF(BA30&gt;=0,2,1)))),IF(BA30&gt;=0.05,5,IF(BA30&gt;=0,4,1)))))</f>
        <v>5</v>
      </c>
      <c r="CE30" s="58">
        <f>IF(N30&gt;=10000,IF(BB30&gt;=0.24,5,IF(BB30&gt;=0.16,4,IF(BB30&gt;=0.08,3,IF(BB30&gt;=0,2,1)))),IF(N30&gt;=5000,IF(BB30&gt;=0.18,5,IF(BB30&gt;=0.12,4,IF(BB30&gt;0.06,3,IF(BB30&gt;=0,2,1)))),IF(N30&gt;=2000,IF(BB30&gt;=0.09,5,IF(BB30&gt;=0.05,4,IF(BB30&gt;=0.03,3,IF(BB30&gt;=0,2,1)))),IF(BB30&gt;=0.05,5,IF(BB30&gt;=0,4,1)))))</f>
        <v>3</v>
      </c>
      <c r="CF30" s="58">
        <f>IF(O30&gt;=10000,IF(BC30&gt;=0.24,5,IF(BC30&gt;=0.16,4,IF(BC30&gt;=0.08,3,IF(BC30&gt;=0,2,1)))),IF(O30&gt;=5000,IF(BC30&gt;=0.18,5,IF(BC30&gt;=0.12,4,IF(BC30&gt;0.06,3,IF(BC30&gt;=0,2,1)))),IF(O30&gt;=2000,IF(BC30&gt;=0.09,5,IF(BC30&gt;=0.05,4,IF(BC30&gt;=0.03,3,IF(BC30&gt;=0,2,1)))),IF(BC30&gt;=0.05,5,IF(BC30&gt;=0,4,1)))))</f>
        <v>1</v>
      </c>
      <c r="CG30" s="58">
        <f>IF(P30&gt;=10000,IF(BD30&gt;=0.24,5,IF(BD30&gt;=0.16,4,IF(BD30&gt;=0.08,3,IF(BD30&gt;=0,2,1)))),IF(P30&gt;=5000,IF(BD30&gt;=0.18,5,IF(BD30&gt;=0.12,4,IF(BD30&gt;0.06,3,IF(BD30&gt;=0,2,1)))),IF(P30&gt;=2000,IF(BD30&gt;=0.09,5,IF(BD30&gt;=0.05,4,IF(BD30&gt;=0.03,3,IF(BD30&gt;=0,2,1)))),IF(BD30&gt;=0.05,5,IF(BD30&gt;=0,4,1)))))</f>
        <v>2</v>
      </c>
      <c r="CH30" s="58">
        <f>IF(Q30&gt;=10000,IF(BE30&gt;=0.24,5,IF(BE30&gt;=0.16,4,IF(BE30&gt;=0.08,3,IF(BE30&gt;=0,2,1)))),IF(Q30&gt;=5000,IF(BE30&gt;=0.18,5,IF(BE30&gt;=0.12,4,IF(BE30&gt;0.06,3,IF(BE30&gt;=0,2,1)))),IF(Q30&gt;=2000,IF(BE30&gt;=0.09,5,IF(BE30&gt;=0.05,4,IF(BE30&gt;=0.03,3,IF(BE30&gt;=0,2,1)))),IF(BE30&gt;=0.05,5,IF(BE30&gt;=0,4,1)))))</f>
        <v>5</v>
      </c>
      <c r="CI30" s="58">
        <f>IF(R30&gt;=10000,IF(BF30&gt;=0.24,5,IF(BF30&gt;=0.16,4,IF(BF30&gt;=0.08,3,IF(BF30&gt;=0,2,1)))),IF(R30&gt;=5000,IF(BF30&gt;=0.18,5,IF(BF30&gt;=0.12,4,IF(BF30&gt;0.06,3,IF(BF30&gt;=0,2,1)))),IF(R30&gt;=2000,IF(BF30&gt;=0.09,5,IF(BF30&gt;=0.05,4,IF(BF30&gt;=0.03,3,IF(BF30&gt;=0,2,1)))),IF(BF30&gt;=0.05,5,IF(BF30&gt;=0,4,1)))))</f>
        <v>5</v>
      </c>
      <c r="CJ30" s="58">
        <f>IF(S30&gt;=10000,IF(BG30&gt;=0.24,5,IF(BG30&gt;=0.16,4,IF(BG30&gt;=0.08,3,IF(BG30&gt;=0,2,1)))),IF(S30&gt;=5000,IF(BG30&gt;=0.18,5,IF(BG30&gt;=0.12,4,IF(BG30&gt;0.06,3,IF(BG30&gt;=0,2,1)))),IF(S30&gt;=2000,IF(BG30&gt;=0.09,5,IF(BG30&gt;=0.05,4,IF(BG30&gt;=0.03,3,IF(BG30&gt;=0,2,1)))),IF(BG30&gt;=0.05,5,IF(BG30&gt;=0,4,1)))))</f>
        <v>5</v>
      </c>
      <c r="CK30" s="58">
        <f>IF(T30&gt;=10000,IF(BH30&gt;=0.24,5,IF(BH30&gt;=0.16,4,IF(BH30&gt;=0.08,3,IF(BH30&gt;=0,2,1)))),IF(T30&gt;=5000,IF(BH30&gt;=0.18,5,IF(BH30&gt;=0.12,4,IF(BH30&gt;0.06,3,IF(BH30&gt;=0,2,1)))),IF(T30&gt;=2000,IF(BH30&gt;=0.09,5,IF(BH30&gt;=0.05,4,IF(BH30&gt;=0.03,3,IF(BH30&gt;=0,2,1)))),IF(BH30&gt;=0.05,5,IF(BH30&gt;=0,4,1)))))</f>
        <v>2</v>
      </c>
      <c r="CL30" s="58">
        <f>IF(U30&gt;=10000,IF(BI30&gt;=0.24,5,IF(BI30&gt;=0.16,4,IF(BI30&gt;=0.08,3,IF(BI30&gt;=0,2,1)))),IF(U30&gt;=5000,IF(BI30&gt;=0.18,5,IF(BI30&gt;=0.12,4,IF(BI30&gt;0.06,3,IF(BI30&gt;=0,2,1)))),IF(U30&gt;=2000,IF(BI30&gt;=0.09,5,IF(BI30&gt;=0.05,4,IF(BI30&gt;=0.03,3,IF(BI30&gt;=0,2,1)))),IF(BI30&gt;=0.05,5,IF(BI30&gt;=0,4,1)))))</f>
        <v>1</v>
      </c>
      <c r="CM30" s="58">
        <f>IF(V30&gt;=10000,IF(BJ30&gt;=0.24,5,IF(BJ30&gt;=0.16,4,IF(BJ30&gt;=0.08,3,IF(BJ30&gt;=0,2,1)))),IF(V30&gt;=5000,IF(BJ30&gt;=0.18,5,IF(BJ30&gt;=0.12,4,IF(BJ30&gt;0.06,3,IF(BJ30&gt;=0,2,1)))),IF(V30&gt;=2000,IF(BJ30&gt;=0.09,5,IF(BJ30&gt;=0.05,4,IF(BJ30&gt;=0.03,3,IF(BJ30&gt;=0,2,1)))),IF(BJ30&gt;=0.05,5,IF(BJ30&gt;=0,4,1)))))</f>
        <v>5</v>
      </c>
      <c r="CN30" s="58">
        <f>IF(W30&gt;=10000,IF(BK30&gt;=0.24,5,IF(BK30&gt;=0.16,4,IF(BK30&gt;=0.08,3,IF(BK30&gt;=0,2,1)))),IF(W30&gt;=5000,IF(BK30&gt;=0.18,5,IF(BK30&gt;=0.12,4,IF(BK30&gt;0.06,3,IF(BK30&gt;=0,2,1)))),IF(W30&gt;=2000,IF(BK30&gt;=0.09,5,IF(BK30&gt;=0.05,4,IF(BK30&gt;=0.03,3,IF(BK30&gt;=0,2,1)))),IF(BK30&gt;=0.05,5,IF(BK30&gt;=0,4,1)))))</f>
        <v>5</v>
      </c>
      <c r="CO30" s="58">
        <f>IF(X30&gt;=10000,IF(BL30&gt;=0.24,5,IF(BL30&gt;=0.16,4,IF(BL30&gt;=0.08,3,IF(BL30&gt;=0,2,1)))),IF(X30&gt;=5000,IF(BL30&gt;=0.18,5,IF(BL30&gt;=0.12,4,IF(BL30&gt;0.06,3,IF(BL30&gt;=0,2,1)))),IF(X30&gt;=2000,IF(BL30&gt;=0.09,5,IF(BL30&gt;=0.05,4,IF(BL30&gt;=0.03,3,IF(BL30&gt;=0,2,1)))),IF(BL30&gt;=0.05,5,IF(BL30&gt;=0,4,1)))))</f>
        <v>5</v>
      </c>
      <c r="CP30" s="58">
        <f>IF(Y30&gt;=10000,IF(BM30&gt;=0.24,5,IF(BM30&gt;=0.16,4,IF(BM30&gt;=0.08,3,IF(BM30&gt;=0,2,1)))),IF(Y30&gt;=5000,IF(BM30&gt;=0.18,5,IF(BM30&gt;=0.12,4,IF(BM30&gt;0.06,3,IF(BM30&gt;=0,2,1)))),IF(Y30&gt;=2000,IF(BM30&gt;=0.09,5,IF(BM30&gt;=0.05,4,IF(BM30&gt;=0.03,3,IF(BM30&gt;=0,2,1)))),IF(BM30&gt;=0.05,5,IF(BM30&gt;=0,4,1)))))</f>
        <v>5</v>
      </c>
      <c r="CQ30" s="58">
        <f>IF(Z30&gt;=10000,IF(BN30&gt;=0.24,5,IF(BN30&gt;=0.16,4,IF(BN30&gt;=0.08,3,IF(BN30&gt;=0,2,1)))),IF(Z30&gt;=5000,IF(BN30&gt;=0.18,5,IF(BN30&gt;=0.12,4,IF(BN30&gt;0.06,3,IF(BN30&gt;=0,2,1)))),IF(Z30&gt;=2000,IF(BN30&gt;=0.09,5,IF(BN30&gt;=0.05,4,IF(BN30&gt;=0.03,3,IF(BN30&gt;=0,2,1)))),IF(BN30&gt;=0.05,5,IF(BN30&gt;=0,4,1)))))</f>
        <v>5</v>
      </c>
      <c r="CR30" s="58">
        <f>IF(AA30&gt;=10000,IF(BO30&gt;=0.24,5,IF(BO30&gt;=0.16,4,IF(BO30&gt;=0.08,3,IF(BO30&gt;=0,2,1)))),IF(AA30&gt;=5000,IF(BO30&gt;=0.18,5,IF(BO30&gt;=0.12,4,IF(BO30&gt;0.06,3,IF(BO30&gt;=0,2,1)))),IF(AA30&gt;=2000,IF(BO30&gt;=0.09,5,IF(BO30&gt;=0.05,4,IF(BO30&gt;=0.03,3,IF(BO30&gt;=0,2,1)))),IF(BO30&gt;=0.05,5,IF(BO30&gt;=0,4,1)))))</f>
        <v>5</v>
      </c>
      <c r="CS30" s="58">
        <f>IF(AB30&gt;=10000,IF(BP30&gt;=0.24,5,IF(BP30&gt;=0.16,4,IF(BP30&gt;=0.08,3,IF(BP30&gt;=0,2,1)))),IF(AB30&gt;=5000,IF(BP30&gt;=0.18,5,IF(BP30&gt;=0.12,4,IF(BP30&gt;0.06,3,IF(BP30&gt;=0,2,1)))),IF(AB30&gt;=2000,IF(BP30&gt;=0.09,5,IF(BP30&gt;=0.05,4,IF(BP30&gt;=0.03,3,IF(BP30&gt;=0,2,1)))),IF(BP30&gt;=0.05,5,IF(BP30&gt;=0,4,1)))))</f>
        <v>5</v>
      </c>
      <c r="CT30" s="58">
        <f>IF(AC30&gt;=10000,IF(BQ30&gt;=0.24,5,IF(BQ30&gt;=0.16,4,IF(BQ30&gt;=0.08,3,IF(BQ30&gt;=0,2,1)))),IF(AC30&gt;=5000,IF(BQ30&gt;=0.18,5,IF(BQ30&gt;=0.12,4,IF(BQ30&gt;0.06,3,IF(BQ30&gt;=0,2,1)))),IF(AC30&gt;=2000,IF(BQ30&gt;=0.09,5,IF(BQ30&gt;=0.05,4,IF(BQ30&gt;=0.03,3,IF(BQ30&gt;=0,2,1)))),IF(BQ30&gt;=0.05,5,IF(BQ30&gt;=0,4,1)))))</f>
        <v>5</v>
      </c>
      <c r="CU30" s="58">
        <f>IF(AD30&gt;=10000,IF(BR30&gt;=0.24,5,IF(BR30&gt;=0.16,4,IF(BR30&gt;=0.08,3,IF(BR30&gt;=0,2,1)))),IF(AD30&gt;=5000,IF(BR30&gt;=0.18,5,IF(BR30&gt;=0.12,4,IF(BR30&gt;0.06,3,IF(BR30&gt;=0,2,1)))),IF(AD30&gt;=2000,IF(BR30&gt;=0.09,5,IF(BR30&gt;=0.05,4,IF(BR30&gt;=0.03,3,IF(BR30&gt;=0,2,1)))),IF(BR30&gt;=0.05,5,IF(BR30&gt;=0,4,1)))))</f>
        <v>5</v>
      </c>
      <c r="CV30" s="58">
        <f>IF(AE30&gt;=10000,IF(BS30&gt;=0.24,5,IF(BS30&gt;=0.16,4,IF(BS30&gt;=0.08,3,IF(BS30&gt;=0,2,1)))),IF(AE30&gt;=5000,IF(BS30&gt;=0.18,5,IF(BS30&gt;=0.12,4,IF(BS30&gt;0.06,3,IF(BS30&gt;=0,2,1)))),IF(AE30&gt;=2000,IF(BS30&gt;=0.09,5,IF(BS30&gt;=0.05,4,IF(BS30&gt;=0.03,3,IF(BS30&gt;=0,2,1)))),IF(BS30&gt;=0.05,5,IF(BS30&gt;=0,4,1)))))</f>
        <v>5</v>
      </c>
      <c r="CW30" s="58">
        <f>IF(AF30&gt;=10000,IF(BT30&gt;=0.24,5,IF(BT30&gt;=0.16,4,IF(BT30&gt;=0.08,3,IF(BT30&gt;=0,2,1)))),IF(AF30&gt;=5000,IF(BT30&gt;=0.18,5,IF(BT30&gt;=0.12,4,IF(BT30&gt;0.06,3,IF(BT30&gt;=0,2,1)))),IF(AF30&gt;=2000,IF(BT30&gt;=0.09,5,IF(BT30&gt;=0.05,4,IF(BT30&gt;=0.03,3,IF(BT30&gt;=0,2,1)))),IF(BT30&gt;=0.05,5,IF(BT30&gt;=0,4,1)))))</f>
        <v>5</v>
      </c>
      <c r="CX30" s="58"/>
      <c r="CY30" s="58"/>
      <c r="CZ30" s="58"/>
      <c r="DA30" s="58"/>
      <c r="DB30" s="58"/>
      <c r="DC30" s="58"/>
      <c r="DD30" s="58"/>
      <c r="DE30" s="58"/>
      <c r="DF30" s="46" t="s">
        <v>202</v>
      </c>
      <c r="DG30" s="74" t="s">
        <v>2</v>
      </c>
      <c r="DH30" s="58">
        <f t="shared" si="22"/>
        <v>15</v>
      </c>
      <c r="DI30" s="58">
        <f t="shared" si="22"/>
        <v>9</v>
      </c>
      <c r="DJ30" s="58">
        <f t="shared" si="22"/>
        <v>3</v>
      </c>
      <c r="DK30" s="58">
        <f t="shared" si="22"/>
        <v>6</v>
      </c>
      <c r="DL30" s="58">
        <f t="shared" si="22"/>
        <v>15</v>
      </c>
      <c r="DM30" s="58">
        <f t="shared" si="22"/>
        <v>15</v>
      </c>
      <c r="DN30" s="58">
        <f t="shared" si="22"/>
        <v>15</v>
      </c>
      <c r="DO30" s="58">
        <f t="shared" si="22"/>
        <v>6</v>
      </c>
      <c r="DP30" s="58">
        <f t="shared" si="22"/>
        <v>3</v>
      </c>
      <c r="DQ30" s="58">
        <f t="shared" si="22"/>
        <v>15</v>
      </c>
      <c r="DR30" s="58">
        <f t="shared" si="22"/>
        <v>15</v>
      </c>
      <c r="DS30" s="58">
        <f t="shared" si="22"/>
        <v>15</v>
      </c>
      <c r="DT30" s="58">
        <f t="shared" si="22"/>
        <v>15</v>
      </c>
      <c r="DU30" s="58">
        <f t="shared" si="22"/>
        <v>15</v>
      </c>
      <c r="DV30" s="58">
        <f t="shared" si="22"/>
        <v>15</v>
      </c>
      <c r="DW30" s="58">
        <f t="shared" si="22"/>
        <v>15</v>
      </c>
      <c r="DX30" s="58">
        <f>CT30/5*$CC30</f>
        <v>15</v>
      </c>
      <c r="DY30" s="58">
        <f>CU30/5*$CC30</f>
        <v>15</v>
      </c>
      <c r="DZ30" s="58">
        <f>CV30/5*$CC30</f>
        <v>15</v>
      </c>
      <c r="EA30" s="58">
        <f>CW30/5*$CC30</f>
        <v>15</v>
      </c>
      <c r="EB30" s="58"/>
      <c r="EC30" s="58"/>
      <c r="ED30" s="58"/>
      <c r="EE30" s="58"/>
      <c r="EF30" s="58"/>
      <c r="EG30" s="58"/>
      <c r="EH30" s="58"/>
    </row>
    <row r="31" spans="1:178" ht="14.25" customHeight="1">
      <c r="C31" s="74" t="s">
        <v>8</v>
      </c>
      <c r="E31" s="53"/>
      <c r="F31" s="53"/>
      <c r="G31" s="53"/>
      <c r="H31" s="53"/>
      <c r="I31" s="53"/>
      <c r="J31" s="53"/>
      <c r="K31" s="2"/>
      <c r="L31" s="2"/>
      <c r="M31" s="2">
        <v>24538</v>
      </c>
      <c r="N31" s="2">
        <v>18339</v>
      </c>
      <c r="O31" s="2">
        <v>21321</v>
      </c>
      <c r="P31" s="2">
        <v>21346</v>
      </c>
      <c r="Q31" s="2">
        <v>19104</v>
      </c>
      <c r="R31" s="2">
        <v>19135</v>
      </c>
      <c r="S31" s="2">
        <v>19111</v>
      </c>
      <c r="T31" s="2">
        <v>18560</v>
      </c>
      <c r="U31" s="2">
        <v>17536</v>
      </c>
      <c r="V31" s="2">
        <v>16509</v>
      </c>
      <c r="W31" s="2">
        <v>17458</v>
      </c>
      <c r="X31" s="2">
        <v>19427</v>
      </c>
      <c r="Y31" s="2">
        <v>17930</v>
      </c>
      <c r="Z31" s="2">
        <v>13355</v>
      </c>
      <c r="AA31" s="2">
        <v>18493</v>
      </c>
      <c r="AB31" s="2">
        <v>17046</v>
      </c>
      <c r="AC31" s="2">
        <v>19248</v>
      </c>
      <c r="AD31" s="2">
        <v>16079</v>
      </c>
      <c r="AE31" s="2">
        <v>15169</v>
      </c>
      <c r="AF31" s="2">
        <v>17180</v>
      </c>
      <c r="AG31" s="2">
        <v>15335</v>
      </c>
      <c r="AH31" s="2">
        <v>14652</v>
      </c>
      <c r="AI31" s="2">
        <v>14780</v>
      </c>
      <c r="AJ31" s="2">
        <v>15197</v>
      </c>
      <c r="AK31" s="118">
        <v>15218</v>
      </c>
      <c r="AL31" s="72">
        <v>13984</v>
      </c>
      <c r="AM31" s="72">
        <v>14416</v>
      </c>
      <c r="AN31" s="72">
        <v>14230</v>
      </c>
      <c r="AO31" s="72">
        <v>17155</v>
      </c>
      <c r="AP31" s="72">
        <v>14314</v>
      </c>
      <c r="AQ31" s="209">
        <v>13370</v>
      </c>
      <c r="AR31" s="193">
        <v>12996</v>
      </c>
      <c r="AS31" s="193"/>
      <c r="AT31" s="193"/>
      <c r="AU31" s="193"/>
      <c r="AV31" s="193"/>
      <c r="AW31" s="193"/>
      <c r="AX31" s="193"/>
      <c r="AY31" s="204"/>
      <c r="BA31" s="55">
        <f>(M31-Y31)/M31</f>
        <v>0.26929660118999105</v>
      </c>
      <c r="BB31" s="55">
        <f>(N31-Z31)/N31</f>
        <v>0.27177054365014452</v>
      </c>
      <c r="BC31" s="55">
        <f>(O31-AA31)/O31</f>
        <v>0.13263918202710942</v>
      </c>
      <c r="BD31" s="55">
        <f>(P31-AB31)/P31</f>
        <v>0.20144289328211373</v>
      </c>
      <c r="BE31" s="55">
        <f>(Q31-AC31)/Q31</f>
        <v>-7.537688442211055E-3</v>
      </c>
      <c r="BF31" s="55">
        <f>(R31-AD31)/R31</f>
        <v>0.15970734256597857</v>
      </c>
      <c r="BG31" s="55">
        <f>(S31-AE31)/S31</f>
        <v>0.20626864109675055</v>
      </c>
      <c r="BH31" s="55">
        <f>(T31-AF31)/T31</f>
        <v>7.4353448275862072E-2</v>
      </c>
      <c r="BI31" s="55">
        <f>(U31-AG31)/U31</f>
        <v>0.12551322992700731</v>
      </c>
      <c r="BJ31" s="55">
        <f>(V31-AH31)/V31</f>
        <v>0.11248409958204615</v>
      </c>
      <c r="BK31" s="55">
        <f>(W31-AI31)/W31</f>
        <v>0.15339672356512773</v>
      </c>
      <c r="BL31" s="55">
        <f>(X31-AJ31)/X31</f>
        <v>0.21773819941318784</v>
      </c>
      <c r="BM31" s="55">
        <f>(Y31-AK31)/Y31</f>
        <v>0.1512548800892359</v>
      </c>
      <c r="BN31" s="55">
        <f>(Z31-AL31)/Z31</f>
        <v>-4.7098464994384123E-2</v>
      </c>
      <c r="BO31" s="55">
        <f>(AA31-AM31)/AA31</f>
        <v>0.22046179635537771</v>
      </c>
      <c r="BP31" s="55">
        <f>(AB31-AN31)/AB31</f>
        <v>0.16520004693183152</v>
      </c>
      <c r="BQ31" s="55">
        <f>(AC31-AO31)/AC31</f>
        <v>0.10873857024106401</v>
      </c>
      <c r="BR31" s="55">
        <f>(AD31-AP31)/AD31</f>
        <v>0.10977050811617638</v>
      </c>
      <c r="BS31" s="55">
        <f>(AE31-AQ31)/AE31</f>
        <v>0.11859713890170744</v>
      </c>
      <c r="BT31" s="55">
        <f>(AF31-AR31)/AF31</f>
        <v>0.24353899883585564</v>
      </c>
      <c r="BU31" s="55"/>
      <c r="BV31" s="55"/>
      <c r="BW31" s="55"/>
      <c r="BX31" s="55"/>
      <c r="BY31" s="55"/>
      <c r="BZ31" s="55"/>
      <c r="CA31" s="55"/>
      <c r="CB31" s="55"/>
      <c r="CC31" s="60">
        <v>15</v>
      </c>
      <c r="CD31" s="58">
        <f>IF(M31&gt;=10000,IF(BA31&gt;=0.24,5,IF(BA31&gt;=0.16,4,IF(BA31&gt;=0.08,3,IF(BA31&gt;=0,2,1)))),IF(M31&gt;=5000,IF(BA31&gt;=0.18,5,IF(BA31&gt;=0.12,4,IF(BA31&gt;0.06,3,IF(BA31&gt;=0,2,1)))),IF(M31&gt;=2000,IF(BA31&gt;=0.09,5,IF(BA31&gt;=0.05,4,IF(BA31&gt;=0.03,3,IF(BA31&gt;=0,2,1)))),IF(BA31&gt;=0.05,5,IF(BA31&gt;=0,4,1)))))</f>
        <v>5</v>
      </c>
      <c r="CE31" s="58">
        <f>IF(N31&gt;=10000,IF(BB31&gt;=0.24,5,IF(BB31&gt;=0.16,4,IF(BB31&gt;=0.08,3,IF(BB31&gt;=0,2,1)))),IF(N31&gt;=5000,IF(BB31&gt;=0.18,5,IF(BB31&gt;=0.12,4,IF(BB31&gt;0.06,3,IF(BB31&gt;=0,2,1)))),IF(N31&gt;=2000,IF(BB31&gt;=0.09,5,IF(BB31&gt;=0.05,4,IF(BB31&gt;=0.03,3,IF(BB31&gt;=0,2,1)))),IF(BB31&gt;=0.05,5,IF(BB31&gt;=0,4,1)))))</f>
        <v>5</v>
      </c>
      <c r="CF31" s="58">
        <f>IF(O31&gt;=10000,IF(BC31&gt;=0.24,5,IF(BC31&gt;=0.16,4,IF(BC31&gt;=0.08,3,IF(BC31&gt;=0,2,1)))),IF(O31&gt;=5000,IF(BC31&gt;=0.18,5,IF(BC31&gt;=0.12,4,IF(BC31&gt;0.06,3,IF(BC31&gt;=0,2,1)))),IF(O31&gt;=2000,IF(BC31&gt;=0.09,5,IF(BC31&gt;=0.05,4,IF(BC31&gt;=0.03,3,IF(BC31&gt;=0,2,1)))),IF(BC31&gt;=0.05,5,IF(BC31&gt;=0,4,1)))))</f>
        <v>3</v>
      </c>
      <c r="CG31" s="58">
        <f>IF(P31&gt;=10000,IF(BD31&gt;=0.24,5,IF(BD31&gt;=0.16,4,IF(BD31&gt;=0.08,3,IF(BD31&gt;=0,2,1)))),IF(P31&gt;=5000,IF(BD31&gt;=0.18,5,IF(BD31&gt;=0.12,4,IF(BD31&gt;0.06,3,IF(BD31&gt;=0,2,1)))),IF(P31&gt;=2000,IF(BD31&gt;=0.09,5,IF(BD31&gt;=0.05,4,IF(BD31&gt;=0.03,3,IF(BD31&gt;=0,2,1)))),IF(BD31&gt;=0.05,5,IF(BD31&gt;=0,4,1)))))</f>
        <v>4</v>
      </c>
      <c r="CH31" s="58">
        <f>IF(Q31&gt;=10000,IF(BE31&gt;=0.24,5,IF(BE31&gt;=0.16,4,IF(BE31&gt;=0.08,3,IF(BE31&gt;=0,2,1)))),IF(Q31&gt;=5000,IF(BE31&gt;=0.18,5,IF(BE31&gt;=0.12,4,IF(BE31&gt;0.06,3,IF(BE31&gt;=0,2,1)))),IF(Q31&gt;=2000,IF(BE31&gt;=0.09,5,IF(BE31&gt;=0.05,4,IF(BE31&gt;=0.03,3,IF(BE31&gt;=0,2,1)))),IF(BE31&gt;=0.05,5,IF(BE31&gt;=0,4,1)))))</f>
        <v>1</v>
      </c>
      <c r="CI31" s="58">
        <f>IF(R31&gt;=10000,IF(BF31&gt;=0.24,5,IF(BF31&gt;=0.16,4,IF(BF31&gt;=0.08,3,IF(BF31&gt;=0,2,1)))),IF(R31&gt;=5000,IF(BF31&gt;=0.18,5,IF(BF31&gt;=0.12,4,IF(BF31&gt;0.06,3,IF(BF31&gt;=0,2,1)))),IF(R31&gt;=2000,IF(BF31&gt;=0.09,5,IF(BF31&gt;=0.05,4,IF(BF31&gt;=0.03,3,IF(BF31&gt;=0,2,1)))),IF(BF31&gt;=0.05,5,IF(BF31&gt;=0,4,1)))))</f>
        <v>3</v>
      </c>
      <c r="CJ31" s="58">
        <f>IF(S31&gt;=10000,IF(BG31&gt;=0.24,5,IF(BG31&gt;=0.16,4,IF(BG31&gt;=0.08,3,IF(BG31&gt;=0,2,1)))),IF(S31&gt;=5000,IF(BG31&gt;=0.18,5,IF(BG31&gt;=0.12,4,IF(BG31&gt;0.06,3,IF(BG31&gt;=0,2,1)))),IF(S31&gt;=2000,IF(BG31&gt;=0.09,5,IF(BG31&gt;=0.05,4,IF(BG31&gt;=0.03,3,IF(BG31&gt;=0,2,1)))),IF(BG31&gt;=0.05,5,IF(BG31&gt;=0,4,1)))))</f>
        <v>4</v>
      </c>
      <c r="CK31" s="58">
        <f>IF(T31&gt;=10000,IF(BH31&gt;=0.24,5,IF(BH31&gt;=0.16,4,IF(BH31&gt;=0.08,3,IF(BH31&gt;=0,2,1)))),IF(T31&gt;=5000,IF(BH31&gt;=0.18,5,IF(BH31&gt;=0.12,4,IF(BH31&gt;0.06,3,IF(BH31&gt;=0,2,1)))),IF(T31&gt;=2000,IF(BH31&gt;=0.09,5,IF(BH31&gt;=0.05,4,IF(BH31&gt;=0.03,3,IF(BH31&gt;=0,2,1)))),IF(BH31&gt;=0.05,5,IF(BH31&gt;=0,4,1)))))</f>
        <v>2</v>
      </c>
      <c r="CL31" s="58">
        <f>IF(U31&gt;=10000,IF(BI31&gt;=0.24,5,IF(BI31&gt;=0.16,4,IF(BI31&gt;=0.08,3,IF(BI31&gt;=0,2,1)))),IF(U31&gt;=5000,IF(BI31&gt;=0.18,5,IF(BI31&gt;=0.12,4,IF(BI31&gt;0.06,3,IF(BI31&gt;=0,2,1)))),IF(U31&gt;=2000,IF(BI31&gt;=0.09,5,IF(BI31&gt;=0.05,4,IF(BI31&gt;=0.03,3,IF(BI31&gt;=0,2,1)))),IF(BI31&gt;=0.05,5,IF(BI31&gt;=0,4,1)))))</f>
        <v>3</v>
      </c>
      <c r="CM31" s="58">
        <f>IF(V31&gt;=10000,IF(BJ31&gt;=0.24,5,IF(BJ31&gt;=0.16,4,IF(BJ31&gt;=0.08,3,IF(BJ31&gt;=0,2,1)))),IF(V31&gt;=5000,IF(BJ31&gt;=0.18,5,IF(BJ31&gt;=0.12,4,IF(BJ31&gt;0.06,3,IF(BJ31&gt;=0,2,1)))),IF(V31&gt;=2000,IF(BJ31&gt;=0.09,5,IF(BJ31&gt;=0.05,4,IF(BJ31&gt;=0.03,3,IF(BJ31&gt;=0,2,1)))),IF(BJ31&gt;=0.05,5,IF(BJ31&gt;=0,4,1)))))</f>
        <v>3</v>
      </c>
      <c r="CN31" s="58">
        <f>IF(W31&gt;=10000,IF(BK31&gt;=0.24,5,IF(BK31&gt;=0.16,4,IF(BK31&gt;=0.08,3,IF(BK31&gt;=0,2,1)))),IF(W31&gt;=5000,IF(BK31&gt;=0.18,5,IF(BK31&gt;=0.12,4,IF(BK31&gt;0.06,3,IF(BK31&gt;=0,2,1)))),IF(W31&gt;=2000,IF(BK31&gt;=0.09,5,IF(BK31&gt;=0.05,4,IF(BK31&gt;=0.03,3,IF(BK31&gt;=0,2,1)))),IF(BK31&gt;=0.05,5,IF(BK31&gt;=0,4,1)))))</f>
        <v>3</v>
      </c>
      <c r="CO31" s="58">
        <f>IF(X31&gt;=10000,IF(BL31&gt;=0.24,5,IF(BL31&gt;=0.16,4,IF(BL31&gt;=0.08,3,IF(BL31&gt;=0,2,1)))),IF(X31&gt;=5000,IF(BL31&gt;=0.18,5,IF(BL31&gt;=0.12,4,IF(BL31&gt;0.06,3,IF(BL31&gt;=0,2,1)))),IF(X31&gt;=2000,IF(BL31&gt;=0.09,5,IF(BL31&gt;=0.05,4,IF(BL31&gt;=0.03,3,IF(BL31&gt;=0,2,1)))),IF(BL31&gt;=0.05,5,IF(BL31&gt;=0,4,1)))))</f>
        <v>4</v>
      </c>
      <c r="CP31" s="58">
        <f>IF(Y31&gt;=10000,IF(BM31&gt;=0.24,5,IF(BM31&gt;=0.16,4,IF(BM31&gt;=0.08,3,IF(BM31&gt;=0,2,1)))),IF(Y31&gt;=5000,IF(BM31&gt;=0.18,5,IF(BM31&gt;=0.12,4,IF(BM31&gt;0.06,3,IF(BM31&gt;=0,2,1)))),IF(Y31&gt;=2000,IF(BM31&gt;=0.09,5,IF(BM31&gt;=0.05,4,IF(BM31&gt;=0.03,3,IF(BM31&gt;=0,2,1)))),IF(BM31&gt;=0.05,5,IF(BM31&gt;=0,4,1)))))</f>
        <v>3</v>
      </c>
      <c r="CQ31" s="58">
        <f>IF(Z31&gt;=10000,IF(BN31&gt;=0.24,5,IF(BN31&gt;=0.16,4,IF(BN31&gt;=0.08,3,IF(BN31&gt;=0,2,1)))),IF(Z31&gt;=5000,IF(BN31&gt;=0.18,5,IF(BN31&gt;=0.12,4,IF(BN31&gt;0.06,3,IF(BN31&gt;=0,2,1)))),IF(Z31&gt;=2000,IF(BN31&gt;=0.09,5,IF(BN31&gt;=0.05,4,IF(BN31&gt;=0.03,3,IF(BN31&gt;=0,2,1)))),IF(BN31&gt;=0.05,5,IF(BN31&gt;=0,4,1)))))</f>
        <v>1</v>
      </c>
      <c r="CR31" s="58">
        <f>IF(AA31&gt;=10000,IF(BO31&gt;=0.24,5,IF(BO31&gt;=0.16,4,IF(BO31&gt;=0.08,3,IF(BO31&gt;=0,2,1)))),IF(AA31&gt;=5000,IF(BO31&gt;=0.18,5,IF(BO31&gt;=0.12,4,IF(BO31&gt;0.06,3,IF(BO31&gt;=0,2,1)))),IF(AA31&gt;=2000,IF(BO31&gt;=0.09,5,IF(BO31&gt;=0.05,4,IF(BO31&gt;=0.03,3,IF(BO31&gt;=0,2,1)))),IF(BO31&gt;=0.05,5,IF(BO31&gt;=0,4,1)))))</f>
        <v>4</v>
      </c>
      <c r="CS31" s="58">
        <f>IF(AB31&gt;=10000,IF(BP31&gt;=0.24,5,IF(BP31&gt;=0.16,4,IF(BP31&gt;=0.08,3,IF(BP31&gt;=0,2,1)))),IF(AB31&gt;=5000,IF(BP31&gt;=0.18,5,IF(BP31&gt;=0.12,4,IF(BP31&gt;0.06,3,IF(BP31&gt;=0,2,1)))),IF(AB31&gt;=2000,IF(BP31&gt;=0.09,5,IF(BP31&gt;=0.05,4,IF(BP31&gt;=0.03,3,IF(BP31&gt;=0,2,1)))),IF(BP31&gt;=0.05,5,IF(BP31&gt;=0,4,1)))))</f>
        <v>4</v>
      </c>
      <c r="CT31" s="58">
        <f>IF(AC31&gt;=10000,IF(BQ31&gt;=0.24,5,IF(BQ31&gt;=0.16,4,IF(BQ31&gt;=0.08,3,IF(BQ31&gt;=0,2,1)))),IF(AC31&gt;=5000,IF(BQ31&gt;=0.18,5,IF(BQ31&gt;=0.12,4,IF(BQ31&gt;0.06,3,IF(BQ31&gt;=0,2,1)))),IF(AC31&gt;=2000,IF(BQ31&gt;=0.09,5,IF(BQ31&gt;=0.05,4,IF(BQ31&gt;=0.03,3,IF(BQ31&gt;=0,2,1)))),IF(BQ31&gt;=0.05,5,IF(BQ31&gt;=0,4,1)))))</f>
        <v>3</v>
      </c>
      <c r="CU31" s="58">
        <f>IF(AD31&gt;=10000,IF(BR31&gt;=0.24,5,IF(BR31&gt;=0.16,4,IF(BR31&gt;=0.08,3,IF(BR31&gt;=0,2,1)))),IF(AD31&gt;=5000,IF(BR31&gt;=0.18,5,IF(BR31&gt;=0.12,4,IF(BR31&gt;0.06,3,IF(BR31&gt;=0,2,1)))),IF(AD31&gt;=2000,IF(BR31&gt;=0.09,5,IF(BR31&gt;=0.05,4,IF(BR31&gt;=0.03,3,IF(BR31&gt;=0,2,1)))),IF(BR31&gt;=0.05,5,IF(BR31&gt;=0,4,1)))))</f>
        <v>3</v>
      </c>
      <c r="CV31" s="58">
        <f>IF(AE31&gt;=10000,IF(BS31&gt;=0.24,5,IF(BS31&gt;=0.16,4,IF(BS31&gt;=0.08,3,IF(BS31&gt;=0,2,1)))),IF(AE31&gt;=5000,IF(BS31&gt;=0.18,5,IF(BS31&gt;=0.12,4,IF(BS31&gt;0.06,3,IF(BS31&gt;=0,2,1)))),IF(AE31&gt;=2000,IF(BS31&gt;=0.09,5,IF(BS31&gt;=0.05,4,IF(BS31&gt;=0.03,3,IF(BS31&gt;=0,2,1)))),IF(BS31&gt;=0.05,5,IF(BS31&gt;=0,4,1)))))</f>
        <v>3</v>
      </c>
      <c r="CW31" s="58">
        <f>IF(AF31&gt;=10000,IF(BT31&gt;=0.24,5,IF(BT31&gt;=0.16,4,IF(BT31&gt;=0.08,3,IF(BT31&gt;=0,2,1)))),IF(AF31&gt;=5000,IF(BT31&gt;=0.18,5,IF(BT31&gt;=0.12,4,IF(BT31&gt;0.06,3,IF(BT31&gt;=0,2,1)))),IF(AF31&gt;=2000,IF(BT31&gt;=0.09,5,IF(BT31&gt;=0.05,4,IF(BT31&gt;=0.03,3,IF(BT31&gt;=0,2,1)))),IF(BT31&gt;=0.05,5,IF(BT31&gt;=0,4,1)))))</f>
        <v>5</v>
      </c>
      <c r="CX31" s="58"/>
      <c r="CY31" s="58"/>
      <c r="CZ31" s="58"/>
      <c r="DA31" s="58"/>
      <c r="DB31" s="58"/>
      <c r="DC31" s="58"/>
      <c r="DD31" s="58"/>
      <c r="DE31" s="58"/>
      <c r="DF31" s="1" t="s">
        <v>202</v>
      </c>
      <c r="DG31" s="74" t="s">
        <v>8</v>
      </c>
      <c r="DH31" s="58">
        <f t="shared" si="22"/>
        <v>15</v>
      </c>
      <c r="DI31" s="58">
        <f t="shared" si="22"/>
        <v>15</v>
      </c>
      <c r="DJ31" s="58">
        <f t="shared" si="22"/>
        <v>9</v>
      </c>
      <c r="DK31" s="58">
        <f t="shared" si="22"/>
        <v>12</v>
      </c>
      <c r="DL31" s="58">
        <f t="shared" si="22"/>
        <v>3</v>
      </c>
      <c r="DM31" s="58">
        <f t="shared" si="22"/>
        <v>9</v>
      </c>
      <c r="DN31" s="58">
        <f t="shared" si="22"/>
        <v>12</v>
      </c>
      <c r="DO31" s="58">
        <f t="shared" si="22"/>
        <v>6</v>
      </c>
      <c r="DP31" s="58">
        <f t="shared" si="22"/>
        <v>9</v>
      </c>
      <c r="DQ31" s="58">
        <f t="shared" si="22"/>
        <v>9</v>
      </c>
      <c r="DR31" s="58">
        <f t="shared" si="22"/>
        <v>9</v>
      </c>
      <c r="DS31" s="58">
        <f t="shared" si="22"/>
        <v>12</v>
      </c>
      <c r="DT31" s="58">
        <f t="shared" si="22"/>
        <v>9</v>
      </c>
      <c r="DU31" s="58">
        <f t="shared" si="22"/>
        <v>3</v>
      </c>
      <c r="DV31" s="58">
        <f t="shared" si="22"/>
        <v>12</v>
      </c>
      <c r="DW31" s="58">
        <f t="shared" si="22"/>
        <v>12</v>
      </c>
      <c r="DX31" s="58">
        <f>CT31/5*$CC31</f>
        <v>9</v>
      </c>
      <c r="DY31" s="58">
        <f>CU31/5*$CC31</f>
        <v>9</v>
      </c>
      <c r="DZ31" s="58">
        <f>CV31/5*$CC31</f>
        <v>9</v>
      </c>
      <c r="EA31" s="58">
        <f>CW31/5*$CC31</f>
        <v>15</v>
      </c>
      <c r="EB31" s="58"/>
      <c r="EC31" s="58"/>
      <c r="ED31" s="58"/>
      <c r="EE31" s="58"/>
      <c r="EF31" s="58"/>
      <c r="EG31" s="58"/>
      <c r="EH31" s="58"/>
    </row>
    <row r="32" spans="1:178" ht="14.25" customHeight="1">
      <c r="C32" s="74" t="s">
        <v>5</v>
      </c>
      <c r="E32" s="53"/>
      <c r="F32" s="53"/>
      <c r="G32" s="53"/>
      <c r="H32" s="53"/>
      <c r="I32" s="53"/>
      <c r="J32" s="53"/>
      <c r="K32" s="2"/>
      <c r="L32" s="2"/>
      <c r="M32" s="2">
        <v>16515</v>
      </c>
      <c r="N32" s="2">
        <v>20789</v>
      </c>
      <c r="O32" s="2">
        <v>19117</v>
      </c>
      <c r="P32" s="2">
        <v>12887</v>
      </c>
      <c r="Q32" s="2">
        <v>10622</v>
      </c>
      <c r="R32" s="2">
        <v>12522</v>
      </c>
      <c r="S32" s="2">
        <v>11837</v>
      </c>
      <c r="T32" s="2">
        <v>6768</v>
      </c>
      <c r="U32" s="2">
        <v>8656</v>
      </c>
      <c r="V32" s="2">
        <v>8317</v>
      </c>
      <c r="W32" s="2">
        <v>0</v>
      </c>
      <c r="X32" s="2">
        <v>3330</v>
      </c>
      <c r="Y32" s="2">
        <v>4149</v>
      </c>
      <c r="Z32" s="2">
        <v>5583</v>
      </c>
      <c r="AA32" s="2">
        <v>6785</v>
      </c>
      <c r="AB32" s="2">
        <v>9972</v>
      </c>
      <c r="AC32" s="2">
        <v>9455</v>
      </c>
      <c r="AD32" s="2">
        <v>7943</v>
      </c>
      <c r="AE32" s="2">
        <v>5666</v>
      </c>
      <c r="AF32" s="2">
        <v>7161</v>
      </c>
      <c r="AG32" s="2">
        <v>6904</v>
      </c>
      <c r="AH32" s="2">
        <v>7773</v>
      </c>
      <c r="AI32" s="2">
        <v>6608</v>
      </c>
      <c r="AJ32" s="2">
        <v>6904</v>
      </c>
      <c r="AK32" s="118">
        <v>4716</v>
      </c>
      <c r="AL32" s="72">
        <v>4286</v>
      </c>
      <c r="AM32" s="72">
        <v>7112</v>
      </c>
      <c r="AN32" s="72">
        <v>5155</v>
      </c>
      <c r="AO32" s="72">
        <v>6332</v>
      </c>
      <c r="AP32" s="72">
        <v>5891</v>
      </c>
      <c r="AQ32" s="209">
        <v>5086</v>
      </c>
      <c r="AR32" s="193">
        <v>4037</v>
      </c>
      <c r="AS32" s="193"/>
      <c r="AT32" s="193"/>
      <c r="AU32" s="193"/>
      <c r="AV32" s="193"/>
      <c r="AW32" s="193"/>
      <c r="AX32" s="193"/>
      <c r="AY32" s="204"/>
      <c r="BA32" s="55">
        <f>(M32-Y32)/M32</f>
        <v>0.74877384196185282</v>
      </c>
      <c r="BB32" s="55">
        <f>(N32-Z32)/N32</f>
        <v>0.7314445139256337</v>
      </c>
      <c r="BC32" s="55">
        <f>(O32-AA32)/O32</f>
        <v>0.64508029502537012</v>
      </c>
      <c r="BD32" s="55">
        <f>(P32-AB32)/P32</f>
        <v>0.22619694265538914</v>
      </c>
      <c r="BE32" s="55">
        <f>(Q32-AC32)/Q32</f>
        <v>0.10986631519487855</v>
      </c>
      <c r="BF32" s="55">
        <f>(R32-AD32)/R32</f>
        <v>0.36567640951924613</v>
      </c>
      <c r="BG32" s="55">
        <f>(S32-AE32)/S32</f>
        <v>0.52133141843372477</v>
      </c>
      <c r="BH32" s="55">
        <f>(T32-AF32)/T32</f>
        <v>-5.8067375886524823E-2</v>
      </c>
      <c r="BI32" s="55">
        <f>(U32-AG32)/U32</f>
        <v>0.20240295748613679</v>
      </c>
      <c r="BJ32" s="55">
        <f>(V32-AH32)/V32</f>
        <v>6.5408200072141404E-2</v>
      </c>
      <c r="BK32" s="62">
        <v>0</v>
      </c>
      <c r="BL32" s="55">
        <f>(X32-AJ32)/X32</f>
        <v>-1.0732732732732733</v>
      </c>
      <c r="BM32" s="55">
        <f>(Y32-AK32)/Y32</f>
        <v>-0.13665943600867678</v>
      </c>
      <c r="BN32" s="55">
        <f>(Z32-AL32)/Z32</f>
        <v>0.2323123768583199</v>
      </c>
      <c r="BO32" s="55">
        <f>(AA32-AM32)/AA32</f>
        <v>-4.8194546794399412E-2</v>
      </c>
      <c r="BP32" s="55">
        <f>(AB32-AN32)/AB32</f>
        <v>0.48305254713196949</v>
      </c>
      <c r="BQ32" s="55">
        <f>(AC32-AO32)/AC32</f>
        <v>0.33030142781597038</v>
      </c>
      <c r="BR32" s="55">
        <f>(AD32-AP32)/AD32</f>
        <v>0.2583406773259474</v>
      </c>
      <c r="BS32" s="55">
        <f>(AE32-AQ32)/AE32</f>
        <v>0.10236498411577832</v>
      </c>
      <c r="BT32" s="55">
        <f>(AF32-AR32)/AF32</f>
        <v>0.43625192012288788</v>
      </c>
      <c r="BU32" s="55"/>
      <c r="BV32" s="55"/>
      <c r="BW32" s="55"/>
      <c r="BX32" s="55"/>
      <c r="BY32" s="55"/>
      <c r="BZ32" s="55"/>
      <c r="CA32" s="55"/>
      <c r="CB32" s="55"/>
      <c r="CC32" s="60">
        <v>15</v>
      </c>
      <c r="CD32" s="58">
        <f>IF(M32&gt;=10000,IF(BA32&gt;=0.24,5,IF(BA32&gt;=0.16,4,IF(BA32&gt;=0.08,3,IF(BA32&gt;=0,2,1)))),IF(M32&gt;=5000,IF(BA32&gt;=0.18,5,IF(BA32&gt;=0.12,4,IF(BA32&gt;0.06,3,IF(BA32&gt;=0,2,1)))),IF(M32&gt;=2000,IF(BA32&gt;=0.09,5,IF(BA32&gt;=0.05,4,IF(BA32&gt;=0.03,3,IF(BA32&gt;=0,2,1)))),IF(BA32&gt;=0.05,5,IF(BA32&gt;=0,4,1)))))</f>
        <v>5</v>
      </c>
      <c r="CE32" s="58">
        <f>IF(N32&gt;=10000,IF(BB32&gt;=0.24,5,IF(BB32&gt;=0.16,4,IF(BB32&gt;=0.08,3,IF(BB32&gt;=0,2,1)))),IF(N32&gt;=5000,IF(BB32&gt;=0.18,5,IF(BB32&gt;=0.12,4,IF(BB32&gt;0.06,3,IF(BB32&gt;=0,2,1)))),IF(N32&gt;=2000,IF(BB32&gt;=0.09,5,IF(BB32&gt;=0.05,4,IF(BB32&gt;=0.03,3,IF(BB32&gt;=0,2,1)))),IF(BB32&gt;=0.05,5,IF(BB32&gt;=0,4,1)))))</f>
        <v>5</v>
      </c>
      <c r="CF32" s="58">
        <f>IF(O32&gt;=10000,IF(BC32&gt;=0.24,5,IF(BC32&gt;=0.16,4,IF(BC32&gt;=0.08,3,IF(BC32&gt;=0,2,1)))),IF(O32&gt;=5000,IF(BC32&gt;=0.18,5,IF(BC32&gt;=0.12,4,IF(BC32&gt;0.06,3,IF(BC32&gt;=0,2,1)))),IF(O32&gt;=2000,IF(BC32&gt;=0.09,5,IF(BC32&gt;=0.05,4,IF(BC32&gt;=0.03,3,IF(BC32&gt;=0,2,1)))),IF(BC32&gt;=0.05,5,IF(BC32&gt;=0,4,1)))))</f>
        <v>5</v>
      </c>
      <c r="CG32" s="58">
        <f>IF(P32&gt;=10000,IF(BD32&gt;=0.24,5,IF(BD32&gt;=0.16,4,IF(BD32&gt;=0.08,3,IF(BD32&gt;=0,2,1)))),IF(P32&gt;=5000,IF(BD32&gt;=0.18,5,IF(BD32&gt;=0.12,4,IF(BD32&gt;0.06,3,IF(BD32&gt;=0,2,1)))),IF(P32&gt;=2000,IF(BD32&gt;=0.09,5,IF(BD32&gt;=0.05,4,IF(BD32&gt;=0.03,3,IF(BD32&gt;=0,2,1)))),IF(BD32&gt;=0.05,5,IF(BD32&gt;=0,4,1)))))</f>
        <v>4</v>
      </c>
      <c r="CH32" s="58">
        <f>IF(Q32&gt;=10000,IF(BE32&gt;=0.24,5,IF(BE32&gt;=0.16,4,IF(BE32&gt;=0.08,3,IF(BE32&gt;=0,2,1)))),IF(Q32&gt;=5000,IF(BE32&gt;=0.18,5,IF(BE32&gt;=0.12,4,IF(BE32&gt;0.06,3,IF(BE32&gt;=0,2,1)))),IF(Q32&gt;=2000,IF(BE32&gt;=0.09,5,IF(BE32&gt;=0.05,4,IF(BE32&gt;=0.03,3,IF(BE32&gt;=0,2,1)))),IF(BE32&gt;=0.05,5,IF(BE32&gt;=0,4,1)))))</f>
        <v>3</v>
      </c>
      <c r="CI32" s="58">
        <f>IF(R32&gt;=10000,IF(BF32&gt;=0.24,5,IF(BF32&gt;=0.16,4,IF(BF32&gt;=0.08,3,IF(BF32&gt;=0,2,1)))),IF(R32&gt;=5000,IF(BF32&gt;=0.18,5,IF(BF32&gt;=0.12,4,IF(BF32&gt;0.06,3,IF(BF32&gt;=0,2,1)))),IF(R32&gt;=2000,IF(BF32&gt;=0.09,5,IF(BF32&gt;=0.05,4,IF(BF32&gt;=0.03,3,IF(BF32&gt;=0,2,1)))),IF(BF32&gt;=0.05,5,IF(BF32&gt;=0,4,1)))))</f>
        <v>5</v>
      </c>
      <c r="CJ32" s="58">
        <f>IF(S32&gt;=10000,IF(BG32&gt;=0.24,5,IF(BG32&gt;=0.16,4,IF(BG32&gt;=0.08,3,IF(BG32&gt;=0,2,1)))),IF(S32&gt;=5000,IF(BG32&gt;=0.18,5,IF(BG32&gt;=0.12,4,IF(BG32&gt;0.06,3,IF(BG32&gt;=0,2,1)))),IF(S32&gt;=2000,IF(BG32&gt;=0.09,5,IF(BG32&gt;=0.05,4,IF(BG32&gt;=0.03,3,IF(BG32&gt;=0,2,1)))),IF(BG32&gt;=0.05,5,IF(BG32&gt;=0,4,1)))))</f>
        <v>5</v>
      </c>
      <c r="CK32" s="58">
        <f>IF(T32&gt;=10000,IF(BH32&gt;=0.24,5,IF(BH32&gt;=0.16,4,IF(BH32&gt;=0.08,3,IF(BH32&gt;=0,2,1)))),IF(T32&gt;=5000,IF(BH32&gt;=0.18,5,IF(BH32&gt;=0.12,4,IF(BH32&gt;0.06,3,IF(BH32&gt;=0,2,1)))),IF(T32&gt;=2000,IF(BH32&gt;=0.09,5,IF(BH32&gt;=0.05,4,IF(BH32&gt;=0.03,3,IF(BH32&gt;=0,2,1)))),IF(BH32&gt;=0.05,5,IF(BH32&gt;=0,4,1)))))</f>
        <v>1</v>
      </c>
      <c r="CL32" s="58">
        <f>IF(U32&gt;=10000,IF(BI32&gt;=0.24,5,IF(BI32&gt;=0.16,4,IF(BI32&gt;=0.08,3,IF(BI32&gt;=0,2,1)))),IF(U32&gt;=5000,IF(BI32&gt;=0.18,5,IF(BI32&gt;=0.12,4,IF(BI32&gt;0.06,3,IF(BI32&gt;=0,2,1)))),IF(U32&gt;=2000,IF(BI32&gt;=0.09,5,IF(BI32&gt;=0.05,4,IF(BI32&gt;=0.03,3,IF(BI32&gt;=0,2,1)))),IF(BI32&gt;=0.05,5,IF(BI32&gt;=0,4,1)))))</f>
        <v>5</v>
      </c>
      <c r="CM32" s="58">
        <f>IF(V32&gt;=10000,IF(BJ32&gt;=0.24,5,IF(BJ32&gt;=0.16,4,IF(BJ32&gt;=0.08,3,IF(BJ32&gt;=0,2,1)))),IF(V32&gt;=5000,IF(BJ32&gt;=0.18,5,IF(BJ32&gt;=0.12,4,IF(BJ32&gt;0.06,3,IF(BJ32&gt;=0,2,1)))),IF(V32&gt;=2000,IF(BJ32&gt;=0.09,5,IF(BJ32&gt;=0.05,4,IF(BJ32&gt;=0.03,3,IF(BJ32&gt;=0,2,1)))),IF(BJ32&gt;=0.05,5,IF(BJ32&gt;=0,4,1)))))</f>
        <v>3</v>
      </c>
      <c r="CN32" s="58">
        <f>IF(W32&gt;=10000,IF(BK32&gt;=0.24,5,IF(BK32&gt;=0.16,4,IF(BK32&gt;=0.08,3,IF(BK32&gt;=0,2,1)))),IF(W32&gt;=5000,IF(BK32&gt;=0.18,5,IF(BK32&gt;=0.12,4,IF(BK32&gt;0.06,3,IF(BK32&gt;=0,2,1)))),IF(W32&gt;=2000,IF(BK32&gt;=0.09,5,IF(BK32&gt;=0.05,4,IF(BK32&gt;=0.03,3,IF(BK32&gt;=0,2,1)))),IF(BK32&gt;=0.05,5,IF(BK32&gt;=0,4,1)))))</f>
        <v>4</v>
      </c>
      <c r="CO32" s="58">
        <f>IF(X32&gt;=10000,IF(BL32&gt;=0.24,5,IF(BL32&gt;=0.16,4,IF(BL32&gt;=0.08,3,IF(BL32&gt;=0,2,1)))),IF(X32&gt;=5000,IF(BL32&gt;=0.18,5,IF(BL32&gt;=0.12,4,IF(BL32&gt;0.06,3,IF(BL32&gt;=0,2,1)))),IF(X32&gt;=2000,IF(BL32&gt;=0.09,5,IF(BL32&gt;=0.05,4,IF(BL32&gt;=0.03,3,IF(BL32&gt;=0,2,1)))),IF(BL32&gt;=0.05,5,IF(BL32&gt;=0,4,1)))))</f>
        <v>1</v>
      </c>
      <c r="CP32" s="58">
        <f>IF(Y32&gt;=10000,IF(BM32&gt;=0.24,5,IF(BM32&gt;=0.16,4,IF(BM32&gt;=0.08,3,IF(BM32&gt;=0,2,1)))),IF(Y32&gt;=5000,IF(BM32&gt;=0.18,5,IF(BM32&gt;=0.12,4,IF(BM32&gt;0.06,3,IF(BM32&gt;=0,2,1)))),IF(Y32&gt;=2000,IF(BM32&gt;=0.09,5,IF(BM32&gt;=0.05,4,IF(BM32&gt;=0.03,3,IF(BM32&gt;=0,2,1)))),IF(BM32&gt;=0.05,5,IF(BM32&gt;=0,4,1)))))</f>
        <v>1</v>
      </c>
      <c r="CQ32" s="58">
        <f>IF(Z32&gt;=10000,IF(BN32&gt;=0.24,5,IF(BN32&gt;=0.16,4,IF(BN32&gt;=0.08,3,IF(BN32&gt;=0,2,1)))),IF(Z32&gt;=5000,IF(BN32&gt;=0.18,5,IF(BN32&gt;=0.12,4,IF(BN32&gt;0.06,3,IF(BN32&gt;=0,2,1)))),IF(Z32&gt;=2000,IF(BN32&gt;=0.09,5,IF(BN32&gt;=0.05,4,IF(BN32&gt;=0.03,3,IF(BN32&gt;=0,2,1)))),IF(BN32&gt;=0.05,5,IF(BN32&gt;=0,4,1)))))</f>
        <v>5</v>
      </c>
      <c r="CR32" s="58">
        <f>IF(AA32&gt;=10000,IF(BO32&gt;=0.24,5,IF(BO32&gt;=0.16,4,IF(BO32&gt;=0.08,3,IF(BO32&gt;=0,2,1)))),IF(AA32&gt;=5000,IF(BO32&gt;=0.18,5,IF(BO32&gt;=0.12,4,IF(BO32&gt;0.06,3,IF(BO32&gt;=0,2,1)))),IF(AA32&gt;=2000,IF(BO32&gt;=0.09,5,IF(BO32&gt;=0.05,4,IF(BO32&gt;=0.03,3,IF(BO32&gt;=0,2,1)))),IF(BO32&gt;=0.05,5,IF(BO32&gt;=0,4,1)))))</f>
        <v>1</v>
      </c>
      <c r="CS32" s="58">
        <f>IF(AB32&gt;=10000,IF(BP32&gt;=0.24,5,IF(BP32&gt;=0.16,4,IF(BP32&gt;=0.08,3,IF(BP32&gt;=0,2,1)))),IF(AB32&gt;=5000,IF(BP32&gt;=0.18,5,IF(BP32&gt;=0.12,4,IF(BP32&gt;0.06,3,IF(BP32&gt;=0,2,1)))),IF(AB32&gt;=2000,IF(BP32&gt;=0.09,5,IF(BP32&gt;=0.05,4,IF(BP32&gt;=0.03,3,IF(BP32&gt;=0,2,1)))),IF(BP32&gt;=0.05,5,IF(BP32&gt;=0,4,1)))))</f>
        <v>5</v>
      </c>
      <c r="CT32" s="58">
        <f>IF(AC32&gt;=10000,IF(BQ32&gt;=0.24,5,IF(BQ32&gt;=0.16,4,IF(BQ32&gt;=0.08,3,IF(BQ32&gt;=0,2,1)))),IF(AC32&gt;=5000,IF(BQ32&gt;=0.18,5,IF(BQ32&gt;=0.12,4,IF(BQ32&gt;0.06,3,IF(BQ32&gt;=0,2,1)))),IF(AC32&gt;=2000,IF(BQ32&gt;=0.09,5,IF(BQ32&gt;=0.05,4,IF(BQ32&gt;=0.03,3,IF(BQ32&gt;=0,2,1)))),IF(BQ32&gt;=0.05,5,IF(BQ32&gt;=0,4,1)))))</f>
        <v>5</v>
      </c>
      <c r="CU32" s="58">
        <f>IF(AD32&gt;=10000,IF(BR32&gt;=0.24,5,IF(BR32&gt;=0.16,4,IF(BR32&gt;=0.08,3,IF(BR32&gt;=0,2,1)))),IF(AD32&gt;=5000,IF(BR32&gt;=0.18,5,IF(BR32&gt;=0.12,4,IF(BR32&gt;0.06,3,IF(BR32&gt;=0,2,1)))),IF(AD32&gt;=2000,IF(BR32&gt;=0.09,5,IF(BR32&gt;=0.05,4,IF(BR32&gt;=0.03,3,IF(BR32&gt;=0,2,1)))),IF(BR32&gt;=0.05,5,IF(BR32&gt;=0,4,1)))))</f>
        <v>5</v>
      </c>
      <c r="CV32" s="58">
        <f>IF(AE32&gt;=10000,IF(BS32&gt;=0.24,5,IF(BS32&gt;=0.16,4,IF(BS32&gt;=0.08,3,IF(BS32&gt;=0,2,1)))),IF(AE32&gt;=5000,IF(BS32&gt;=0.18,5,IF(BS32&gt;=0.12,4,IF(BS32&gt;0.06,3,IF(BS32&gt;=0,2,1)))),IF(AE32&gt;=2000,IF(BS32&gt;=0.09,5,IF(BS32&gt;=0.05,4,IF(BS32&gt;=0.03,3,IF(BS32&gt;=0,2,1)))),IF(BS32&gt;=0.05,5,IF(BS32&gt;=0,4,1)))))</f>
        <v>3</v>
      </c>
      <c r="CW32" s="58">
        <f>IF(AF32&gt;=10000,IF(BT32&gt;=0.24,5,IF(BT32&gt;=0.16,4,IF(BT32&gt;=0.08,3,IF(BT32&gt;=0,2,1)))),IF(AF32&gt;=5000,IF(BT32&gt;=0.18,5,IF(BT32&gt;=0.12,4,IF(BT32&gt;0.06,3,IF(BT32&gt;=0,2,1)))),IF(AF32&gt;=2000,IF(BT32&gt;=0.09,5,IF(BT32&gt;=0.05,4,IF(BT32&gt;=0.03,3,IF(BT32&gt;=0,2,1)))),IF(BT32&gt;=0.05,5,IF(BT32&gt;=0,4,1)))))</f>
        <v>5</v>
      </c>
      <c r="CX32" s="58"/>
      <c r="CY32" s="58"/>
      <c r="CZ32" s="58"/>
      <c r="DA32" s="58"/>
      <c r="DB32" s="58"/>
      <c r="DC32" s="58"/>
      <c r="DD32" s="58"/>
      <c r="DE32" s="58"/>
      <c r="DF32" s="1" t="s">
        <v>202</v>
      </c>
      <c r="DG32" s="74" t="s">
        <v>5</v>
      </c>
      <c r="DH32" s="58">
        <f t="shared" si="22"/>
        <v>15</v>
      </c>
      <c r="DI32" s="58">
        <f t="shared" si="22"/>
        <v>15</v>
      </c>
      <c r="DJ32" s="58">
        <f t="shared" si="22"/>
        <v>15</v>
      </c>
      <c r="DK32" s="58">
        <f t="shared" si="22"/>
        <v>12</v>
      </c>
      <c r="DL32" s="58">
        <f t="shared" si="22"/>
        <v>9</v>
      </c>
      <c r="DM32" s="58">
        <f t="shared" si="22"/>
        <v>15</v>
      </c>
      <c r="DN32" s="58">
        <f t="shared" si="22"/>
        <v>15</v>
      </c>
      <c r="DO32" s="58">
        <f t="shared" si="22"/>
        <v>3</v>
      </c>
      <c r="DP32" s="58">
        <f t="shared" si="22"/>
        <v>15</v>
      </c>
      <c r="DQ32" s="58">
        <f t="shared" si="22"/>
        <v>9</v>
      </c>
      <c r="DR32" s="58">
        <f t="shared" si="22"/>
        <v>12</v>
      </c>
      <c r="DS32" s="58">
        <f t="shared" si="22"/>
        <v>3</v>
      </c>
      <c r="DT32" s="58">
        <f t="shared" si="22"/>
        <v>3</v>
      </c>
      <c r="DU32" s="58">
        <f t="shared" si="22"/>
        <v>15</v>
      </c>
      <c r="DV32" s="58">
        <f t="shared" si="22"/>
        <v>3</v>
      </c>
      <c r="DW32" s="58">
        <f t="shared" si="22"/>
        <v>15</v>
      </c>
      <c r="DX32" s="58">
        <f>CT32/5*$CC32</f>
        <v>15</v>
      </c>
      <c r="DY32" s="58">
        <f>CU32/5*$CC32</f>
        <v>15</v>
      </c>
      <c r="DZ32" s="58">
        <f>CV32/5*$CC32</f>
        <v>9</v>
      </c>
      <c r="EA32" s="58">
        <f>CW32/5*$CC32</f>
        <v>15</v>
      </c>
      <c r="EB32" s="58"/>
      <c r="EC32" s="58"/>
      <c r="ED32" s="58"/>
      <c r="EE32" s="58"/>
      <c r="EF32" s="58"/>
      <c r="EG32" s="58"/>
      <c r="EH32" s="58"/>
    </row>
    <row r="33" spans="1:138" s="409" customFormat="1" ht="14.25" customHeight="1">
      <c r="B33" s="50" t="s">
        <v>325</v>
      </c>
      <c r="C33" s="76" t="s">
        <v>9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116"/>
      <c r="AL33" s="73"/>
      <c r="AM33" s="73"/>
      <c r="AN33" s="73"/>
      <c r="AO33" s="73"/>
      <c r="AP33" s="73"/>
      <c r="AQ33" s="187"/>
      <c r="AR33" s="73"/>
      <c r="AS33" s="73"/>
      <c r="AT33" s="73"/>
      <c r="AU33" s="73"/>
      <c r="AV33" s="73"/>
      <c r="AW33" s="73"/>
      <c r="AX33" s="73"/>
      <c r="AY33" s="109"/>
      <c r="AZ33" s="49"/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/>
      <c r="BV33" s="62"/>
      <c r="BW33" s="62"/>
      <c r="BX33" s="62"/>
      <c r="BY33" s="62"/>
      <c r="BZ33" s="54"/>
      <c r="CA33" s="54"/>
      <c r="CB33" s="54"/>
      <c r="CC33" s="61">
        <v>15</v>
      </c>
      <c r="CD33" s="59">
        <f>IF(M33&gt;=5,IF(BA33&gt;=0.24,5,IF(BA33&gt;=0.16,4,IF(BA33&gt;=0.08,3,IF(BA33&gt;=0,2,1)))),IF(M33&gt;=3,IF(BA33&gt;=0.18,5,IF(BA33&gt;=0.12,4,IF(BA33&gt;=0.06,3,IF(BA33&gt;=0,2,1)))),IF(M33&gt;=1,IF(BA33&gt;=0.09,5,IF(BA33&gt;=0.05,4,IF(BA33&gt;=0.03,3,IF(BA33&gt;=0,2,1)))),IF(BA33&gt;=0.05,5,IF(BA33&gt;=0,4,1)))))</f>
        <v>4</v>
      </c>
      <c r="CE33" s="59">
        <f>IF(N33&gt;=5,IF(BB33&gt;=0.24,5,IF(BB33&gt;=0.16,4,IF(BB33&gt;=0.08,3,IF(BB33&gt;=0,2,1)))),IF(N33&gt;=3,IF(BB33&gt;=0.18,5,IF(BB33&gt;=0.12,4,IF(BB33&gt;=0.06,3,IF(BB33&gt;=0,2,1)))),IF(N33&gt;=1,IF(BB33&gt;=0.09,5,IF(BB33&gt;=0.05,4,IF(BB33&gt;=0.03,3,IF(BB33&gt;=0,2,1)))),IF(BB33&gt;=0.05,5,IF(BB33&gt;=0,4,1)))))</f>
        <v>4</v>
      </c>
      <c r="CF33" s="59">
        <f>IF(O33&gt;=5,IF(BC33&gt;=0.24,5,IF(BC33&gt;=0.16,4,IF(BC33&gt;=0.08,3,IF(BC33&gt;=0,2,1)))),IF(O33&gt;=3,IF(BC33&gt;=0.18,5,IF(BC33&gt;=0.12,4,IF(BC33&gt;=0.06,3,IF(BC33&gt;=0,2,1)))),IF(O33&gt;=1,IF(BC33&gt;=0.09,5,IF(BC33&gt;=0.05,4,IF(BC33&gt;=0.03,3,IF(BC33&gt;=0,2,1)))),IF(BC33&gt;=0.05,5,IF(BC33&gt;=0,4,1)))))</f>
        <v>4</v>
      </c>
      <c r="CG33" s="59">
        <f>IF(P33&gt;=5,IF(BD33&gt;=0.24,5,IF(BD33&gt;=0.16,4,IF(BD33&gt;=0.08,3,IF(BD33&gt;=0,2,1)))),IF(P33&gt;=3,IF(BD33&gt;=0.18,5,IF(BD33&gt;=0.12,4,IF(BD33&gt;=0.06,3,IF(BD33&gt;=0,2,1)))),IF(P33&gt;=1,IF(BD33&gt;=0.09,5,IF(BD33&gt;=0.05,4,IF(BD33&gt;=0.03,3,IF(BD33&gt;=0,2,1)))),IF(BD33&gt;=0.05,5,IF(BD33&gt;=0,4,1)))))</f>
        <v>4</v>
      </c>
      <c r="CH33" s="59">
        <f>IF(Q33&gt;=5,IF(BE33&gt;=0.24,5,IF(BE33&gt;=0.16,4,IF(BE33&gt;=0.08,3,IF(BE33&gt;=0,2,1)))),IF(Q33&gt;=3,IF(BE33&gt;=0.18,5,IF(BE33&gt;=0.12,4,IF(BE33&gt;=0.06,3,IF(BE33&gt;=0,2,1)))),IF(Q33&gt;=1,IF(BE33&gt;=0.09,5,IF(BE33&gt;=0.05,4,IF(BE33&gt;=0.03,3,IF(BE33&gt;=0,2,1)))),IF(BE33&gt;=0.05,5,IF(BE33&gt;=0,4,1)))))</f>
        <v>4</v>
      </c>
      <c r="CI33" s="59">
        <f>IF(R33&gt;=5,IF(BF33&gt;=0.24,5,IF(BF33&gt;=0.16,4,IF(BF33&gt;=0.08,3,IF(BF33&gt;=0,2,1)))),IF(R33&gt;=3,IF(BF33&gt;=0.18,5,IF(BF33&gt;=0.12,4,IF(BF33&gt;=0.06,3,IF(BF33&gt;=0,2,1)))),IF(R33&gt;=1,IF(BF33&gt;=0.09,5,IF(BF33&gt;=0.05,4,IF(BF33&gt;=0.03,3,IF(BF33&gt;=0,2,1)))),IF(BF33&gt;=0.05,5,IF(BF33&gt;=0,4,1)))))</f>
        <v>4</v>
      </c>
      <c r="CJ33" s="59">
        <f>IF(S33&gt;=5,IF(BG33&gt;=0.24,5,IF(BG33&gt;=0.16,4,IF(BG33&gt;=0.08,3,IF(BG33&gt;=0,2,1)))),IF(S33&gt;=3,IF(BG33&gt;=0.18,5,IF(BG33&gt;=0.12,4,IF(BG33&gt;=0.06,3,IF(BG33&gt;=0,2,1)))),IF(S33&gt;=1,IF(BG33&gt;=0.09,5,IF(BG33&gt;=0.05,4,IF(BG33&gt;=0.03,3,IF(BG33&gt;=0,2,1)))),IF(BG33&gt;=0.05,5,IF(BG33&gt;=0,4,1)))))</f>
        <v>4</v>
      </c>
      <c r="CK33" s="59">
        <f>IF(T33&gt;=5,IF(BH33&gt;=0.24,5,IF(BH33&gt;=0.16,4,IF(BH33&gt;=0.08,3,IF(BH33&gt;=0,2,1)))),IF(T33&gt;=3,IF(BH33&gt;=0.18,5,IF(BH33&gt;=0.12,4,IF(BH33&gt;=0.06,3,IF(BH33&gt;=0,2,1)))),IF(T33&gt;=1,IF(BH33&gt;=0.09,5,IF(BH33&gt;=0.05,4,IF(BH33&gt;=0.03,3,IF(BH33&gt;=0,2,1)))),IF(BH33&gt;=0.05,5,IF(BH33&gt;=0,4,1)))))</f>
        <v>4</v>
      </c>
      <c r="CL33" s="59">
        <f>IF(U33&gt;=5,IF(BI33&gt;=0.24,5,IF(BI33&gt;=0.16,4,IF(BI33&gt;=0.08,3,IF(BI33&gt;=0,2,1)))),IF(U33&gt;=3,IF(BI33&gt;=0.18,5,IF(BI33&gt;=0.12,4,IF(BI33&gt;=0.06,3,IF(BI33&gt;=0,2,1)))),IF(U33&gt;=1,IF(BI33&gt;=0.09,5,IF(BI33&gt;=0.05,4,IF(BI33&gt;=0.03,3,IF(BI33&gt;=0,2,1)))),IF(BI33&gt;=0.05,5,IF(BI33&gt;=0,4,1)))))</f>
        <v>4</v>
      </c>
      <c r="CM33" s="59">
        <f>IF(V33&gt;=5,IF(BJ33&gt;=0.24,5,IF(BJ33&gt;=0.16,4,IF(BJ33&gt;=0.08,3,IF(BJ33&gt;=0,2,1)))),IF(V33&gt;=3,IF(BJ33&gt;=0.18,5,IF(BJ33&gt;=0.12,4,IF(BJ33&gt;=0.06,3,IF(BJ33&gt;=0,2,1)))),IF(V33&gt;=1,IF(BJ33&gt;=0.09,5,IF(BJ33&gt;=0.05,4,IF(BJ33&gt;=0.03,3,IF(BJ33&gt;=0,2,1)))),IF(BJ33&gt;=0.05,5,IF(BJ33&gt;=0,4,1)))))</f>
        <v>4</v>
      </c>
      <c r="CN33" s="59">
        <f>IF(W33&gt;=5,IF(BK33&gt;=0.24,5,IF(BK33&gt;=0.16,4,IF(BK33&gt;=0.08,3,IF(BK33&gt;=0,2,1)))),IF(W33&gt;=3,IF(BK33&gt;=0.18,5,IF(BK33&gt;=0.12,4,IF(BK33&gt;=0.06,3,IF(BK33&gt;=0,2,1)))),IF(W33&gt;=1,IF(BK33&gt;=0.09,5,IF(BK33&gt;=0.05,4,IF(BK33&gt;=0.03,3,IF(BK33&gt;=0,2,1)))),IF(BK33&gt;=0.05,5,IF(BK33&gt;=0,4,1)))))</f>
        <v>4</v>
      </c>
      <c r="CO33" s="59">
        <f>IF(X33&gt;=5,IF(BL33&gt;=0.24,5,IF(BL33&gt;=0.16,4,IF(BL33&gt;=0.08,3,IF(BL33&gt;=0,2,1)))),IF(X33&gt;=3,IF(BL33&gt;=0.18,5,IF(BL33&gt;=0.12,4,IF(BL33&gt;=0.06,3,IF(BL33&gt;=0,2,1)))),IF(X33&gt;=1,IF(BL33&gt;=0.09,5,IF(BL33&gt;=0.05,4,IF(BL33&gt;=0.03,3,IF(BL33&gt;=0,2,1)))),IF(BL33&gt;=0.05,5,IF(BL33&gt;=0,4,1)))))</f>
        <v>4</v>
      </c>
      <c r="CP33" s="59">
        <f>IF(Y33&gt;=5,IF(BM33&gt;=0.24,5,IF(BM33&gt;=0.16,4,IF(BM33&gt;=0.08,3,IF(BM33&gt;=0,2,1)))),IF(Y33&gt;=3,IF(BM33&gt;=0.18,5,IF(BM33&gt;=0.12,4,IF(BM33&gt;=0.06,3,IF(BM33&gt;=0,2,1)))),IF(Y33&gt;=1,IF(BM33&gt;=0.09,5,IF(BM33&gt;=0.05,4,IF(BM33&gt;=0.03,3,IF(BM33&gt;=0,2,1)))),IF(BM33&gt;=0.05,5,IF(BM33&gt;=0,4,1)))))</f>
        <v>4</v>
      </c>
      <c r="CQ33" s="59">
        <f>IF(Z33&gt;=5,IF(BN33&gt;=0.24,5,IF(BN33&gt;=0.16,4,IF(BN33&gt;=0.08,3,IF(BN33&gt;=0,2,1)))),IF(Z33&gt;=3,IF(BN33&gt;=0.18,5,IF(BN33&gt;=0.12,4,IF(BN33&gt;=0.06,3,IF(BN33&gt;=0,2,1)))),IF(Z33&gt;=1,IF(BN33&gt;=0.09,5,IF(BN33&gt;=0.05,4,IF(BN33&gt;=0.03,3,IF(BN33&gt;=0,2,1)))),IF(BN33&gt;=0.05,5,IF(BN33&gt;=0,4,1)))))</f>
        <v>4</v>
      </c>
      <c r="CR33" s="59">
        <f>IF(AA33&gt;=5,IF(BO33&gt;=0.24,5,IF(BO33&gt;=0.16,4,IF(BO33&gt;=0.08,3,IF(BO33&gt;=0,2,1)))),IF(AA33&gt;=3,IF(BO33&gt;=0.18,5,IF(BO33&gt;=0.12,4,IF(BO33&gt;=0.06,3,IF(BO33&gt;=0,2,1)))),IF(AA33&gt;=1,IF(BO33&gt;=0.09,5,IF(BO33&gt;=0.05,4,IF(BO33&gt;=0.03,3,IF(BO33&gt;=0,2,1)))),IF(BO33&gt;=0.05,5,IF(BO33&gt;=0,4,1)))))</f>
        <v>4</v>
      </c>
      <c r="CS33" s="59">
        <f>IF(AB33&gt;=5,IF(BP33&gt;=0.24,5,IF(BP33&gt;=0.16,4,IF(BP33&gt;=0.08,3,IF(BP33&gt;=0,2,1)))),IF(AB33&gt;=3,IF(BP33&gt;=0.18,5,IF(BP33&gt;=0.12,4,IF(BP33&gt;=0.06,3,IF(BP33&gt;=0,2,1)))),IF(AB33&gt;=1,IF(BP33&gt;=0.09,5,IF(BP33&gt;=0.05,4,IF(BP33&gt;=0.03,3,IF(BP33&gt;=0,2,1)))),IF(BP33&gt;=0.05,5,IF(BP33&gt;=0,4,1)))))</f>
        <v>4</v>
      </c>
      <c r="CT33" s="59">
        <f>IF(AC33&gt;=5,IF(BQ33&gt;=0.24,5,IF(BQ33&gt;=0.16,4,IF(BQ33&gt;=0.08,3,IF(BQ33&gt;=0,2,1)))),IF(AC33&gt;=3,IF(BQ33&gt;=0.18,5,IF(BQ33&gt;=0.12,4,IF(BQ33&gt;=0.06,3,IF(BQ33&gt;=0,2,1)))),IF(AC33&gt;=1,IF(BQ33&gt;=0.09,5,IF(BQ33&gt;=0.05,4,IF(BQ33&gt;=0.03,3,IF(BQ33&gt;=0,2,1)))),IF(BQ33&gt;=0.05,5,IF(BQ33&gt;=0,4,1)))))</f>
        <v>4</v>
      </c>
      <c r="CU33" s="59">
        <f>IF(AD33&gt;=5,IF(BR33&gt;=0.24,5,IF(BR33&gt;=0.16,4,IF(BR33&gt;=0.08,3,IF(BR33&gt;=0,2,1)))),IF(AD33&gt;=3,IF(BR33&gt;=0.18,5,IF(BR33&gt;=0.12,4,IF(BR33&gt;=0.06,3,IF(BR33&gt;=0,2,1)))),IF(AD33&gt;=1,IF(BR33&gt;=0.09,5,IF(BR33&gt;=0.05,4,IF(BR33&gt;=0.03,3,IF(BR33&gt;=0,2,1)))),IF(BR33&gt;=0.05,5,IF(BR33&gt;=0,4,1)))))</f>
        <v>4</v>
      </c>
      <c r="CV33" s="59">
        <f>IF(AE33&gt;=5,IF(BS33&gt;=0.24,5,IF(BS33&gt;=0.16,4,IF(BS33&gt;=0.08,3,IF(BS33&gt;=0,2,1)))),IF(AE33&gt;=3,IF(BS33&gt;=0.18,5,IF(BS33&gt;=0.12,4,IF(BS33&gt;=0.06,3,IF(BS33&gt;=0,2,1)))),IF(AE33&gt;=1,IF(BS33&gt;=0.09,5,IF(BS33&gt;=0.05,4,IF(BS33&gt;=0.03,3,IF(BS33&gt;=0,2,1)))),IF(BS33&gt;=0.05,5,IF(BS33&gt;=0,4,1)))))</f>
        <v>4</v>
      </c>
      <c r="CW33" s="59">
        <f>IF(AF33&gt;=5,IF(BT33&gt;=0.24,5,IF(BT33&gt;=0.16,4,IF(BT33&gt;=0.08,3,IF(BT33&gt;=0,2,1)))),IF(AF33&gt;=3,IF(BT33&gt;=0.18,5,IF(BT33&gt;=0.12,4,IF(BT33&gt;=0.06,3,IF(BT33&gt;=0,2,1)))),IF(AF33&gt;=1,IF(BT33&gt;=0.09,5,IF(BT33&gt;=0.05,4,IF(BT33&gt;=0.03,3,IF(BT33&gt;=0,2,1)))),IF(BT33&gt;=0.05,5,IF(BT33&gt;=0,4,1)))))</f>
        <v>4</v>
      </c>
      <c r="CX33" s="59"/>
      <c r="CY33" s="59"/>
      <c r="CZ33" s="59"/>
      <c r="DA33" s="59"/>
      <c r="DB33" s="59"/>
      <c r="DC33" s="59"/>
      <c r="DD33" s="59"/>
      <c r="DE33" s="59"/>
      <c r="DF33" s="50" t="s">
        <v>205</v>
      </c>
      <c r="DG33" s="76" t="s">
        <v>9</v>
      </c>
      <c r="DH33" s="59">
        <f t="shared" si="22"/>
        <v>12</v>
      </c>
      <c r="DI33" s="59">
        <f t="shared" si="22"/>
        <v>12</v>
      </c>
      <c r="DJ33" s="59">
        <f t="shared" si="22"/>
        <v>12</v>
      </c>
      <c r="DK33" s="59">
        <f t="shared" si="22"/>
        <v>12</v>
      </c>
      <c r="DL33" s="59">
        <f t="shared" si="22"/>
        <v>12</v>
      </c>
      <c r="DM33" s="59">
        <f t="shared" si="22"/>
        <v>12</v>
      </c>
      <c r="DN33" s="59">
        <f>CJ33/5*$CC33</f>
        <v>12</v>
      </c>
      <c r="DO33" s="59">
        <f>CK33/5*$CC33</f>
        <v>12</v>
      </c>
      <c r="DP33" s="59">
        <f>CL33/5*$CC33</f>
        <v>12</v>
      </c>
      <c r="DQ33" s="59">
        <f>CM33/5*$CC33</f>
        <v>12</v>
      </c>
      <c r="DR33" s="59">
        <f>CN33/5*$CC33</f>
        <v>12</v>
      </c>
      <c r="DS33" s="59">
        <f>CO33/5*$CC33</f>
        <v>12</v>
      </c>
      <c r="DT33" s="59">
        <f>CP33/5*$CC33</f>
        <v>12</v>
      </c>
      <c r="DU33" s="59">
        <f>CQ33/5*$CC33</f>
        <v>12</v>
      </c>
      <c r="DV33" s="59">
        <f>CR33/5*$CC33</f>
        <v>12</v>
      </c>
      <c r="DW33" s="59">
        <f>CS33/5*$CC33</f>
        <v>12</v>
      </c>
      <c r="DX33" s="59">
        <f>CT33/5*$CC33</f>
        <v>12</v>
      </c>
      <c r="DY33" s="59">
        <f>CU33/5*$CC33</f>
        <v>12</v>
      </c>
      <c r="DZ33" s="59">
        <f>CV33/5*$CC33</f>
        <v>12</v>
      </c>
      <c r="EA33" s="59">
        <f>CW33/5*$CC33</f>
        <v>12</v>
      </c>
      <c r="EB33" s="59"/>
      <c r="EC33" s="59"/>
      <c r="ED33" s="59"/>
      <c r="EE33" s="59"/>
      <c r="EF33" s="59"/>
      <c r="EG33" s="59"/>
      <c r="EH33" s="59"/>
    </row>
    <row r="34" spans="1:138" s="409" customFormat="1" ht="14.25" customHeight="1">
      <c r="B34" s="308" t="s">
        <v>326</v>
      </c>
      <c r="C34" s="77" t="s">
        <v>0</v>
      </c>
      <c r="K34" s="51"/>
      <c r="L34" s="51"/>
      <c r="M34" s="51">
        <v>0.63</v>
      </c>
      <c r="N34" s="51">
        <v>0.94</v>
      </c>
      <c r="O34" s="51">
        <v>3.33</v>
      </c>
      <c r="P34" s="51">
        <v>8.5299999999999994</v>
      </c>
      <c r="Q34" s="51">
        <v>9.94</v>
      </c>
      <c r="R34" s="51">
        <v>3.23</v>
      </c>
      <c r="S34" s="51">
        <v>1.2</v>
      </c>
      <c r="T34" s="51">
        <v>2.15</v>
      </c>
      <c r="U34" s="51">
        <v>4.33</v>
      </c>
      <c r="V34" s="51">
        <v>1.32</v>
      </c>
      <c r="W34" s="51">
        <v>0.89</v>
      </c>
      <c r="X34" s="51">
        <v>4.4800000000000004</v>
      </c>
      <c r="Y34" s="51">
        <v>9.9700000000000006</v>
      </c>
      <c r="Z34" s="51">
        <v>4.18</v>
      </c>
      <c r="AA34" s="51">
        <v>5.53</v>
      </c>
      <c r="AB34" s="51">
        <v>1.38</v>
      </c>
      <c r="AC34" s="51">
        <v>2.0499999999999998</v>
      </c>
      <c r="AD34" s="51">
        <v>0.2</v>
      </c>
      <c r="AE34" s="51">
        <v>0.55000000000000004</v>
      </c>
      <c r="AF34" s="51">
        <v>0.69</v>
      </c>
      <c r="AG34" s="51">
        <v>0.14000000000000001</v>
      </c>
      <c r="AH34" s="51">
        <v>0</v>
      </c>
      <c r="AI34" s="51">
        <v>6.83</v>
      </c>
      <c r="AJ34" s="51">
        <v>13.52</v>
      </c>
      <c r="AK34" s="116">
        <v>2.4900000000000002</v>
      </c>
      <c r="AL34" s="73">
        <v>0.78</v>
      </c>
      <c r="AM34" s="73">
        <v>1.51</v>
      </c>
      <c r="AN34" s="73">
        <v>8.4600000000000009</v>
      </c>
      <c r="AO34" s="73">
        <v>1.66</v>
      </c>
      <c r="AP34" s="73">
        <v>4.08</v>
      </c>
      <c r="AQ34" s="210">
        <v>0.64</v>
      </c>
      <c r="AR34" s="195">
        <v>1.48</v>
      </c>
      <c r="AS34" s="195"/>
      <c r="AT34" s="195"/>
      <c r="AU34" s="195"/>
      <c r="AV34" s="195"/>
      <c r="AW34" s="195"/>
      <c r="AX34" s="195"/>
      <c r="AY34" s="206"/>
      <c r="AZ34" s="49"/>
      <c r="BA34" s="62">
        <v>0</v>
      </c>
      <c r="BB34" s="54">
        <f>(N34-Z34)/N34</f>
        <v>-3.4468085106382977</v>
      </c>
      <c r="BC34" s="54">
        <f>(O34-AA34)/O34</f>
        <v>-0.66066066066066065</v>
      </c>
      <c r="BD34" s="54">
        <f>(P34-AB34)/P34</f>
        <v>0.83821805392731541</v>
      </c>
      <c r="BE34" s="54">
        <f>(Q34-AC34)/Q34</f>
        <v>0.79376257545271633</v>
      </c>
      <c r="BF34" s="54">
        <f>(R34-AD34)/R34</f>
        <v>0.9380804953560371</v>
      </c>
      <c r="BG34" s="54">
        <f>(S34-AE34)/S34</f>
        <v>0.54166666666666663</v>
      </c>
      <c r="BH34" s="54">
        <f>(T34-AF34)/T34</f>
        <v>0.67906976744186043</v>
      </c>
      <c r="BI34" s="54">
        <f>(U34-AG34)/U34</f>
        <v>0.96766743648960751</v>
      </c>
      <c r="BJ34" s="54">
        <f>(V34-AH34)/V34</f>
        <v>1</v>
      </c>
      <c r="BK34" s="54">
        <f>(W34-AI34)/W34</f>
        <v>-6.6741573033707873</v>
      </c>
      <c r="BL34" s="54">
        <f>(X34-AJ34)/X34</f>
        <v>-2.0178571428571423</v>
      </c>
      <c r="BM34" s="54">
        <f>(Y34-AK34)/Y34</f>
        <v>0.75025075225677029</v>
      </c>
      <c r="BN34" s="54">
        <f>(Z34-AL34)/Z34</f>
        <v>0.81339712918660279</v>
      </c>
      <c r="BO34" s="54">
        <f>(AA34-AM34)/AA34</f>
        <v>0.72694394213381563</v>
      </c>
      <c r="BP34" s="54">
        <f>(AB34-AN34)/AB34</f>
        <v>-5.1304347826086971</v>
      </c>
      <c r="BQ34" s="54">
        <f>(AC34-AO34)/AC34</f>
        <v>0.19024390243902436</v>
      </c>
      <c r="BR34" s="54">
        <f>(AD34-AP34)/AD34</f>
        <v>-19.399999999999999</v>
      </c>
      <c r="BS34" s="54">
        <f>(AE34-AQ34)/AE34</f>
        <v>-0.16363636363636358</v>
      </c>
      <c r="BT34" s="54">
        <f>(AF34-AR34)/AF34</f>
        <v>-1.1449275362318843</v>
      </c>
      <c r="BU34" s="54"/>
      <c r="BV34" s="54"/>
      <c r="BW34" s="54"/>
      <c r="BX34" s="54"/>
      <c r="BY34" s="54"/>
      <c r="BZ34" s="54"/>
      <c r="CA34" s="54"/>
      <c r="CB34" s="54"/>
      <c r="CC34" s="61">
        <v>15</v>
      </c>
      <c r="CD34" s="59">
        <f>IF(M34&gt;=5,IF(BA34&gt;=0.24,5,IF(BA34&gt;=0.16,4,IF(BA34&gt;=0.08,3,IF(BA34&gt;=0,2,1)))),IF(M34&gt;=3,IF(BA34&gt;=0.18,5,IF(BA34&gt;=0.12,4,IF(BA34&gt;=0.06,3,IF(BA34&gt;=0,2,1)))),IF(M34&gt;=1,IF(BA34&gt;=0.09,5,IF(BA34&gt;=0.05,4,IF(BA34&gt;=0.03,3,IF(BA34&gt;=0,2,1)))),IF(BA34&gt;=0.05,5,IF(BA34&gt;=0,4,1)))))</f>
        <v>4</v>
      </c>
      <c r="CE34" s="59">
        <f>IF(N34&gt;=5,IF(BB34&gt;=0.24,5,IF(BB34&gt;=0.16,4,IF(BB34&gt;=0.08,3,IF(BB34&gt;=0,2,1)))),IF(N34&gt;=3,IF(BB34&gt;=0.18,5,IF(BB34&gt;=0.12,4,IF(BB34&gt;=0.06,3,IF(BB34&gt;=0,2,1)))),IF(N34&gt;=1,IF(BB34&gt;=0.09,5,IF(BB34&gt;=0.05,4,IF(BB34&gt;=0.03,3,IF(BB34&gt;=0,2,1)))),IF(BB34&gt;=0.05,5,IF(BB34&gt;=0,4,1)))))</f>
        <v>1</v>
      </c>
      <c r="CF34" s="59">
        <f>IF(O34&gt;=5,IF(BC34&gt;=0.24,5,IF(BC34&gt;=0.16,4,IF(BC34&gt;=0.08,3,IF(BC34&gt;=0,2,1)))),IF(O34&gt;=3,IF(BC34&gt;=0.18,5,IF(BC34&gt;=0.12,4,IF(BC34&gt;=0.06,3,IF(BC34&gt;=0,2,1)))),IF(O34&gt;=1,IF(BC34&gt;=0.09,5,IF(BC34&gt;=0.05,4,IF(BC34&gt;=0.03,3,IF(BC34&gt;=0,2,1)))),IF(BC34&gt;=0.05,5,IF(BC34&gt;=0,4,1)))))</f>
        <v>1</v>
      </c>
      <c r="CG34" s="59">
        <f>IF(P34&gt;=5,IF(BD34&gt;=0.24,5,IF(BD34&gt;=0.16,4,IF(BD34&gt;=0.08,3,IF(BD34&gt;=0,2,1)))),IF(P34&gt;=3,IF(BD34&gt;=0.18,5,IF(BD34&gt;=0.12,4,IF(BD34&gt;=0.06,3,IF(BD34&gt;=0,2,1)))),IF(P34&gt;=1,IF(BD34&gt;=0.09,5,IF(BD34&gt;=0.05,4,IF(BD34&gt;=0.03,3,IF(BD34&gt;=0,2,1)))),IF(BD34&gt;=0.05,5,IF(BD34&gt;=0,4,1)))))</f>
        <v>5</v>
      </c>
      <c r="CH34" s="59">
        <f>IF(Q34&gt;=5,IF(BE34&gt;=0.24,5,IF(BE34&gt;=0.16,4,IF(BE34&gt;=0.08,3,IF(BE34&gt;=0,2,1)))),IF(Q34&gt;=3,IF(BE34&gt;=0.18,5,IF(BE34&gt;=0.12,4,IF(BE34&gt;=0.06,3,IF(BE34&gt;=0,2,1)))),IF(Q34&gt;=1,IF(BE34&gt;=0.09,5,IF(BE34&gt;=0.05,4,IF(BE34&gt;=0.03,3,IF(BE34&gt;=0,2,1)))),IF(BE34&gt;=0.05,5,IF(BE34&gt;=0,4,1)))))</f>
        <v>5</v>
      </c>
      <c r="CI34" s="59">
        <f>IF(R34&gt;=5,IF(BF34&gt;=0.24,5,IF(BF34&gt;=0.16,4,IF(BF34&gt;=0.08,3,IF(BF34&gt;=0,2,1)))),IF(R34&gt;=3,IF(BF34&gt;=0.18,5,IF(BF34&gt;=0.12,4,IF(BF34&gt;=0.06,3,IF(BF34&gt;=0,2,1)))),IF(R34&gt;=1,IF(BF34&gt;=0.09,5,IF(BF34&gt;=0.05,4,IF(BF34&gt;=0.03,3,IF(BF34&gt;=0,2,1)))),IF(BF34&gt;=0.05,5,IF(BF34&gt;=0,4,1)))))</f>
        <v>5</v>
      </c>
      <c r="CJ34" s="59">
        <f>IF(S34&gt;=5,IF(BG34&gt;=0.24,5,IF(BG34&gt;=0.16,4,IF(BG34&gt;=0.08,3,IF(BG34&gt;=0,2,1)))),IF(S34&gt;=3,IF(BG34&gt;=0.18,5,IF(BG34&gt;=0.12,4,IF(BG34&gt;=0.06,3,IF(BG34&gt;=0,2,1)))),IF(S34&gt;=1,IF(BG34&gt;=0.09,5,IF(BG34&gt;=0.05,4,IF(BG34&gt;=0.03,3,IF(BG34&gt;=0,2,1)))),IF(BG34&gt;=0.05,5,IF(BG34&gt;=0,4,1)))))</f>
        <v>5</v>
      </c>
      <c r="CK34" s="59">
        <f>IF(T34&gt;=5,IF(BH34&gt;=0.24,5,IF(BH34&gt;=0.16,4,IF(BH34&gt;=0.08,3,IF(BH34&gt;=0,2,1)))),IF(T34&gt;=3,IF(BH34&gt;=0.18,5,IF(BH34&gt;=0.12,4,IF(BH34&gt;=0.06,3,IF(BH34&gt;=0,2,1)))),IF(T34&gt;=1,IF(BH34&gt;=0.09,5,IF(BH34&gt;=0.05,4,IF(BH34&gt;=0.03,3,IF(BH34&gt;=0,2,1)))),IF(BH34&gt;=0.05,5,IF(BH34&gt;=0,4,1)))))</f>
        <v>5</v>
      </c>
      <c r="CL34" s="59">
        <f>IF(U34&gt;=5,IF(BI34&gt;=0.24,5,IF(BI34&gt;=0.16,4,IF(BI34&gt;=0.08,3,IF(BI34&gt;=0,2,1)))),IF(U34&gt;=3,IF(BI34&gt;=0.18,5,IF(BI34&gt;=0.12,4,IF(BI34&gt;=0.06,3,IF(BI34&gt;=0,2,1)))),IF(U34&gt;=1,IF(BI34&gt;=0.09,5,IF(BI34&gt;=0.05,4,IF(BI34&gt;=0.03,3,IF(BI34&gt;=0,2,1)))),IF(BI34&gt;=0.05,5,IF(BI34&gt;=0,4,1)))))</f>
        <v>5</v>
      </c>
      <c r="CM34" s="59">
        <f>IF(V34&gt;=5,IF(BJ34&gt;=0.24,5,IF(BJ34&gt;=0.16,4,IF(BJ34&gt;=0.08,3,IF(BJ34&gt;=0,2,1)))),IF(V34&gt;=3,IF(BJ34&gt;=0.18,5,IF(BJ34&gt;=0.12,4,IF(BJ34&gt;=0.06,3,IF(BJ34&gt;=0,2,1)))),IF(V34&gt;=1,IF(BJ34&gt;=0.09,5,IF(BJ34&gt;=0.05,4,IF(BJ34&gt;=0.03,3,IF(BJ34&gt;=0,2,1)))),IF(BJ34&gt;=0.05,5,IF(BJ34&gt;=0,4,1)))))</f>
        <v>5</v>
      </c>
      <c r="CN34" s="59">
        <f>IF(W34&gt;=5,IF(BK34&gt;=0.24,5,IF(BK34&gt;=0.16,4,IF(BK34&gt;=0.08,3,IF(BK34&gt;=0,2,1)))),IF(W34&gt;=3,IF(BK34&gt;=0.18,5,IF(BK34&gt;=0.12,4,IF(BK34&gt;=0.06,3,IF(BK34&gt;=0,2,1)))),IF(W34&gt;=1,IF(BK34&gt;=0.09,5,IF(BK34&gt;=0.05,4,IF(BK34&gt;=0.03,3,IF(BK34&gt;=0,2,1)))),IF(BK34&gt;=0.05,5,IF(BK34&gt;=0,4,1)))))</f>
        <v>1</v>
      </c>
      <c r="CO34" s="59">
        <f>IF(X34&gt;=5,IF(BL34&gt;=0.24,5,IF(BL34&gt;=0.16,4,IF(BL34&gt;=0.08,3,IF(BL34&gt;=0,2,1)))),IF(X34&gt;=3,IF(BL34&gt;=0.18,5,IF(BL34&gt;=0.12,4,IF(BL34&gt;=0.06,3,IF(BL34&gt;=0,2,1)))),IF(X34&gt;=1,IF(BL34&gt;=0.09,5,IF(BL34&gt;=0.05,4,IF(BL34&gt;=0.03,3,IF(BL34&gt;=0,2,1)))),IF(BL34&gt;=0.05,5,IF(BL34&gt;=0,4,1)))))</f>
        <v>1</v>
      </c>
      <c r="CP34" s="59">
        <f>IF(Y34&gt;=5,IF(BM34&gt;=0.24,5,IF(BM34&gt;=0.16,4,IF(BM34&gt;=0.08,3,IF(BM34&gt;=0,2,1)))),IF(Y34&gt;=3,IF(BM34&gt;=0.18,5,IF(BM34&gt;=0.12,4,IF(BM34&gt;=0.06,3,IF(BM34&gt;=0,2,1)))),IF(Y34&gt;=1,IF(BM34&gt;=0.09,5,IF(BM34&gt;=0.05,4,IF(BM34&gt;=0.03,3,IF(BM34&gt;=0,2,1)))),IF(BM34&gt;=0.05,5,IF(BM34&gt;=0,4,1)))))</f>
        <v>5</v>
      </c>
      <c r="CQ34" s="59">
        <f>IF(Z34&gt;=5,IF(BN34&gt;=0.24,5,IF(BN34&gt;=0.16,4,IF(BN34&gt;=0.08,3,IF(BN34&gt;=0,2,1)))),IF(Z34&gt;=3,IF(BN34&gt;=0.18,5,IF(BN34&gt;=0.12,4,IF(BN34&gt;=0.06,3,IF(BN34&gt;=0,2,1)))),IF(Z34&gt;=1,IF(BN34&gt;=0.09,5,IF(BN34&gt;=0.05,4,IF(BN34&gt;=0.03,3,IF(BN34&gt;=0,2,1)))),IF(BN34&gt;=0.05,5,IF(BN34&gt;=0,4,1)))))</f>
        <v>5</v>
      </c>
      <c r="CR34" s="59">
        <f>IF(AA34&gt;=5,IF(BO34&gt;=0.24,5,IF(BO34&gt;=0.16,4,IF(BO34&gt;=0.08,3,IF(BO34&gt;=0,2,1)))),IF(AA34&gt;=3,IF(BO34&gt;=0.18,5,IF(BO34&gt;=0.12,4,IF(BO34&gt;=0.06,3,IF(BO34&gt;=0,2,1)))),IF(AA34&gt;=1,IF(BO34&gt;=0.09,5,IF(BO34&gt;=0.05,4,IF(BO34&gt;=0.03,3,IF(BO34&gt;=0,2,1)))),IF(BO34&gt;=0.05,5,IF(BO34&gt;=0,4,1)))))</f>
        <v>5</v>
      </c>
      <c r="CS34" s="59">
        <f>IF(AB34&gt;=5,IF(BP34&gt;=0.24,5,IF(BP34&gt;=0.16,4,IF(BP34&gt;=0.08,3,IF(BP34&gt;=0,2,1)))),IF(AB34&gt;=3,IF(BP34&gt;=0.18,5,IF(BP34&gt;=0.12,4,IF(BP34&gt;=0.06,3,IF(BP34&gt;=0,2,1)))),IF(AB34&gt;=1,IF(BP34&gt;=0.09,5,IF(BP34&gt;=0.05,4,IF(BP34&gt;=0.03,3,IF(BP34&gt;=0,2,1)))),IF(BP34&gt;=0.05,5,IF(BP34&gt;=0,4,1)))))</f>
        <v>1</v>
      </c>
      <c r="CT34" s="59">
        <f>IF(AC34&gt;=5,IF(BQ34&gt;=0.24,5,IF(BQ34&gt;=0.16,4,IF(BQ34&gt;=0.08,3,IF(BQ34&gt;=0,2,1)))),IF(AC34&gt;=3,IF(BQ34&gt;=0.18,5,IF(BQ34&gt;=0.12,4,IF(BQ34&gt;=0.06,3,IF(BQ34&gt;=0,2,1)))),IF(AC34&gt;=1,IF(BQ34&gt;=0.09,5,IF(BQ34&gt;=0.05,4,IF(BQ34&gt;=0.03,3,IF(BQ34&gt;=0,2,1)))),IF(BQ34&gt;=0.05,5,IF(BQ34&gt;=0,4,1)))))</f>
        <v>5</v>
      </c>
      <c r="CU34" s="59">
        <f>IF(AD34&gt;=5,IF(BR34&gt;=0.24,5,IF(BR34&gt;=0.16,4,IF(BR34&gt;=0.08,3,IF(BR34&gt;=0,2,1)))),IF(AD34&gt;=3,IF(BR34&gt;=0.18,5,IF(BR34&gt;=0.12,4,IF(BR34&gt;=0.06,3,IF(BR34&gt;=0,2,1)))),IF(AD34&gt;=1,IF(BR34&gt;=0.09,5,IF(BR34&gt;=0.05,4,IF(BR34&gt;=0.03,3,IF(BR34&gt;=0,2,1)))),IF(BR34&gt;=0.05,5,IF(BR34&gt;=0,4,1)))))</f>
        <v>1</v>
      </c>
      <c r="CV34" s="59">
        <f>IF(AE34&gt;=5,IF(BS34&gt;=0.24,5,IF(BS34&gt;=0.16,4,IF(BS34&gt;=0.08,3,IF(BS34&gt;=0,2,1)))),IF(AE34&gt;=3,IF(BS34&gt;=0.18,5,IF(BS34&gt;=0.12,4,IF(BS34&gt;=0.06,3,IF(BS34&gt;=0,2,1)))),IF(AE34&gt;=1,IF(BS34&gt;=0.09,5,IF(BS34&gt;=0.05,4,IF(BS34&gt;=0.03,3,IF(BS34&gt;=0,2,1)))),IF(BS34&gt;=0.05,5,IF(BS34&gt;=0,4,1)))))</f>
        <v>1</v>
      </c>
      <c r="CW34" s="59">
        <f>IF(AF34&gt;=5,IF(BT34&gt;=0.24,5,IF(BT34&gt;=0.16,4,IF(BT34&gt;=0.08,3,IF(BT34&gt;=0,2,1)))),IF(AF34&gt;=3,IF(BT34&gt;=0.18,5,IF(BT34&gt;=0.12,4,IF(BT34&gt;=0.06,3,IF(BT34&gt;=0,2,1)))),IF(AF34&gt;=1,IF(BT34&gt;=0.09,5,IF(BT34&gt;=0.05,4,IF(BT34&gt;=0.03,3,IF(BT34&gt;=0,2,1)))),IF(BT34&gt;=0.05,5,IF(BT34&gt;=0,4,1)))))</f>
        <v>1</v>
      </c>
      <c r="CX34" s="59"/>
      <c r="CY34" s="59"/>
      <c r="CZ34" s="59"/>
      <c r="DA34" s="59"/>
      <c r="DB34" s="59"/>
      <c r="DC34" s="59"/>
      <c r="DD34" s="59"/>
      <c r="DE34" s="59"/>
      <c r="DF34" s="50" t="s">
        <v>204</v>
      </c>
      <c r="DG34" s="77" t="s">
        <v>0</v>
      </c>
      <c r="DH34" s="59">
        <f t="shared" si="22"/>
        <v>12</v>
      </c>
      <c r="DI34" s="59">
        <f t="shared" si="22"/>
        <v>3</v>
      </c>
      <c r="DJ34" s="59">
        <f t="shared" si="22"/>
        <v>3</v>
      </c>
      <c r="DK34" s="59">
        <f t="shared" si="22"/>
        <v>15</v>
      </c>
      <c r="DL34" s="59">
        <f t="shared" si="22"/>
        <v>15</v>
      </c>
      <c r="DM34" s="59">
        <f t="shared" si="22"/>
        <v>15</v>
      </c>
      <c r="DN34" s="59">
        <f t="shared" si="22"/>
        <v>15</v>
      </c>
      <c r="DO34" s="59">
        <f>CK34/5*$CC34</f>
        <v>15</v>
      </c>
      <c r="DP34" s="59">
        <f>CL34/5*$CC34</f>
        <v>15</v>
      </c>
      <c r="DQ34" s="59">
        <f>CM34/5*$CC34</f>
        <v>15</v>
      </c>
      <c r="DR34" s="59">
        <f>CN34/5*$CC34</f>
        <v>3</v>
      </c>
      <c r="DS34" s="59">
        <f>CO34/5*$CC34</f>
        <v>3</v>
      </c>
      <c r="DT34" s="59">
        <f>CP34/5*$CC34</f>
        <v>15</v>
      </c>
      <c r="DU34" s="59">
        <f>CQ34/5*$CC34</f>
        <v>15</v>
      </c>
      <c r="DV34" s="59">
        <f>CR34/5*$CC34</f>
        <v>15</v>
      </c>
      <c r="DW34" s="59">
        <f>CS34/5*$CC34</f>
        <v>3</v>
      </c>
      <c r="DX34" s="59">
        <f>CT34/5*$CC34</f>
        <v>15</v>
      </c>
      <c r="DY34" s="59">
        <f>CU34/5*$CC34</f>
        <v>3</v>
      </c>
      <c r="DZ34" s="59">
        <f>CV34/5*$CC34</f>
        <v>3</v>
      </c>
      <c r="EA34" s="59">
        <f>CW34/5*$CC34</f>
        <v>3</v>
      </c>
      <c r="EB34" s="59"/>
      <c r="EC34" s="59"/>
      <c r="ED34" s="59"/>
      <c r="EE34" s="59"/>
      <c r="EF34" s="59"/>
      <c r="EG34" s="59"/>
      <c r="EH34" s="59"/>
    </row>
    <row r="35" spans="1:138" s="410" customFormat="1" ht="14.25" customHeight="1">
      <c r="A35" s="569" t="s">
        <v>363</v>
      </c>
      <c r="B35" s="570"/>
      <c r="C35" s="245" t="s">
        <v>7</v>
      </c>
      <c r="K35" s="226"/>
      <c r="L35" s="226"/>
      <c r="M35" s="226">
        <v>0.16</v>
      </c>
      <c r="N35" s="226">
        <v>0</v>
      </c>
      <c r="O35" s="226">
        <v>0</v>
      </c>
      <c r="P35" s="226">
        <v>0.11</v>
      </c>
      <c r="Q35" s="226">
        <v>0.76</v>
      </c>
      <c r="R35" s="226">
        <v>0</v>
      </c>
      <c r="S35" s="226">
        <v>0</v>
      </c>
      <c r="T35" s="226">
        <v>1.57</v>
      </c>
      <c r="U35" s="226">
        <v>0.6</v>
      </c>
      <c r="V35" s="226">
        <v>0.08</v>
      </c>
      <c r="W35" s="226">
        <v>0.3</v>
      </c>
      <c r="X35" s="226">
        <v>0.23</v>
      </c>
      <c r="Y35" s="226">
        <v>1.05</v>
      </c>
      <c r="Z35" s="226">
        <v>0.73</v>
      </c>
      <c r="AA35" s="303">
        <v>0.56000000000000005</v>
      </c>
      <c r="AB35" s="303">
        <v>0</v>
      </c>
      <c r="AC35" s="303">
        <v>0.31</v>
      </c>
      <c r="AD35" s="303">
        <v>0.24</v>
      </c>
      <c r="AE35" s="303">
        <v>2.87</v>
      </c>
      <c r="AF35" s="303">
        <v>0.34</v>
      </c>
      <c r="AG35" s="303">
        <v>2.72</v>
      </c>
      <c r="AH35" s="303">
        <v>0.22</v>
      </c>
      <c r="AI35" s="303">
        <v>0.14000000000000001</v>
      </c>
      <c r="AJ35" s="303">
        <v>0.85</v>
      </c>
      <c r="AK35" s="304">
        <v>1E-4</v>
      </c>
      <c r="AL35" s="305">
        <v>0.22</v>
      </c>
      <c r="AM35" s="305">
        <v>0</v>
      </c>
      <c r="AN35" s="305">
        <v>0</v>
      </c>
      <c r="AO35" s="305">
        <v>0.01</v>
      </c>
      <c r="AP35" s="305">
        <v>1.57</v>
      </c>
      <c r="AQ35" s="407">
        <v>0.8</v>
      </c>
      <c r="AR35" s="307">
        <v>0</v>
      </c>
      <c r="AS35" s="307">
        <v>0</v>
      </c>
      <c r="AT35" s="307">
        <v>0</v>
      </c>
      <c r="AU35" s="307">
        <v>0</v>
      </c>
      <c r="AV35" s="307">
        <v>0</v>
      </c>
      <c r="AW35" s="307">
        <v>0</v>
      </c>
      <c r="AX35" s="307">
        <v>0</v>
      </c>
      <c r="AY35" s="652"/>
      <c r="AZ35" s="233"/>
      <c r="BA35" s="62">
        <v>0</v>
      </c>
      <c r="BB35" s="62">
        <v>0</v>
      </c>
      <c r="BC35" s="62">
        <v>0</v>
      </c>
      <c r="BD35" s="62">
        <f>(P35-AB35)/P35</f>
        <v>1</v>
      </c>
      <c r="BE35" s="62">
        <f>(Q35-AC35)/Q35</f>
        <v>0.59210526315789469</v>
      </c>
      <c r="BF35" s="62">
        <v>0</v>
      </c>
      <c r="BG35" s="62">
        <v>0</v>
      </c>
      <c r="BH35" s="62">
        <f>(T35-AF35)/T35</f>
        <v>0.78343949044585981</v>
      </c>
      <c r="BI35" s="62">
        <f>(U35-AG35)/U35</f>
        <v>-3.5333333333333337</v>
      </c>
      <c r="BJ35" s="62">
        <f>(V35-AH35)/V35</f>
        <v>-1.7500000000000002</v>
      </c>
      <c r="BK35" s="62">
        <f>(W35-AI35)/W35</f>
        <v>0.53333333333333333</v>
      </c>
      <c r="BL35" s="62">
        <f>(X35-AJ35)/X35</f>
        <v>-2.6956521739130435</v>
      </c>
      <c r="BM35" s="62">
        <f>(Y35-AK35)/Y35</f>
        <v>0.99990476190476196</v>
      </c>
      <c r="BN35" s="62">
        <f>(Z35-AL35)/Z35</f>
        <v>0.69863013698630139</v>
      </c>
      <c r="BO35" s="62">
        <f>(AA35-AM35)/AA35</f>
        <v>1</v>
      </c>
      <c r="BP35" s="62" t="e">
        <f>(AB35-AN35)/AB35</f>
        <v>#DIV/0!</v>
      </c>
      <c r="BQ35" s="62">
        <f>(AC35-AO35)/AC35</f>
        <v>0.96774193548387089</v>
      </c>
      <c r="BR35" s="62">
        <f>(AD35-AP35)/AD35</f>
        <v>-5.541666666666667</v>
      </c>
      <c r="BS35" s="62">
        <f>(AE35-AQ35)/AE35</f>
        <v>0.72125435540069693</v>
      </c>
      <c r="BT35" s="62">
        <f>(AF35-AR35)/AF35</f>
        <v>1</v>
      </c>
      <c r="BU35" s="62">
        <f>(AG35-AS35)/AG35</f>
        <v>1</v>
      </c>
      <c r="BV35" s="62">
        <f>(AH35-AT35)/AH35</f>
        <v>1</v>
      </c>
      <c r="BW35" s="62">
        <f>(AI35-AU35)/AI35</f>
        <v>1</v>
      </c>
      <c r="BX35" s="62">
        <f>(AJ35-AV35)/AJ35</f>
        <v>1</v>
      </c>
      <c r="BY35" s="62">
        <f>(AK35-AW35)/AK35</f>
        <v>1</v>
      </c>
      <c r="BZ35" s="62">
        <f>(AL35-AX35)/AL35</f>
        <v>1</v>
      </c>
      <c r="CA35" s="62"/>
      <c r="CB35" s="62"/>
      <c r="CC35" s="234">
        <v>15</v>
      </c>
      <c r="CD35" s="235">
        <f>IF(M35&gt;=5,IF(BA35&gt;=0.24,5,IF(BA35&gt;=0.16,4,IF(BA35&gt;=0.08,3,IF(BA35&gt;=0,2,1)))),IF(M35&gt;=3,IF(BA35&gt;=0.18,5,IF(BA35&gt;=0.12,4,IF(BA35&gt;=0.06,3,IF(BA35&gt;=0,2,1)))),IF(M35&gt;=1,IF(BA35&gt;=0.09,5,IF(BA35&gt;=0.05,4,IF(BA35&gt;=0.03,3,IF(BA35&gt;=0,2,1)))),IF(BA35&gt;=0.05,5,IF(BA35&gt;=0,4,1)))))</f>
        <v>4</v>
      </c>
      <c r="CE35" s="235">
        <f>IF(N35&gt;=5,IF(BB35&gt;=0.24,5,IF(BB35&gt;=0.16,4,IF(BB35&gt;=0.08,3,IF(BB35&gt;=0,2,1)))),IF(N35&gt;=3,IF(BB35&gt;=0.18,5,IF(BB35&gt;=0.12,4,IF(BB35&gt;=0.06,3,IF(BB35&gt;=0,2,1)))),IF(N35&gt;=1,IF(BB35&gt;=0.09,5,IF(BB35&gt;=0.05,4,IF(BB35&gt;=0.03,3,IF(BB35&gt;=0,2,1)))),IF(BB35&gt;=0.05,5,IF(BB35&gt;=0,4,1)))))</f>
        <v>4</v>
      </c>
      <c r="CF35" s="235">
        <f>IF(O35&gt;=5,IF(BC35&gt;=0.24,5,IF(BC35&gt;=0.16,4,IF(BC35&gt;=0.08,3,IF(BC35&gt;=0,2,1)))),IF(O35&gt;=3,IF(BC35&gt;=0.18,5,IF(BC35&gt;=0.12,4,IF(BC35&gt;=0.06,3,IF(BC35&gt;=0,2,1)))),IF(O35&gt;=1,IF(BC35&gt;=0.09,5,IF(BC35&gt;=0.05,4,IF(BC35&gt;=0.03,3,IF(BC35&gt;=0,2,1)))),IF(BC35&gt;=0.05,5,IF(BC35&gt;=0,4,1)))))</f>
        <v>4</v>
      </c>
      <c r="CG35" s="235">
        <f>IF(P35&gt;=5,IF(BD35&gt;=0.24,5,IF(BD35&gt;=0.16,4,IF(BD35&gt;=0.08,3,IF(BD35&gt;=0,2,1)))),IF(P35&gt;=3,IF(BD35&gt;=0.18,5,IF(BD35&gt;=0.12,4,IF(BD35&gt;=0.06,3,IF(BD35&gt;=0,2,1)))),IF(P35&gt;=1,IF(BD35&gt;=0.09,5,IF(BD35&gt;=0.05,4,IF(BD35&gt;=0.03,3,IF(BD35&gt;=0,2,1)))),IF(BD35&gt;=0.05,5,IF(BD35&gt;=0,4,1)))))</f>
        <v>5</v>
      </c>
      <c r="CH35" s="235">
        <f>IF(Q35&gt;=5,IF(BE35&gt;=0.24,5,IF(BE35&gt;=0.16,4,IF(BE35&gt;=0.08,3,IF(BE35&gt;=0,2,1)))),IF(Q35&gt;=3,IF(BE35&gt;=0.18,5,IF(BE35&gt;=0.12,4,IF(BE35&gt;=0.06,3,IF(BE35&gt;=0,2,1)))),IF(Q35&gt;=1,IF(BE35&gt;=0.09,5,IF(BE35&gt;=0.05,4,IF(BE35&gt;=0.03,3,IF(BE35&gt;=0,2,1)))),IF(BE35&gt;=0.05,5,IF(BE35&gt;=0,4,1)))))</f>
        <v>5</v>
      </c>
      <c r="CI35" s="235">
        <f>IF(R35&gt;=5,IF(BF35&gt;=0.24,5,IF(BF35&gt;=0.16,4,IF(BF35&gt;=0.08,3,IF(BF35&gt;=0,2,1)))),IF(R35&gt;=3,IF(BF35&gt;=0.18,5,IF(BF35&gt;=0.12,4,IF(BF35&gt;=0.06,3,IF(BF35&gt;=0,2,1)))),IF(R35&gt;=1,IF(BF35&gt;=0.09,5,IF(BF35&gt;=0.05,4,IF(BF35&gt;=0.03,3,IF(BF35&gt;=0,2,1)))),IF(BF35&gt;=0.05,5,IF(BF35&gt;=0,4,1)))))</f>
        <v>4</v>
      </c>
      <c r="CJ35" s="235">
        <f>IF(S35&gt;=5,IF(BG35&gt;=0.24,5,IF(BG35&gt;=0.16,4,IF(BG35&gt;=0.08,3,IF(BG35&gt;=0,2,1)))),IF(S35&gt;=3,IF(BG35&gt;=0.18,5,IF(BG35&gt;=0.12,4,IF(BG35&gt;=0.06,3,IF(BG35&gt;=0,2,1)))),IF(S35&gt;=1,IF(BG35&gt;=0.09,5,IF(BG35&gt;=0.05,4,IF(BG35&gt;=0.03,3,IF(BG35&gt;=0,2,1)))),IF(BG35&gt;=0.05,5,IF(BG35&gt;=0,4,1)))))</f>
        <v>4</v>
      </c>
      <c r="CK35" s="235">
        <f>IF(T35&gt;=5,IF(BH35&gt;=0.24,5,IF(BH35&gt;=0.16,4,IF(BH35&gt;=0.08,3,IF(BH35&gt;=0,2,1)))),IF(T35&gt;=3,IF(BH35&gt;=0.18,5,IF(BH35&gt;=0.12,4,IF(BH35&gt;=0.06,3,IF(BH35&gt;=0,2,1)))),IF(T35&gt;=1,IF(BH35&gt;=0.09,5,IF(BH35&gt;=0.05,4,IF(BH35&gt;=0.03,3,IF(BH35&gt;=0,2,1)))),IF(BH35&gt;=0.05,5,IF(BH35&gt;=0,4,1)))))</f>
        <v>5</v>
      </c>
      <c r="CL35" s="235">
        <f>IF(U35&gt;=5,IF(BI35&gt;=0.24,5,IF(BI35&gt;=0.16,4,IF(BI35&gt;=0.08,3,IF(BI35&gt;=0,2,1)))),IF(U35&gt;=3,IF(BI35&gt;=0.18,5,IF(BI35&gt;=0.12,4,IF(BI35&gt;=0.06,3,IF(BI35&gt;=0,2,1)))),IF(U35&gt;=1,IF(BI35&gt;=0.09,5,IF(BI35&gt;=0.05,4,IF(BI35&gt;=0.03,3,IF(BI35&gt;=0,2,1)))),IF(BI35&gt;=0.05,5,IF(BI35&gt;=0,4,1)))))</f>
        <v>1</v>
      </c>
      <c r="CM35" s="235">
        <f>IF(V35&gt;=5,IF(BJ35&gt;=0.24,5,IF(BJ35&gt;=0.16,4,IF(BJ35&gt;=0.08,3,IF(BJ35&gt;=0,2,1)))),IF(V35&gt;=3,IF(BJ35&gt;=0.18,5,IF(BJ35&gt;=0.12,4,IF(BJ35&gt;=0.06,3,IF(BJ35&gt;=0,2,1)))),IF(V35&gt;=1,IF(BJ35&gt;=0.09,5,IF(BJ35&gt;=0.05,4,IF(BJ35&gt;=0.03,3,IF(BJ35&gt;=0,2,1)))),IF(BJ35&gt;=0.05,5,IF(BJ35&gt;=0,4,1)))))</f>
        <v>1</v>
      </c>
      <c r="CN35" s="235">
        <f>IF(W35&gt;=5,IF(BK35&gt;=0.24,5,IF(BK35&gt;=0.16,4,IF(BK35&gt;=0.08,3,IF(BK35&gt;=0,2,1)))),IF(W35&gt;=3,IF(BK35&gt;=0.18,5,IF(BK35&gt;=0.12,4,IF(BK35&gt;=0.06,3,IF(BK35&gt;=0,2,1)))),IF(W35&gt;=1,IF(BK35&gt;=0.09,5,IF(BK35&gt;=0.05,4,IF(BK35&gt;=0.03,3,IF(BK35&gt;=0,2,1)))),IF(BK35&gt;=0.05,5,IF(BK35&gt;=0,4,1)))))</f>
        <v>5</v>
      </c>
      <c r="CO35" s="235">
        <f>IF(X35&gt;=5,IF(BL35&gt;=0.24,5,IF(BL35&gt;=0.16,4,IF(BL35&gt;=0.08,3,IF(BL35&gt;=0,2,1)))),IF(X35&gt;=3,IF(BL35&gt;=0.18,5,IF(BL35&gt;=0.12,4,IF(BL35&gt;=0.06,3,IF(BL35&gt;=0,2,1)))),IF(X35&gt;=1,IF(BL35&gt;=0.09,5,IF(BL35&gt;=0.05,4,IF(BL35&gt;=0.03,3,IF(BL35&gt;=0,2,1)))),IF(BL35&gt;=0.05,5,IF(BL35&gt;=0,4,1)))))</f>
        <v>1</v>
      </c>
      <c r="CP35" s="235">
        <f>IF(Y35&gt;=5,IF(BM35&gt;=0.24,5,IF(BM35&gt;=0.16,4,IF(BM35&gt;=0.08,3,IF(BM35&gt;=0,2,1)))),IF(Y35&gt;=3,IF(BM35&gt;=0.18,5,IF(BM35&gt;=0.12,4,IF(BM35&gt;=0.06,3,IF(BM35&gt;=0,2,1)))),IF(Y35&gt;=1,IF(BM35&gt;=0.09,5,IF(BM35&gt;=0.05,4,IF(BM35&gt;=0.03,3,IF(BM35&gt;=0,2,1)))),IF(BM35&gt;=0.05,5,IF(BM35&gt;=0,4,1)))))</f>
        <v>5</v>
      </c>
      <c r="CQ35" s="235">
        <f>IF(Z35&gt;=5,IF(BN35&gt;=0.24,5,IF(BN35&gt;=0.16,4,IF(BN35&gt;=0.08,3,IF(BN35&gt;=0,2,1)))),IF(Z35&gt;=3,IF(BN35&gt;=0.18,5,IF(BN35&gt;=0.12,4,IF(BN35&gt;=0.06,3,IF(BN35&gt;=0,2,1)))),IF(Z35&gt;=1,IF(BN35&gt;=0.09,5,IF(BN35&gt;=0.05,4,IF(BN35&gt;=0.03,3,IF(BN35&gt;=0,2,1)))),IF(BN35&gt;=0.05,5,IF(BN35&gt;=0,4,1)))))</f>
        <v>5</v>
      </c>
      <c r="CR35" s="235">
        <f>IF(AA35&gt;=5,IF(BO35&gt;=0.24,5,IF(BO35&gt;=0.16,4,IF(BO35&gt;=0.08,3,IF(BO35&gt;=0,2,1)))),IF(AA35&gt;=3,IF(BO35&gt;=0.18,5,IF(BO35&gt;=0.12,4,IF(BO35&gt;=0.06,3,IF(BO35&gt;=0,2,1)))),IF(AA35&gt;=1,IF(BO35&gt;=0.09,5,IF(BO35&gt;=0.05,4,IF(BO35&gt;=0.03,3,IF(BO35&gt;=0,2,1)))),IF(BO35&gt;=0.05,5,IF(BO35&gt;=0,4,1)))))</f>
        <v>5</v>
      </c>
      <c r="CS35" s="235" t="e">
        <f>IF(AB35&gt;=5,IF(BP35&gt;=0.24,5,IF(BP35&gt;=0.16,4,IF(BP35&gt;=0.08,3,IF(BP35&gt;=0,2,1)))),IF(AB35&gt;=3,IF(BP35&gt;=0.18,5,IF(BP35&gt;=0.12,4,IF(BP35&gt;=0.06,3,IF(BP35&gt;=0,2,1)))),IF(AB35&gt;=1,IF(BP35&gt;=0.09,5,IF(BP35&gt;=0.05,4,IF(BP35&gt;=0.03,3,IF(BP35&gt;=0,2,1)))),IF(BP35&gt;=0.05,5,IF(BP35&gt;=0,4,1)))))</f>
        <v>#DIV/0!</v>
      </c>
      <c r="CT35" s="235">
        <f>IF(AC35&gt;=5,IF(BQ35&gt;=0.24,5,IF(BQ35&gt;=0.16,4,IF(BQ35&gt;=0.08,3,IF(BQ35&gt;=0,2,1)))),IF(AC35&gt;=3,IF(BQ35&gt;=0.18,5,IF(BQ35&gt;=0.12,4,IF(BQ35&gt;=0.06,3,IF(BQ35&gt;=0,2,1)))),IF(AC35&gt;=1,IF(BQ35&gt;=0.09,5,IF(BQ35&gt;=0.05,4,IF(BQ35&gt;=0.03,3,IF(BQ35&gt;=0,2,1)))),IF(BQ35&gt;=0.05,5,IF(BQ35&gt;=0,4,1)))))</f>
        <v>5</v>
      </c>
      <c r="CU35" s="235">
        <f>IF(AD35&gt;=5,IF(BR35&gt;=0.24,5,IF(BR35&gt;=0.16,4,IF(BR35&gt;=0.08,3,IF(BR35&gt;=0,2,1)))),IF(AD35&gt;=3,IF(BR35&gt;=0.18,5,IF(BR35&gt;=0.12,4,IF(BR35&gt;=0.06,3,IF(BR35&gt;=0,2,1)))),IF(AD35&gt;=1,IF(BR35&gt;=0.09,5,IF(BR35&gt;=0.05,4,IF(BR35&gt;=0.03,3,IF(BR35&gt;=0,2,1)))),IF(BR35&gt;=0.05,5,IF(BR35&gt;=0,4,1)))))</f>
        <v>1</v>
      </c>
      <c r="CV35" s="235">
        <f>IF(AE35&gt;=5,IF(BS35&gt;=0.24,5,IF(BS35&gt;=0.16,4,IF(BS35&gt;=0.08,3,IF(BS35&gt;=0,2,1)))),IF(AE35&gt;=3,IF(BS35&gt;=0.18,5,IF(BS35&gt;=0.12,4,IF(BS35&gt;=0.06,3,IF(BS35&gt;=0,2,1)))),IF(AE35&gt;=1,IF(BS35&gt;=0.09,5,IF(BS35&gt;=0.05,4,IF(BS35&gt;=0.03,3,IF(BS35&gt;=0,2,1)))),IF(BS35&gt;=0.05,5,IF(BS35&gt;=0,4,1)))))</f>
        <v>5</v>
      </c>
      <c r="CW35" s="235">
        <f>IF(AF35&gt;=5,IF(BT35&gt;=0.24,5,IF(BT35&gt;=0.16,4,IF(BT35&gt;=0.08,3,IF(BT35&gt;=0,2,1)))),IF(AF35&gt;=3,IF(BT35&gt;=0.18,5,IF(BT35&gt;=0.12,4,IF(BT35&gt;=0.06,3,IF(BT35&gt;=0,2,1)))),IF(AF35&gt;=1,IF(BT35&gt;=0.09,5,IF(BT35&gt;=0.05,4,IF(BT35&gt;=0.03,3,IF(BT35&gt;=0,2,1)))),IF(BT35&gt;=0.05,5,IF(BT35&gt;=0,4,1)))))</f>
        <v>5</v>
      </c>
      <c r="CX35" s="235">
        <f>IF(AG35&gt;=5,IF(BU35&gt;=0.24,5,IF(BU35&gt;=0.16,4,IF(BU35&gt;=0.08,3,IF(BU35&gt;=0,2,1)))),IF(AG35&gt;=3,IF(BU35&gt;=0.18,5,IF(BU35&gt;=0.12,4,IF(BU35&gt;=0.06,3,IF(BU35&gt;=0,2,1)))),IF(AG35&gt;=1,IF(BU35&gt;=0.09,5,IF(BU35&gt;=0.05,4,IF(BU35&gt;=0.03,3,IF(BU35&gt;=0,2,1)))),IF(BU35&gt;=0.05,5,IF(BU35&gt;=0,4,1)))))</f>
        <v>5</v>
      </c>
      <c r="CY35" s="235">
        <f>IF(AH35&gt;=5,IF(BV35&gt;=0.24,5,IF(BV35&gt;=0.16,4,IF(BV35&gt;=0.08,3,IF(BV35&gt;=0,2,1)))),IF(AH35&gt;=3,IF(BV35&gt;=0.18,5,IF(BV35&gt;=0.12,4,IF(BV35&gt;=0.06,3,IF(BV35&gt;=0,2,1)))),IF(AH35&gt;=1,IF(BV35&gt;=0.09,5,IF(BV35&gt;=0.05,4,IF(BV35&gt;=0.03,3,IF(BV35&gt;=0,2,1)))),IF(BV35&gt;=0.05,5,IF(BV35&gt;=0,4,1)))))</f>
        <v>5</v>
      </c>
      <c r="CZ35" s="235">
        <f>IF(AI35&gt;=5,IF(BW35&gt;=0.24,5,IF(BW35&gt;=0.16,4,IF(BW35&gt;=0.08,3,IF(BW35&gt;=0,2,1)))),IF(AI35&gt;=3,IF(BW35&gt;=0.18,5,IF(BW35&gt;=0.12,4,IF(BW35&gt;=0.06,3,IF(BW35&gt;=0,2,1)))),IF(AI35&gt;=1,IF(BW35&gt;=0.09,5,IF(BW35&gt;=0.05,4,IF(BW35&gt;=0.03,3,IF(BW35&gt;=0,2,1)))),IF(BW35&gt;=0.05,5,IF(BW35&gt;=0,4,1)))))</f>
        <v>5</v>
      </c>
      <c r="DA35" s="235">
        <f>IF(AJ35&gt;=5,IF(BX35&gt;=0.24,5,IF(BX35&gt;=0.16,4,IF(BX35&gt;=0.08,3,IF(BX35&gt;=0,2,1)))),IF(AJ35&gt;=3,IF(BX35&gt;=0.18,5,IF(BX35&gt;=0.12,4,IF(BX35&gt;=0.06,3,IF(BX35&gt;=0,2,1)))),IF(AJ35&gt;=1,IF(BX35&gt;=0.09,5,IF(BX35&gt;=0.05,4,IF(BX35&gt;=0.03,3,IF(BX35&gt;=0,2,1)))),IF(BX35&gt;=0.05,5,IF(BX35&gt;=0,4,1)))))</f>
        <v>5</v>
      </c>
      <c r="DB35" s="235">
        <f>IF(AK35&gt;=5,IF(BY35&gt;=0.24,5,IF(BY35&gt;=0.16,4,IF(BY35&gt;=0.08,3,IF(BY35&gt;=0,2,1)))),IF(AK35&gt;=3,IF(BY35&gt;=0.18,5,IF(BY35&gt;=0.12,4,IF(BY35&gt;=0.06,3,IF(BY35&gt;=0,2,1)))),IF(AK35&gt;=1,IF(BY35&gt;=0.09,5,IF(BY35&gt;=0.05,4,IF(BY35&gt;=0.03,3,IF(BY35&gt;=0,2,1)))),IF(BY35&gt;=0.05,5,IF(BY35&gt;=0,4,1)))))</f>
        <v>5</v>
      </c>
      <c r="DC35" s="235">
        <f>IF(AL35&gt;=5,IF(BZ35&gt;=0.24,5,IF(BZ35&gt;=0.16,4,IF(BZ35&gt;=0.08,3,IF(BZ35&gt;=0,2,1)))),IF(AL35&gt;=3,IF(BZ35&gt;=0.18,5,IF(BZ35&gt;=0.12,4,IF(BZ35&gt;=0.06,3,IF(BZ35&gt;=0,2,1)))),IF(AL35&gt;=1,IF(BZ35&gt;=0.09,5,IF(BZ35&gt;=0.05,4,IF(BZ35&gt;=0.03,3,IF(BZ35&gt;=0,2,1)))),IF(BZ35&gt;=0.05,5,IF(BZ35&gt;=0,4,1)))))</f>
        <v>5</v>
      </c>
      <c r="DD35" s="235"/>
      <c r="DE35" s="235"/>
      <c r="DF35" s="243" t="s">
        <v>204</v>
      </c>
      <c r="DG35" s="245" t="s">
        <v>7</v>
      </c>
      <c r="DH35" s="235">
        <f t="shared" si="22"/>
        <v>12</v>
      </c>
      <c r="DI35" s="235">
        <f t="shared" si="22"/>
        <v>12</v>
      </c>
      <c r="DJ35" s="235">
        <f t="shared" si="22"/>
        <v>12</v>
      </c>
      <c r="DK35" s="235">
        <f t="shared" si="22"/>
        <v>15</v>
      </c>
      <c r="DL35" s="235">
        <f t="shared" si="22"/>
        <v>15</v>
      </c>
      <c r="DM35" s="235">
        <f t="shared" si="22"/>
        <v>12</v>
      </c>
      <c r="DN35" s="235">
        <f t="shared" si="22"/>
        <v>12</v>
      </c>
      <c r="DO35" s="235">
        <f>CK35/5*$CC35</f>
        <v>15</v>
      </c>
      <c r="DP35" s="235">
        <f>CL35/5*$CC35</f>
        <v>3</v>
      </c>
      <c r="DQ35" s="235">
        <f>CM35/5*$CC35</f>
        <v>3</v>
      </c>
      <c r="DR35" s="235">
        <f>CN35/5*$CC35</f>
        <v>15</v>
      </c>
      <c r="DS35" s="235">
        <f>CO35/5*$CC35</f>
        <v>3</v>
      </c>
      <c r="DT35" s="235">
        <f>CP35/5*$CC35</f>
        <v>15</v>
      </c>
      <c r="DU35" s="235">
        <f>CQ35/5*$CC35</f>
        <v>15</v>
      </c>
      <c r="DV35" s="235">
        <f>CR35/5*$CC35</f>
        <v>15</v>
      </c>
      <c r="DW35" s="235" t="e">
        <f>CS35/5*$CC35</f>
        <v>#DIV/0!</v>
      </c>
      <c r="DX35" s="235">
        <f>CT35/5*$CC35</f>
        <v>15</v>
      </c>
      <c r="DY35" s="235">
        <f>CU35/5*$CC35</f>
        <v>3</v>
      </c>
      <c r="DZ35" s="235">
        <f>CV35/5*$CC35</f>
        <v>15</v>
      </c>
      <c r="EA35" s="235">
        <f>CW35/5*$CC35</f>
        <v>15</v>
      </c>
      <c r="EB35" s="235">
        <f>CX35/5*$CC35</f>
        <v>15</v>
      </c>
      <c r="EC35" s="235">
        <f>CY35/5*$CC35</f>
        <v>15</v>
      </c>
      <c r="ED35" s="235">
        <f>CZ35/5*$CC35</f>
        <v>15</v>
      </c>
      <c r="EE35" s="235">
        <f>DA35/5*$CC35</f>
        <v>15</v>
      </c>
      <c r="EF35" s="235">
        <f>DB35/5*$CC35</f>
        <v>15</v>
      </c>
      <c r="EG35" s="235">
        <f>DC35/5*$CC35</f>
        <v>15</v>
      </c>
      <c r="EH35" s="235"/>
    </row>
    <row r="36" spans="1:138" s="409" customFormat="1" ht="14.25" customHeight="1">
      <c r="A36" s="571" t="s">
        <v>364</v>
      </c>
      <c r="B36" s="572"/>
      <c r="C36" s="449" t="s">
        <v>7</v>
      </c>
      <c r="D36" s="434"/>
      <c r="E36" s="434"/>
      <c r="F36" s="434"/>
      <c r="G36" s="434"/>
      <c r="H36" s="434"/>
      <c r="I36" s="434"/>
      <c r="J36" s="434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5"/>
      <c r="X36" s="435"/>
      <c r="Y36" s="435"/>
      <c r="Z36" s="435"/>
      <c r="AA36" s="443">
        <v>0.02</v>
      </c>
      <c r="AB36" s="443">
        <v>0</v>
      </c>
      <c r="AC36" s="443">
        <v>0.01</v>
      </c>
      <c r="AD36" s="443">
        <v>0.01</v>
      </c>
      <c r="AE36" s="443">
        <v>0.14000000000000001</v>
      </c>
      <c r="AF36" s="443">
        <v>0.01</v>
      </c>
      <c r="AG36" s="443">
        <v>0.14000000000000001</v>
      </c>
      <c r="AH36" s="443">
        <v>0.01</v>
      </c>
      <c r="AI36" s="443">
        <v>0.02</v>
      </c>
      <c r="AJ36" s="443">
        <v>0.05</v>
      </c>
      <c r="AK36" s="444">
        <v>0</v>
      </c>
      <c r="AL36" s="445">
        <v>0</v>
      </c>
      <c r="AM36" s="445">
        <v>0</v>
      </c>
      <c r="AN36" s="445">
        <v>0</v>
      </c>
      <c r="AO36" s="445">
        <v>0</v>
      </c>
      <c r="AP36" s="445">
        <v>0.28999999999999998</v>
      </c>
      <c r="AQ36" s="450">
        <v>0.17</v>
      </c>
      <c r="AR36" s="447">
        <v>0</v>
      </c>
      <c r="AS36" s="447">
        <v>0</v>
      </c>
      <c r="AT36" s="447"/>
      <c r="AU36" s="447"/>
      <c r="AV36" s="447"/>
      <c r="AW36" s="447"/>
      <c r="AX36" s="447"/>
      <c r="AY36" s="654"/>
      <c r="AZ36" s="49"/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54" t="e">
        <f>(W36-AI36)/W36</f>
        <v>#DIV/0!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/>
      <c r="BV36" s="62"/>
      <c r="BW36" s="62"/>
      <c r="BX36" s="62"/>
      <c r="BY36" s="62"/>
      <c r="BZ36" s="54"/>
      <c r="CA36" s="54"/>
      <c r="CB36" s="54"/>
      <c r="CC36" s="61">
        <v>15</v>
      </c>
      <c r="CD36" s="59">
        <f>IF(M36&gt;=5,IF(BA36&gt;=0.24,5,IF(BA36&gt;=0.16,4,IF(BA36&gt;=0.08,3,IF(BA36&gt;=0,2,1)))),IF(M36&gt;=3,IF(BA36&gt;=0.18,5,IF(BA36&gt;=0.12,4,IF(BA36&gt;=0.06,3,IF(BA36&gt;=0,2,1)))),IF(M36&gt;=1,IF(BA36&gt;=0.09,5,IF(BA36&gt;=0.05,4,IF(BA36&gt;=0.03,3,IF(BA36&gt;=0,2,1)))),IF(BA36&gt;=0.05,5,IF(BA36&gt;=0,4,1)))))</f>
        <v>4</v>
      </c>
      <c r="CE36" s="59">
        <f>IF(N36&gt;=5,IF(BB36&gt;=0.24,5,IF(BB36&gt;=0.16,4,IF(BB36&gt;=0.08,3,IF(BB36&gt;=0,2,1)))),IF(N36&gt;=3,IF(BB36&gt;=0.18,5,IF(BB36&gt;=0.12,4,IF(BB36&gt;=0.06,3,IF(BB36&gt;=0,2,1)))),IF(N36&gt;=1,IF(BB36&gt;=0.09,5,IF(BB36&gt;=0.05,4,IF(BB36&gt;=0.03,3,IF(BB36&gt;=0,2,1)))),IF(BB36&gt;=0.05,5,IF(BB36&gt;=0,4,1)))))</f>
        <v>4</v>
      </c>
      <c r="CF36" s="59">
        <f>IF(O36&gt;=5,IF(BC36&gt;=0.24,5,IF(BC36&gt;=0.16,4,IF(BC36&gt;=0.08,3,IF(BC36&gt;=0,2,1)))),IF(O36&gt;=3,IF(BC36&gt;=0.18,5,IF(BC36&gt;=0.12,4,IF(BC36&gt;=0.06,3,IF(BC36&gt;=0,2,1)))),IF(O36&gt;=1,IF(BC36&gt;=0.09,5,IF(BC36&gt;=0.05,4,IF(BC36&gt;=0.03,3,IF(BC36&gt;=0,2,1)))),IF(BC36&gt;=0.05,5,IF(BC36&gt;=0,4,1)))))</f>
        <v>4</v>
      </c>
      <c r="CG36" s="59">
        <f>IF(P36&gt;=5,IF(BD36&gt;=0.24,5,IF(BD36&gt;=0.16,4,IF(BD36&gt;=0.08,3,IF(BD36&gt;=0,2,1)))),IF(P36&gt;=3,IF(BD36&gt;=0.18,5,IF(BD36&gt;=0.12,4,IF(BD36&gt;=0.06,3,IF(BD36&gt;=0,2,1)))),IF(P36&gt;=1,IF(BD36&gt;=0.09,5,IF(BD36&gt;=0.05,4,IF(BD36&gt;=0.03,3,IF(BD36&gt;=0,2,1)))),IF(BD36&gt;=0.05,5,IF(BD36&gt;=0,4,1)))))</f>
        <v>4</v>
      </c>
      <c r="CH36" s="59">
        <f>IF(Q36&gt;=5,IF(BE36&gt;=0.24,5,IF(BE36&gt;=0.16,4,IF(BE36&gt;=0.08,3,IF(BE36&gt;=0,2,1)))),IF(Q36&gt;=3,IF(BE36&gt;=0.18,5,IF(BE36&gt;=0.12,4,IF(BE36&gt;=0.06,3,IF(BE36&gt;=0,2,1)))),IF(Q36&gt;=1,IF(BE36&gt;=0.09,5,IF(BE36&gt;=0.05,4,IF(BE36&gt;=0.03,3,IF(BE36&gt;=0,2,1)))),IF(BE36&gt;=0.05,5,IF(BE36&gt;=0,4,1)))))</f>
        <v>4</v>
      </c>
      <c r="CI36" s="59">
        <f>IF(R36&gt;=5,IF(BF36&gt;=0.24,5,IF(BF36&gt;=0.16,4,IF(BF36&gt;=0.08,3,IF(BF36&gt;=0,2,1)))),IF(R36&gt;=3,IF(BF36&gt;=0.18,5,IF(BF36&gt;=0.12,4,IF(BF36&gt;=0.06,3,IF(BF36&gt;=0,2,1)))),IF(R36&gt;=1,IF(BF36&gt;=0.09,5,IF(BF36&gt;=0.05,4,IF(BF36&gt;=0.03,3,IF(BF36&gt;=0,2,1)))),IF(BF36&gt;=0.05,5,IF(BF36&gt;=0,4,1)))))</f>
        <v>4</v>
      </c>
      <c r="CJ36" s="59">
        <f>IF(S36&gt;=5,IF(BG36&gt;=0.24,5,IF(BG36&gt;=0.16,4,IF(BG36&gt;=0.08,3,IF(BG36&gt;=0,2,1)))),IF(S36&gt;=3,IF(BG36&gt;=0.18,5,IF(BG36&gt;=0.12,4,IF(BG36&gt;=0.06,3,IF(BG36&gt;=0,2,1)))),IF(S36&gt;=1,IF(BG36&gt;=0.09,5,IF(BG36&gt;=0.05,4,IF(BG36&gt;=0.03,3,IF(BG36&gt;=0,2,1)))),IF(BG36&gt;=0.05,5,IF(BG36&gt;=0,4,1)))))</f>
        <v>4</v>
      </c>
      <c r="CK36" s="59">
        <f>IF(T36&gt;=5,IF(BH36&gt;=0.24,5,IF(BH36&gt;=0.16,4,IF(BH36&gt;=0.08,3,IF(BH36&gt;=0,2,1)))),IF(T36&gt;=3,IF(BH36&gt;=0.18,5,IF(BH36&gt;=0.12,4,IF(BH36&gt;=0.06,3,IF(BH36&gt;=0,2,1)))),IF(T36&gt;=1,IF(BH36&gt;=0.09,5,IF(BH36&gt;=0.05,4,IF(BH36&gt;=0.03,3,IF(BH36&gt;=0,2,1)))),IF(BH36&gt;=0.05,5,IF(BH36&gt;=0,4,1)))))</f>
        <v>4</v>
      </c>
      <c r="CL36" s="59">
        <f>IF(U36&gt;=5,IF(BI36&gt;=0.24,5,IF(BI36&gt;=0.16,4,IF(BI36&gt;=0.08,3,IF(BI36&gt;=0,2,1)))),IF(U36&gt;=3,IF(BI36&gt;=0.18,5,IF(BI36&gt;=0.12,4,IF(BI36&gt;=0.06,3,IF(BI36&gt;=0,2,1)))),IF(U36&gt;=1,IF(BI36&gt;=0.09,5,IF(BI36&gt;=0.05,4,IF(BI36&gt;=0.03,3,IF(BI36&gt;=0,2,1)))),IF(BI36&gt;=0.05,5,IF(BI36&gt;=0,4,1)))))</f>
        <v>4</v>
      </c>
      <c r="CM36" s="59">
        <f>IF(V36&gt;=5,IF(BJ36&gt;=0.24,5,IF(BJ36&gt;=0.16,4,IF(BJ36&gt;=0.08,3,IF(BJ36&gt;=0,2,1)))),IF(V36&gt;=3,IF(BJ36&gt;=0.18,5,IF(BJ36&gt;=0.12,4,IF(BJ36&gt;=0.06,3,IF(BJ36&gt;=0,2,1)))),IF(V36&gt;=1,IF(BJ36&gt;=0.09,5,IF(BJ36&gt;=0.05,4,IF(BJ36&gt;=0.03,3,IF(BJ36&gt;=0,2,1)))),IF(BJ36&gt;=0.05,5,IF(BJ36&gt;=0,4,1)))))</f>
        <v>4</v>
      </c>
      <c r="CN36" s="59" t="e">
        <f>IF(W36&gt;=5,IF(BK36&gt;=0.24,5,IF(BK36&gt;=0.16,4,IF(BK36&gt;=0.08,3,IF(BK36&gt;=0,2,1)))),IF(W36&gt;=3,IF(BK36&gt;=0.18,5,IF(BK36&gt;=0.12,4,IF(BK36&gt;=0.06,3,IF(BK36&gt;=0,2,1)))),IF(W36&gt;=1,IF(BK36&gt;=0.09,5,IF(BK36&gt;=0.05,4,IF(BK36&gt;=0.03,3,IF(BK36&gt;=0,2,1)))),IF(BK36&gt;=0.05,5,IF(BK36&gt;=0,4,1)))))</f>
        <v>#DIV/0!</v>
      </c>
      <c r="CO36" s="59">
        <f>IF(X36&gt;=5,IF(BL36&gt;=0.24,5,IF(BL36&gt;=0.16,4,IF(BL36&gt;=0.08,3,IF(BL36&gt;=0,2,1)))),IF(X36&gt;=3,IF(BL36&gt;=0.18,5,IF(BL36&gt;=0.12,4,IF(BL36&gt;=0.06,3,IF(BL36&gt;=0,2,1)))),IF(X36&gt;=1,IF(BL36&gt;=0.09,5,IF(BL36&gt;=0.05,4,IF(BL36&gt;=0.03,3,IF(BL36&gt;=0,2,1)))),IF(BL36&gt;=0.05,5,IF(BL36&gt;=0,4,1)))))</f>
        <v>4</v>
      </c>
      <c r="CP36" s="59">
        <f>IF(Y36&gt;=5,IF(BM36&gt;=0.24,5,IF(BM36&gt;=0.16,4,IF(BM36&gt;=0.08,3,IF(BM36&gt;=0,2,1)))),IF(Y36&gt;=3,IF(BM36&gt;=0.18,5,IF(BM36&gt;=0.12,4,IF(BM36&gt;=0.06,3,IF(BM36&gt;=0,2,1)))),IF(Y36&gt;=1,IF(BM36&gt;=0.09,5,IF(BM36&gt;=0.05,4,IF(BM36&gt;=0.03,3,IF(BM36&gt;=0,2,1)))),IF(BM36&gt;=0.05,5,IF(BM36&gt;=0,4,1)))))</f>
        <v>4</v>
      </c>
      <c r="CQ36" s="59">
        <f>IF(Z36&gt;=5,IF(BN36&gt;=0.24,5,IF(BN36&gt;=0.16,4,IF(BN36&gt;=0.08,3,IF(BN36&gt;=0,2,1)))),IF(Z36&gt;=3,IF(BN36&gt;=0.18,5,IF(BN36&gt;=0.12,4,IF(BN36&gt;=0.06,3,IF(BN36&gt;=0,2,1)))),IF(Z36&gt;=1,IF(BN36&gt;=0.09,5,IF(BN36&gt;=0.05,4,IF(BN36&gt;=0.03,3,IF(BN36&gt;=0,2,1)))),IF(BN36&gt;=0.05,5,IF(BN36&gt;=0,4,1)))))</f>
        <v>4</v>
      </c>
      <c r="CR36" s="59">
        <f>IF(AA36&gt;=5,IF(BO36&gt;=0.24,5,IF(BO36&gt;=0.16,4,IF(BO36&gt;=0.08,3,IF(BO36&gt;=0,2,1)))),IF(AA36&gt;=3,IF(BO36&gt;=0.18,5,IF(BO36&gt;=0.12,4,IF(BO36&gt;=0.06,3,IF(BO36&gt;=0,2,1)))),IF(AA36&gt;=1,IF(BO36&gt;=0.09,5,IF(BO36&gt;=0.05,4,IF(BO36&gt;=0.03,3,IF(BO36&gt;=0,2,1)))),IF(BO36&gt;=0.05,5,IF(BO36&gt;=0,4,1)))))</f>
        <v>4</v>
      </c>
      <c r="CS36" s="59">
        <f>IF(AB36&gt;=5,IF(BP36&gt;=0.24,5,IF(BP36&gt;=0.16,4,IF(BP36&gt;=0.08,3,IF(BP36&gt;=0,2,1)))),IF(AB36&gt;=3,IF(BP36&gt;=0.18,5,IF(BP36&gt;=0.12,4,IF(BP36&gt;=0.06,3,IF(BP36&gt;=0,2,1)))),IF(AB36&gt;=1,IF(BP36&gt;=0.09,5,IF(BP36&gt;=0.05,4,IF(BP36&gt;=0.03,3,IF(BP36&gt;=0,2,1)))),IF(BP36&gt;=0.05,5,IF(BP36&gt;=0,4,1)))))</f>
        <v>4</v>
      </c>
      <c r="CT36" s="59">
        <f>IF(AC36&gt;=5,IF(BQ36&gt;=0.24,5,IF(BQ36&gt;=0.16,4,IF(BQ36&gt;=0.08,3,IF(BQ36&gt;=0,2,1)))),IF(AC36&gt;=3,IF(BQ36&gt;=0.18,5,IF(BQ36&gt;=0.12,4,IF(BQ36&gt;=0.06,3,IF(BQ36&gt;=0,2,1)))),IF(AC36&gt;=1,IF(BQ36&gt;=0.09,5,IF(BQ36&gt;=0.05,4,IF(BQ36&gt;=0.03,3,IF(BQ36&gt;=0,2,1)))),IF(BQ36&gt;=0.05,5,IF(BQ36&gt;=0,4,1)))))</f>
        <v>4</v>
      </c>
      <c r="CU36" s="59">
        <f>IF(AD36&gt;=5,IF(BR36&gt;=0.24,5,IF(BR36&gt;=0.16,4,IF(BR36&gt;=0.08,3,IF(BR36&gt;=0,2,1)))),IF(AD36&gt;=3,IF(BR36&gt;=0.18,5,IF(BR36&gt;=0.12,4,IF(BR36&gt;=0.06,3,IF(BR36&gt;=0,2,1)))),IF(AD36&gt;=1,IF(BR36&gt;=0.09,5,IF(BR36&gt;=0.05,4,IF(BR36&gt;=0.03,3,IF(BR36&gt;=0,2,1)))),IF(BR36&gt;=0.05,5,IF(BR36&gt;=0,4,1)))))</f>
        <v>4</v>
      </c>
      <c r="CV36" s="59">
        <f>IF(AE36&gt;=5,IF(BS36&gt;=0.24,5,IF(BS36&gt;=0.16,4,IF(BS36&gt;=0.08,3,IF(BS36&gt;=0,2,1)))),IF(AE36&gt;=3,IF(BS36&gt;=0.18,5,IF(BS36&gt;=0.12,4,IF(BS36&gt;=0.06,3,IF(BS36&gt;=0,2,1)))),IF(AE36&gt;=1,IF(BS36&gt;=0.09,5,IF(BS36&gt;=0.05,4,IF(BS36&gt;=0.03,3,IF(BS36&gt;=0,2,1)))),IF(BS36&gt;=0.05,5,IF(BS36&gt;=0,4,1)))))</f>
        <v>4</v>
      </c>
      <c r="CW36" s="59">
        <f>IF(AF36&gt;=5,IF(BT36&gt;=0.24,5,IF(BT36&gt;=0.16,4,IF(BT36&gt;=0.08,3,IF(BT36&gt;=0,2,1)))),IF(AF36&gt;=3,IF(BT36&gt;=0.18,5,IF(BT36&gt;=0.12,4,IF(BT36&gt;=0.06,3,IF(BT36&gt;=0,2,1)))),IF(AF36&gt;=1,IF(BT36&gt;=0.09,5,IF(BT36&gt;=0.05,4,IF(BT36&gt;=0.03,3,IF(BT36&gt;=0,2,1)))),IF(BT36&gt;=0.05,5,IF(BT36&gt;=0,4,1)))))</f>
        <v>4</v>
      </c>
      <c r="CX36" s="59"/>
      <c r="CY36" s="59"/>
      <c r="CZ36" s="59"/>
      <c r="DA36" s="59"/>
      <c r="DB36" s="59"/>
      <c r="DC36" s="59"/>
      <c r="DD36" s="59"/>
      <c r="DE36" s="59"/>
      <c r="DF36" s="50" t="s">
        <v>204</v>
      </c>
      <c r="DG36" s="77" t="s">
        <v>4</v>
      </c>
      <c r="DH36" s="59">
        <f t="shared" si="22"/>
        <v>12</v>
      </c>
      <c r="DI36" s="59">
        <f t="shared" si="22"/>
        <v>12</v>
      </c>
      <c r="DJ36" s="59">
        <f t="shared" si="22"/>
        <v>12</v>
      </c>
      <c r="DK36" s="59">
        <f t="shared" si="22"/>
        <v>12</v>
      </c>
      <c r="DL36" s="59">
        <f t="shared" si="22"/>
        <v>12</v>
      </c>
      <c r="DM36" s="59">
        <f t="shared" si="22"/>
        <v>12</v>
      </c>
      <c r="DN36" s="59">
        <f t="shared" si="22"/>
        <v>12</v>
      </c>
      <c r="DO36" s="59">
        <f>CK36/5*$CC36</f>
        <v>12</v>
      </c>
      <c r="DP36" s="59">
        <f>CL36/5*$CC36</f>
        <v>12</v>
      </c>
      <c r="DQ36" s="59">
        <f>CM36/5*$CC36</f>
        <v>12</v>
      </c>
      <c r="DR36" s="59" t="e">
        <f>CN36/5*$CC36</f>
        <v>#DIV/0!</v>
      </c>
      <c r="DS36" s="59">
        <f>CO36/5*$CC36</f>
        <v>12</v>
      </c>
      <c r="DT36" s="59">
        <f>CP36/5*$CC36</f>
        <v>12</v>
      </c>
      <c r="DU36" s="59">
        <f>CQ36/5*$CC36</f>
        <v>12</v>
      </c>
      <c r="DV36" s="59">
        <f>CR36/5*$CC36</f>
        <v>12</v>
      </c>
      <c r="DW36" s="59">
        <f>CS36/5*$CC36</f>
        <v>12</v>
      </c>
      <c r="DX36" s="59">
        <f>CT36/5*$CC36</f>
        <v>12</v>
      </c>
      <c r="DY36" s="59">
        <f>CU36/5*$CC36</f>
        <v>12</v>
      </c>
      <c r="DZ36" s="59">
        <f>CV36/5*$CC36</f>
        <v>12</v>
      </c>
      <c r="EA36" s="59">
        <f>CW36/5*$CC36</f>
        <v>12</v>
      </c>
      <c r="EB36" s="59"/>
      <c r="EC36" s="59"/>
      <c r="ED36" s="59"/>
      <c r="EE36" s="59"/>
      <c r="EF36" s="59"/>
      <c r="EG36" s="59"/>
      <c r="EH36" s="59"/>
    </row>
    <row r="37" spans="1:138" s="409" customFormat="1" ht="14.25" customHeight="1">
      <c r="B37" s="50"/>
      <c r="C37" s="77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116"/>
      <c r="AL37" s="73"/>
      <c r="AM37" s="73"/>
      <c r="AN37" s="73"/>
      <c r="AO37" s="73"/>
      <c r="AP37" s="73"/>
      <c r="AQ37" s="210"/>
      <c r="AR37" s="195"/>
      <c r="AS37" s="195"/>
      <c r="AT37" s="195"/>
      <c r="AU37" s="195"/>
      <c r="AV37" s="195"/>
      <c r="AW37" s="195"/>
      <c r="AX37" s="195"/>
      <c r="AY37" s="206"/>
      <c r="AZ37" s="49"/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54" t="e">
        <f>(Z37-AL37)/Z37</f>
        <v>#DIV/0!</v>
      </c>
      <c r="BO37" s="54" t="e">
        <f>(AA37-AM37)/AA37</f>
        <v>#DIV/0!</v>
      </c>
      <c r="BP37" s="54" t="e">
        <f>(AB37-AN37)/AB37</f>
        <v>#DIV/0!</v>
      </c>
      <c r="BQ37" s="54" t="e">
        <f>(AC37-AO37)/AC37</f>
        <v>#DIV/0!</v>
      </c>
      <c r="BR37" s="54" t="e">
        <f>(AD37-AP37)/AD37</f>
        <v>#DIV/0!</v>
      </c>
      <c r="BS37" s="54" t="e">
        <f>(AE37-AQ37)/AE37</f>
        <v>#DIV/0!</v>
      </c>
      <c r="BT37" s="54" t="e">
        <f>(AF37-AR37)/AF37</f>
        <v>#DIV/0!</v>
      </c>
      <c r="BU37" s="54"/>
      <c r="BV37" s="54"/>
      <c r="BW37" s="54"/>
      <c r="BX37" s="54"/>
      <c r="BY37" s="54"/>
      <c r="BZ37" s="54"/>
      <c r="CA37" s="54"/>
      <c r="CB37" s="54"/>
      <c r="CC37" s="61">
        <v>15</v>
      </c>
      <c r="CD37" s="59">
        <f>IF(M37&gt;=5,IF(BA37&gt;=0.24,5,IF(BA37&gt;=0.16,4,IF(BA37&gt;=0.08,3,IF(BA37&gt;=0,2,1)))),IF(M37&gt;=3,IF(BA37&gt;=0.18,5,IF(BA37&gt;=0.12,4,IF(BA37&gt;=0.06,3,IF(BA37&gt;=0,2,1)))),IF(M37&gt;=1,IF(BA37&gt;=0.09,5,IF(BA37&gt;=0.05,4,IF(BA37&gt;=0.03,3,IF(BA37&gt;=0,2,1)))),IF(BA37&gt;=0.05,5,IF(BA37&gt;=0,4,1)))))</f>
        <v>4</v>
      </c>
      <c r="CE37" s="59">
        <f>IF(N37&gt;=5,IF(BB37&gt;=0.24,5,IF(BB37&gt;=0.16,4,IF(BB37&gt;=0.08,3,IF(BB37&gt;=0,2,1)))),IF(N37&gt;=3,IF(BB37&gt;=0.18,5,IF(BB37&gt;=0.12,4,IF(BB37&gt;=0.06,3,IF(BB37&gt;=0,2,1)))),IF(N37&gt;=1,IF(BB37&gt;=0.09,5,IF(BB37&gt;=0.05,4,IF(BB37&gt;=0.03,3,IF(BB37&gt;=0,2,1)))),IF(BB37&gt;=0.05,5,IF(BB37&gt;=0,4,1)))))</f>
        <v>4</v>
      </c>
      <c r="CF37" s="59">
        <f>IF(O37&gt;=5,IF(BC37&gt;=0.24,5,IF(BC37&gt;=0.16,4,IF(BC37&gt;=0.08,3,IF(BC37&gt;=0,2,1)))),IF(O37&gt;=3,IF(BC37&gt;=0.18,5,IF(BC37&gt;=0.12,4,IF(BC37&gt;=0.06,3,IF(BC37&gt;=0,2,1)))),IF(O37&gt;=1,IF(BC37&gt;=0.09,5,IF(BC37&gt;=0.05,4,IF(BC37&gt;=0.03,3,IF(BC37&gt;=0,2,1)))),IF(BC37&gt;=0.05,5,IF(BC37&gt;=0,4,1)))))</f>
        <v>4</v>
      </c>
      <c r="CG37" s="59">
        <f>IF(P37&gt;=5,IF(BD37&gt;=0.24,5,IF(BD37&gt;=0.16,4,IF(BD37&gt;=0.08,3,IF(BD37&gt;=0,2,1)))),IF(P37&gt;=3,IF(BD37&gt;=0.18,5,IF(BD37&gt;=0.12,4,IF(BD37&gt;=0.06,3,IF(BD37&gt;=0,2,1)))),IF(P37&gt;=1,IF(BD37&gt;=0.09,5,IF(BD37&gt;=0.05,4,IF(BD37&gt;=0.03,3,IF(BD37&gt;=0,2,1)))),IF(BD37&gt;=0.05,5,IF(BD37&gt;=0,4,1)))))</f>
        <v>4</v>
      </c>
      <c r="CH37" s="59">
        <f>IF(Q37&gt;=5,IF(BE37&gt;=0.24,5,IF(BE37&gt;=0.16,4,IF(BE37&gt;=0.08,3,IF(BE37&gt;=0,2,1)))),IF(Q37&gt;=3,IF(BE37&gt;=0.18,5,IF(BE37&gt;=0.12,4,IF(BE37&gt;=0.06,3,IF(BE37&gt;=0,2,1)))),IF(Q37&gt;=1,IF(BE37&gt;=0.09,5,IF(BE37&gt;=0.05,4,IF(BE37&gt;=0.03,3,IF(BE37&gt;=0,2,1)))),IF(BE37&gt;=0.05,5,IF(BE37&gt;=0,4,1)))))</f>
        <v>4</v>
      </c>
      <c r="CI37" s="59">
        <f>IF(R37&gt;=5,IF(BF37&gt;=0.24,5,IF(BF37&gt;=0.16,4,IF(BF37&gt;=0.08,3,IF(BF37&gt;=0,2,1)))),IF(R37&gt;=3,IF(BF37&gt;=0.18,5,IF(BF37&gt;=0.12,4,IF(BF37&gt;=0.06,3,IF(BF37&gt;=0,2,1)))),IF(R37&gt;=1,IF(BF37&gt;=0.09,5,IF(BF37&gt;=0.05,4,IF(BF37&gt;=0.03,3,IF(BF37&gt;=0,2,1)))),IF(BF37&gt;=0.05,5,IF(BF37&gt;=0,4,1)))))</f>
        <v>4</v>
      </c>
      <c r="CJ37" s="59">
        <f>IF(S37&gt;=5,IF(BG37&gt;=0.24,5,IF(BG37&gt;=0.16,4,IF(BG37&gt;=0.08,3,IF(BG37&gt;=0,2,1)))),IF(S37&gt;=3,IF(BG37&gt;=0.18,5,IF(BG37&gt;=0.12,4,IF(BG37&gt;=0.06,3,IF(BG37&gt;=0,2,1)))),IF(S37&gt;=1,IF(BG37&gt;=0.09,5,IF(BG37&gt;=0.05,4,IF(BG37&gt;=0.03,3,IF(BG37&gt;=0,2,1)))),IF(BG37&gt;=0.05,5,IF(BG37&gt;=0,4,1)))))</f>
        <v>4</v>
      </c>
      <c r="CK37" s="59">
        <f>IF(T37&gt;=5,IF(BH37&gt;=0.24,5,IF(BH37&gt;=0.16,4,IF(BH37&gt;=0.08,3,IF(BH37&gt;=0,2,1)))),IF(T37&gt;=3,IF(BH37&gt;=0.18,5,IF(BH37&gt;=0.12,4,IF(BH37&gt;=0.06,3,IF(BH37&gt;=0,2,1)))),IF(T37&gt;=1,IF(BH37&gt;=0.09,5,IF(BH37&gt;=0.05,4,IF(BH37&gt;=0.03,3,IF(BH37&gt;=0,2,1)))),IF(BH37&gt;=0.05,5,IF(BH37&gt;=0,4,1)))))</f>
        <v>4</v>
      </c>
      <c r="CL37" s="59">
        <f>IF(U37&gt;=5,IF(BI37&gt;=0.24,5,IF(BI37&gt;=0.16,4,IF(BI37&gt;=0.08,3,IF(BI37&gt;=0,2,1)))),IF(U37&gt;=3,IF(BI37&gt;=0.18,5,IF(BI37&gt;=0.12,4,IF(BI37&gt;=0.06,3,IF(BI37&gt;=0,2,1)))),IF(U37&gt;=1,IF(BI37&gt;=0.09,5,IF(BI37&gt;=0.05,4,IF(BI37&gt;=0.03,3,IF(BI37&gt;=0,2,1)))),IF(BI37&gt;=0.05,5,IF(BI37&gt;=0,4,1)))))</f>
        <v>4</v>
      </c>
      <c r="CM37" s="59">
        <f>IF(V37&gt;=5,IF(BJ37&gt;=0.24,5,IF(BJ37&gt;=0.16,4,IF(BJ37&gt;=0.08,3,IF(BJ37&gt;=0,2,1)))),IF(V37&gt;=3,IF(BJ37&gt;=0.18,5,IF(BJ37&gt;=0.12,4,IF(BJ37&gt;=0.06,3,IF(BJ37&gt;=0,2,1)))),IF(V37&gt;=1,IF(BJ37&gt;=0.09,5,IF(BJ37&gt;=0.05,4,IF(BJ37&gt;=0.03,3,IF(BJ37&gt;=0,2,1)))),IF(BJ37&gt;=0.05,5,IF(BJ37&gt;=0,4,1)))))</f>
        <v>4</v>
      </c>
      <c r="CN37" s="59">
        <f>IF(W37&gt;=5,IF(BK37&gt;=0.24,5,IF(BK37&gt;=0.16,4,IF(BK37&gt;=0.08,3,IF(BK37&gt;=0,2,1)))),IF(W37&gt;=3,IF(BK37&gt;=0.18,5,IF(BK37&gt;=0.12,4,IF(BK37&gt;=0.06,3,IF(BK37&gt;=0,2,1)))),IF(W37&gt;=1,IF(BK37&gt;=0.09,5,IF(BK37&gt;=0.05,4,IF(BK37&gt;=0.03,3,IF(BK37&gt;=0,2,1)))),IF(BK37&gt;=0.05,5,IF(BK37&gt;=0,4,1)))))</f>
        <v>4</v>
      </c>
      <c r="CO37" s="59">
        <f>IF(X37&gt;=5,IF(BL37&gt;=0.24,5,IF(BL37&gt;=0.16,4,IF(BL37&gt;=0.08,3,IF(BL37&gt;=0,2,1)))),IF(X37&gt;=3,IF(BL37&gt;=0.18,5,IF(BL37&gt;=0.12,4,IF(BL37&gt;=0.06,3,IF(BL37&gt;=0,2,1)))),IF(X37&gt;=1,IF(BL37&gt;=0.09,5,IF(BL37&gt;=0.05,4,IF(BL37&gt;=0.03,3,IF(BL37&gt;=0,2,1)))),IF(BL37&gt;=0.05,5,IF(BL37&gt;=0,4,1)))))</f>
        <v>4</v>
      </c>
      <c r="CP37" s="59">
        <f>IF(Y37&gt;=5,IF(BM37&gt;=0.24,5,IF(BM37&gt;=0.16,4,IF(BM37&gt;=0.08,3,IF(BM37&gt;=0,2,1)))),IF(Y37&gt;=3,IF(BM37&gt;=0.18,5,IF(BM37&gt;=0.12,4,IF(BM37&gt;=0.06,3,IF(BM37&gt;=0,2,1)))),IF(Y37&gt;=1,IF(BM37&gt;=0.09,5,IF(BM37&gt;=0.05,4,IF(BM37&gt;=0.03,3,IF(BM37&gt;=0,2,1)))),IF(BM37&gt;=0.05,5,IF(BM37&gt;=0,4,1)))))</f>
        <v>4</v>
      </c>
      <c r="CQ37" s="59" t="e">
        <f>IF(Z37&gt;=5,IF(BN37&gt;=0.24,5,IF(BN37&gt;=0.16,4,IF(BN37&gt;=0.08,3,IF(BN37&gt;=0,2,1)))),IF(Z37&gt;=3,IF(BN37&gt;=0.18,5,IF(BN37&gt;=0.12,4,IF(BN37&gt;=0.06,3,IF(BN37&gt;=0,2,1)))),IF(Z37&gt;=1,IF(BN37&gt;=0.09,5,IF(BN37&gt;=0.05,4,IF(BN37&gt;=0.03,3,IF(BN37&gt;=0,2,1)))),IF(BN37&gt;=0.05,5,IF(BN37&gt;=0,4,1)))))</f>
        <v>#DIV/0!</v>
      </c>
      <c r="CR37" s="59" t="e">
        <f>IF(AA37&gt;=5,IF(BO37&gt;=0.24,5,IF(BO37&gt;=0.16,4,IF(BO37&gt;=0.08,3,IF(BO37&gt;=0,2,1)))),IF(AA37&gt;=3,IF(BO37&gt;=0.18,5,IF(BO37&gt;=0.12,4,IF(BO37&gt;=0.06,3,IF(BO37&gt;=0,2,1)))),IF(AA37&gt;=1,IF(BO37&gt;=0.09,5,IF(BO37&gt;=0.05,4,IF(BO37&gt;=0.03,3,IF(BO37&gt;=0,2,1)))),IF(BO37&gt;=0.05,5,IF(BO37&gt;=0,4,1)))))</f>
        <v>#DIV/0!</v>
      </c>
      <c r="CS37" s="59" t="e">
        <f>IF(AB37&gt;=5,IF(BP37&gt;=0.24,5,IF(BP37&gt;=0.16,4,IF(BP37&gt;=0.08,3,IF(BP37&gt;=0,2,1)))),IF(AB37&gt;=3,IF(BP37&gt;=0.18,5,IF(BP37&gt;=0.12,4,IF(BP37&gt;=0.06,3,IF(BP37&gt;=0,2,1)))),IF(AB37&gt;=1,IF(BP37&gt;=0.09,5,IF(BP37&gt;=0.05,4,IF(BP37&gt;=0.03,3,IF(BP37&gt;=0,2,1)))),IF(BP37&gt;=0.05,5,IF(BP37&gt;=0,4,1)))))</f>
        <v>#DIV/0!</v>
      </c>
      <c r="CT37" s="59" t="e">
        <f>IF(AC37&gt;=5,IF(BQ37&gt;=0.24,5,IF(BQ37&gt;=0.16,4,IF(BQ37&gt;=0.08,3,IF(BQ37&gt;=0,2,1)))),IF(AC37&gt;=3,IF(BQ37&gt;=0.18,5,IF(BQ37&gt;=0.12,4,IF(BQ37&gt;=0.06,3,IF(BQ37&gt;=0,2,1)))),IF(AC37&gt;=1,IF(BQ37&gt;=0.09,5,IF(BQ37&gt;=0.05,4,IF(BQ37&gt;=0.03,3,IF(BQ37&gt;=0,2,1)))),IF(BQ37&gt;=0.05,5,IF(BQ37&gt;=0,4,1)))))</f>
        <v>#DIV/0!</v>
      </c>
      <c r="CU37" s="59" t="e">
        <f>IF(AD37&gt;=5,IF(BR37&gt;=0.24,5,IF(BR37&gt;=0.16,4,IF(BR37&gt;=0.08,3,IF(BR37&gt;=0,2,1)))),IF(AD37&gt;=3,IF(BR37&gt;=0.18,5,IF(BR37&gt;=0.12,4,IF(BR37&gt;=0.06,3,IF(BR37&gt;=0,2,1)))),IF(AD37&gt;=1,IF(BR37&gt;=0.09,5,IF(BR37&gt;=0.05,4,IF(BR37&gt;=0.03,3,IF(BR37&gt;=0,2,1)))),IF(BR37&gt;=0.05,5,IF(BR37&gt;=0,4,1)))))</f>
        <v>#DIV/0!</v>
      </c>
      <c r="CV37" s="59" t="e">
        <f>IF(AE37&gt;=5,IF(BS37&gt;=0.24,5,IF(BS37&gt;=0.16,4,IF(BS37&gt;=0.08,3,IF(BS37&gt;=0,2,1)))),IF(AE37&gt;=3,IF(BS37&gt;=0.18,5,IF(BS37&gt;=0.12,4,IF(BS37&gt;=0.06,3,IF(BS37&gt;=0,2,1)))),IF(AE37&gt;=1,IF(BS37&gt;=0.09,5,IF(BS37&gt;=0.05,4,IF(BS37&gt;=0.03,3,IF(BS37&gt;=0,2,1)))),IF(BS37&gt;=0.05,5,IF(BS37&gt;=0,4,1)))))</f>
        <v>#DIV/0!</v>
      </c>
      <c r="CW37" s="59" t="e">
        <f>IF(AF37&gt;=5,IF(BT37&gt;=0.24,5,IF(BT37&gt;=0.16,4,IF(BT37&gt;=0.08,3,IF(BT37&gt;=0,2,1)))),IF(AF37&gt;=3,IF(BT37&gt;=0.18,5,IF(BT37&gt;=0.12,4,IF(BT37&gt;=0.06,3,IF(BT37&gt;=0,2,1)))),IF(AF37&gt;=1,IF(BT37&gt;=0.09,5,IF(BT37&gt;=0.05,4,IF(BT37&gt;=0.03,3,IF(BT37&gt;=0,2,1)))),IF(BT37&gt;=0.05,5,IF(BT37&gt;=0,4,1)))))</f>
        <v>#DIV/0!</v>
      </c>
      <c r="CX37" s="59"/>
      <c r="CY37" s="59"/>
      <c r="CZ37" s="59"/>
      <c r="DA37" s="59"/>
      <c r="DB37" s="59"/>
      <c r="DC37" s="59"/>
      <c r="DD37" s="59"/>
      <c r="DE37" s="59"/>
      <c r="DF37" s="50" t="s">
        <v>204</v>
      </c>
      <c r="DG37" s="77" t="s">
        <v>1</v>
      </c>
      <c r="DH37" s="59">
        <f t="shared" si="22"/>
        <v>12</v>
      </c>
      <c r="DI37" s="59">
        <f t="shared" si="22"/>
        <v>12</v>
      </c>
      <c r="DJ37" s="59">
        <f t="shared" si="22"/>
        <v>12</v>
      </c>
      <c r="DK37" s="59">
        <f t="shared" si="22"/>
        <v>12</v>
      </c>
      <c r="DL37" s="59">
        <f t="shared" si="22"/>
        <v>12</v>
      </c>
      <c r="DM37" s="59">
        <f t="shared" si="22"/>
        <v>12</v>
      </c>
      <c r="DN37" s="59">
        <f t="shared" si="22"/>
        <v>12</v>
      </c>
      <c r="DO37" s="59">
        <f>CK37/5*$CC37</f>
        <v>12</v>
      </c>
      <c r="DP37" s="59">
        <f>CL37/5*$CC37</f>
        <v>12</v>
      </c>
      <c r="DQ37" s="59">
        <f>CM37/5*$CC37</f>
        <v>12</v>
      </c>
      <c r="DR37" s="59">
        <f>CN37/5*$CC37</f>
        <v>12</v>
      </c>
      <c r="DS37" s="59">
        <f>CO37/5*$CC37</f>
        <v>12</v>
      </c>
      <c r="DT37" s="59">
        <f>CP37/5*$CC37</f>
        <v>12</v>
      </c>
      <c r="DU37" s="59" t="e">
        <f>CQ37/5*$CC37</f>
        <v>#DIV/0!</v>
      </c>
      <c r="DV37" s="59" t="e">
        <f>CR37/5*$CC37</f>
        <v>#DIV/0!</v>
      </c>
      <c r="DW37" s="59" t="e">
        <f>CS37/5*$CC37</f>
        <v>#DIV/0!</v>
      </c>
      <c r="DX37" s="59" t="e">
        <f>CT37/5*$CC37</f>
        <v>#DIV/0!</v>
      </c>
      <c r="DY37" s="59" t="e">
        <f>CU37/5*$CC37</f>
        <v>#DIV/0!</v>
      </c>
      <c r="DZ37" s="59" t="e">
        <f>CV37/5*$CC37</f>
        <v>#DIV/0!</v>
      </c>
      <c r="EA37" s="59" t="e">
        <f>CW37/5*$CC37</f>
        <v>#DIV/0!</v>
      </c>
      <c r="EB37" s="59"/>
      <c r="EC37" s="59"/>
      <c r="ED37" s="59"/>
      <c r="EE37" s="59"/>
      <c r="EF37" s="59"/>
      <c r="EG37" s="59"/>
      <c r="EH37" s="59"/>
    </row>
    <row r="38" spans="1:138" s="409" customFormat="1" ht="14.25" customHeight="1">
      <c r="B38" s="50"/>
      <c r="C38" s="77" t="s">
        <v>2</v>
      </c>
      <c r="K38" s="51"/>
      <c r="L38" s="51"/>
      <c r="M38" s="51">
        <v>5.66</v>
      </c>
      <c r="N38" s="51">
        <v>0.21</v>
      </c>
      <c r="O38" s="51">
        <v>0.04</v>
      </c>
      <c r="P38" s="51">
        <v>0.78</v>
      </c>
      <c r="Q38" s="51">
        <v>2.5</v>
      </c>
      <c r="R38" s="51">
        <v>0.26</v>
      </c>
      <c r="S38" s="51">
        <v>0.56000000000000005</v>
      </c>
      <c r="T38" s="51">
        <v>0.16</v>
      </c>
      <c r="U38" s="51">
        <v>0.03</v>
      </c>
      <c r="V38" s="51">
        <v>0.26</v>
      </c>
      <c r="W38" s="51">
        <v>0.14000000000000001</v>
      </c>
      <c r="X38" s="51">
        <v>0.28999999999999998</v>
      </c>
      <c r="Y38" s="51">
        <v>3.75</v>
      </c>
      <c r="Z38" s="51">
        <v>5.27</v>
      </c>
      <c r="AA38" s="51">
        <v>15.22</v>
      </c>
      <c r="AB38" s="51">
        <v>12.26</v>
      </c>
      <c r="AC38" s="51">
        <v>11.65</v>
      </c>
      <c r="AD38" s="51">
        <v>0.15</v>
      </c>
      <c r="AE38" s="51">
        <v>2.5</v>
      </c>
      <c r="AF38" s="51">
        <v>0</v>
      </c>
      <c r="AG38" s="51">
        <v>3.82</v>
      </c>
      <c r="AH38" s="51">
        <v>1.02</v>
      </c>
      <c r="AI38" s="51">
        <v>1.64</v>
      </c>
      <c r="AJ38" s="51">
        <v>1.28</v>
      </c>
      <c r="AK38" s="116">
        <v>4.33</v>
      </c>
      <c r="AL38" s="73">
        <v>0.63</v>
      </c>
      <c r="AM38" s="73">
        <v>2.93</v>
      </c>
      <c r="AN38" s="73">
        <v>0.89</v>
      </c>
      <c r="AO38" s="73">
        <v>1.99</v>
      </c>
      <c r="AP38" s="73">
        <v>0.62</v>
      </c>
      <c r="AQ38" s="210">
        <v>1.82</v>
      </c>
      <c r="AR38" s="195">
        <v>3.18</v>
      </c>
      <c r="AS38" s="195"/>
      <c r="AT38" s="195"/>
      <c r="AU38" s="195"/>
      <c r="AV38" s="195"/>
      <c r="AW38" s="195"/>
      <c r="AX38" s="195"/>
      <c r="AY38" s="206"/>
      <c r="AZ38" s="49"/>
      <c r="BA38" s="54">
        <f t="shared" ref="BA38" si="23">(M38-Y38)/M38</f>
        <v>0.33745583038869259</v>
      </c>
      <c r="BB38" s="62">
        <v>0</v>
      </c>
      <c r="BC38" s="62">
        <v>0</v>
      </c>
      <c r="BD38" s="62">
        <v>0</v>
      </c>
      <c r="BE38" s="62">
        <v>0</v>
      </c>
      <c r="BF38" s="54">
        <f>(R38-AD38)/R38</f>
        <v>0.42307692307692313</v>
      </c>
      <c r="BG38" s="54">
        <f>(S38-AE38)/S38</f>
        <v>-3.464285714285714</v>
      </c>
      <c r="BH38" s="54">
        <f>(T38-AF38)/T38</f>
        <v>1</v>
      </c>
      <c r="BI38" s="54">
        <f>(U38-AG38)/U38</f>
        <v>-126.33333333333334</v>
      </c>
      <c r="BJ38" s="54">
        <f>(V38-AH38)/V38</f>
        <v>-2.9230769230769229</v>
      </c>
      <c r="BK38" s="54">
        <f>(W38-AI38)/W38</f>
        <v>-10.714285714285714</v>
      </c>
      <c r="BL38" s="54">
        <f>(X38-AJ38)/X38</f>
        <v>-3.4137931034482762</v>
      </c>
      <c r="BM38" s="54">
        <f>(Y38-AK38)/Y38</f>
        <v>-0.15466666666666667</v>
      </c>
      <c r="BN38" s="54">
        <f>(Z38-AL38)/Z38</f>
        <v>0.8804554079696395</v>
      </c>
      <c r="BO38" s="54">
        <f>(AA38-AM38)/AA38</f>
        <v>0.80749014454664914</v>
      </c>
      <c r="BP38" s="54">
        <f>(AB38-AN38)/AB38</f>
        <v>0.92740619902120713</v>
      </c>
      <c r="BQ38" s="54">
        <f>(AC38-AO38)/AC38</f>
        <v>0.82918454935622321</v>
      </c>
      <c r="BR38" s="54">
        <f>(AD38-AP38)/AD38</f>
        <v>-3.1333333333333333</v>
      </c>
      <c r="BS38" s="54">
        <f>(AE38-AQ38)/AE38</f>
        <v>0.27199999999999996</v>
      </c>
      <c r="BT38" s="62">
        <v>0</v>
      </c>
      <c r="BU38" s="54"/>
      <c r="BV38" s="54"/>
      <c r="BW38" s="54"/>
      <c r="BX38" s="54"/>
      <c r="BY38" s="54"/>
      <c r="BZ38" s="54"/>
      <c r="CA38" s="54"/>
      <c r="CB38" s="54"/>
      <c r="CC38" s="61">
        <v>15</v>
      </c>
      <c r="CD38" s="59">
        <f>IF(M38&gt;=5,IF(BA38&gt;=0.24,5,IF(BA38&gt;=0.16,4,IF(BA38&gt;=0.08,3,IF(BA38&gt;=0,2,1)))),IF(M38&gt;=3,IF(BA38&gt;=0.18,5,IF(BA38&gt;=0.12,4,IF(BA38&gt;=0.06,3,IF(BA38&gt;=0,2,1)))),IF(M38&gt;=1,IF(BA38&gt;=0.09,5,IF(BA38&gt;=0.05,4,IF(BA38&gt;=0.03,3,IF(BA38&gt;=0,2,1)))),IF(BA38&gt;=0.05,5,IF(BA38&gt;=0,4,1)))))</f>
        <v>5</v>
      </c>
      <c r="CE38" s="59">
        <f>IF(N38&gt;=5,IF(BB38&gt;=0.24,5,IF(BB38&gt;=0.16,4,IF(BB38&gt;=0.08,3,IF(BB38&gt;=0,2,1)))),IF(N38&gt;=3,IF(BB38&gt;=0.18,5,IF(BB38&gt;=0.12,4,IF(BB38&gt;=0.06,3,IF(BB38&gt;=0,2,1)))),IF(N38&gt;=1,IF(BB38&gt;=0.09,5,IF(BB38&gt;=0.05,4,IF(BB38&gt;=0.03,3,IF(BB38&gt;=0,2,1)))),IF(BB38&gt;=0.05,5,IF(BB38&gt;=0,4,1)))))</f>
        <v>4</v>
      </c>
      <c r="CF38" s="59">
        <f>IF(O38&gt;=5,IF(BC38&gt;=0.24,5,IF(BC38&gt;=0.16,4,IF(BC38&gt;=0.08,3,IF(BC38&gt;=0,2,1)))),IF(O38&gt;=3,IF(BC38&gt;=0.18,5,IF(BC38&gt;=0.12,4,IF(BC38&gt;=0.06,3,IF(BC38&gt;=0,2,1)))),IF(O38&gt;=1,IF(BC38&gt;=0.09,5,IF(BC38&gt;=0.05,4,IF(BC38&gt;=0.03,3,IF(BC38&gt;=0,2,1)))),IF(BC38&gt;=0.05,5,IF(BC38&gt;=0,4,1)))))</f>
        <v>4</v>
      </c>
      <c r="CG38" s="59">
        <f>IF(P38&gt;=5,IF(BD38&gt;=0.24,5,IF(BD38&gt;=0.16,4,IF(BD38&gt;=0.08,3,IF(BD38&gt;=0,2,1)))),IF(P38&gt;=3,IF(BD38&gt;=0.18,5,IF(BD38&gt;=0.12,4,IF(BD38&gt;=0.06,3,IF(BD38&gt;=0,2,1)))),IF(P38&gt;=1,IF(BD38&gt;=0.09,5,IF(BD38&gt;=0.05,4,IF(BD38&gt;=0.03,3,IF(BD38&gt;=0,2,1)))),IF(BD38&gt;=0.05,5,IF(BD38&gt;=0,4,1)))))</f>
        <v>4</v>
      </c>
      <c r="CH38" s="59">
        <f>IF(Q38&gt;=5,IF(BE38&gt;=0.24,5,IF(BE38&gt;=0.16,4,IF(BE38&gt;=0.08,3,IF(BE38&gt;=0,2,1)))),IF(Q38&gt;=3,IF(BE38&gt;=0.18,5,IF(BE38&gt;=0.12,4,IF(BE38&gt;=0.06,3,IF(BE38&gt;=0,2,1)))),IF(Q38&gt;=1,IF(BE38&gt;=0.09,5,IF(BE38&gt;=0.05,4,IF(BE38&gt;=0.03,3,IF(BE38&gt;=0,2,1)))),IF(BE38&gt;=0.05,5,IF(BE38&gt;=0,4,1)))))</f>
        <v>2</v>
      </c>
      <c r="CI38" s="59">
        <f>IF(R38&gt;=5,IF(BF38&gt;=0.24,5,IF(BF38&gt;=0.16,4,IF(BF38&gt;=0.08,3,IF(BF38&gt;=0,2,1)))),IF(R38&gt;=3,IF(BF38&gt;=0.18,5,IF(BF38&gt;=0.12,4,IF(BF38&gt;=0.06,3,IF(BF38&gt;=0,2,1)))),IF(R38&gt;=1,IF(BF38&gt;=0.09,5,IF(BF38&gt;=0.05,4,IF(BF38&gt;=0.03,3,IF(BF38&gt;=0,2,1)))),IF(BF38&gt;=0.05,5,IF(BF38&gt;=0,4,1)))))</f>
        <v>5</v>
      </c>
      <c r="CJ38" s="59">
        <f>IF(S38&gt;=5,IF(BG38&gt;=0.24,5,IF(BG38&gt;=0.16,4,IF(BG38&gt;=0.08,3,IF(BG38&gt;=0,2,1)))),IF(S38&gt;=3,IF(BG38&gt;=0.18,5,IF(BG38&gt;=0.12,4,IF(BG38&gt;=0.06,3,IF(BG38&gt;=0,2,1)))),IF(S38&gt;=1,IF(BG38&gt;=0.09,5,IF(BG38&gt;=0.05,4,IF(BG38&gt;=0.03,3,IF(BG38&gt;=0,2,1)))),IF(BG38&gt;=0.05,5,IF(BG38&gt;=0,4,1)))))</f>
        <v>1</v>
      </c>
      <c r="CK38" s="59">
        <f>IF(T38&gt;=5,IF(BH38&gt;=0.24,5,IF(BH38&gt;=0.16,4,IF(BH38&gt;=0.08,3,IF(BH38&gt;=0,2,1)))),IF(T38&gt;=3,IF(BH38&gt;=0.18,5,IF(BH38&gt;=0.12,4,IF(BH38&gt;=0.06,3,IF(BH38&gt;=0,2,1)))),IF(T38&gt;=1,IF(BH38&gt;=0.09,5,IF(BH38&gt;=0.05,4,IF(BH38&gt;=0.03,3,IF(BH38&gt;=0,2,1)))),IF(BH38&gt;=0.05,5,IF(BH38&gt;=0,4,1)))))</f>
        <v>5</v>
      </c>
      <c r="CL38" s="59">
        <f>IF(U38&gt;=5,IF(BI38&gt;=0.24,5,IF(BI38&gt;=0.16,4,IF(BI38&gt;=0.08,3,IF(BI38&gt;=0,2,1)))),IF(U38&gt;=3,IF(BI38&gt;=0.18,5,IF(BI38&gt;=0.12,4,IF(BI38&gt;=0.06,3,IF(BI38&gt;=0,2,1)))),IF(U38&gt;=1,IF(BI38&gt;=0.09,5,IF(BI38&gt;=0.05,4,IF(BI38&gt;=0.03,3,IF(BI38&gt;=0,2,1)))),IF(BI38&gt;=0.05,5,IF(BI38&gt;=0,4,1)))))</f>
        <v>1</v>
      </c>
      <c r="CM38" s="59">
        <f>IF(V38&gt;=5,IF(BJ38&gt;=0.24,5,IF(BJ38&gt;=0.16,4,IF(BJ38&gt;=0.08,3,IF(BJ38&gt;=0,2,1)))),IF(V38&gt;=3,IF(BJ38&gt;=0.18,5,IF(BJ38&gt;=0.12,4,IF(BJ38&gt;=0.06,3,IF(BJ38&gt;=0,2,1)))),IF(V38&gt;=1,IF(BJ38&gt;=0.09,5,IF(BJ38&gt;=0.05,4,IF(BJ38&gt;=0.03,3,IF(BJ38&gt;=0,2,1)))),IF(BJ38&gt;=0.05,5,IF(BJ38&gt;=0,4,1)))))</f>
        <v>1</v>
      </c>
      <c r="CN38" s="59">
        <f>IF(W38&gt;=5,IF(BK38&gt;=0.24,5,IF(BK38&gt;=0.16,4,IF(BK38&gt;=0.08,3,IF(BK38&gt;=0,2,1)))),IF(W38&gt;=3,IF(BK38&gt;=0.18,5,IF(BK38&gt;=0.12,4,IF(BK38&gt;=0.06,3,IF(BK38&gt;=0,2,1)))),IF(W38&gt;=1,IF(BK38&gt;=0.09,5,IF(BK38&gt;=0.05,4,IF(BK38&gt;=0.03,3,IF(BK38&gt;=0,2,1)))),IF(BK38&gt;=0.05,5,IF(BK38&gt;=0,4,1)))))</f>
        <v>1</v>
      </c>
      <c r="CO38" s="59">
        <f>IF(X38&gt;=5,IF(BL38&gt;=0.24,5,IF(BL38&gt;=0.16,4,IF(BL38&gt;=0.08,3,IF(BL38&gt;=0,2,1)))),IF(X38&gt;=3,IF(BL38&gt;=0.18,5,IF(BL38&gt;=0.12,4,IF(BL38&gt;=0.06,3,IF(BL38&gt;=0,2,1)))),IF(X38&gt;=1,IF(BL38&gt;=0.09,5,IF(BL38&gt;=0.05,4,IF(BL38&gt;=0.03,3,IF(BL38&gt;=0,2,1)))),IF(BL38&gt;=0.05,5,IF(BL38&gt;=0,4,1)))))</f>
        <v>1</v>
      </c>
      <c r="CP38" s="59">
        <f>IF(Y38&gt;=5,IF(BM38&gt;=0.24,5,IF(BM38&gt;=0.16,4,IF(BM38&gt;=0.08,3,IF(BM38&gt;=0,2,1)))),IF(Y38&gt;=3,IF(BM38&gt;=0.18,5,IF(BM38&gt;=0.12,4,IF(BM38&gt;=0.06,3,IF(BM38&gt;=0,2,1)))),IF(Y38&gt;=1,IF(BM38&gt;=0.09,5,IF(BM38&gt;=0.05,4,IF(BM38&gt;=0.03,3,IF(BM38&gt;=0,2,1)))),IF(BM38&gt;=0.05,5,IF(BM38&gt;=0,4,1)))))</f>
        <v>1</v>
      </c>
      <c r="CQ38" s="59">
        <f>IF(Z38&gt;=5,IF(BN38&gt;=0.24,5,IF(BN38&gt;=0.16,4,IF(BN38&gt;=0.08,3,IF(BN38&gt;=0,2,1)))),IF(Z38&gt;=3,IF(BN38&gt;=0.18,5,IF(BN38&gt;=0.12,4,IF(BN38&gt;=0.06,3,IF(BN38&gt;=0,2,1)))),IF(Z38&gt;=1,IF(BN38&gt;=0.09,5,IF(BN38&gt;=0.05,4,IF(BN38&gt;=0.03,3,IF(BN38&gt;=0,2,1)))),IF(BN38&gt;=0.05,5,IF(BN38&gt;=0,4,1)))))</f>
        <v>5</v>
      </c>
      <c r="CR38" s="59">
        <f>IF(AA38&gt;=5,IF(BO38&gt;=0.24,5,IF(BO38&gt;=0.16,4,IF(BO38&gt;=0.08,3,IF(BO38&gt;=0,2,1)))),IF(AA38&gt;=3,IF(BO38&gt;=0.18,5,IF(BO38&gt;=0.12,4,IF(BO38&gt;=0.06,3,IF(BO38&gt;=0,2,1)))),IF(AA38&gt;=1,IF(BO38&gt;=0.09,5,IF(BO38&gt;=0.05,4,IF(BO38&gt;=0.03,3,IF(BO38&gt;=0,2,1)))),IF(BO38&gt;=0.05,5,IF(BO38&gt;=0,4,1)))))</f>
        <v>5</v>
      </c>
      <c r="CS38" s="59">
        <f>IF(AB38&gt;=5,IF(BP38&gt;=0.24,5,IF(BP38&gt;=0.16,4,IF(BP38&gt;=0.08,3,IF(BP38&gt;=0,2,1)))),IF(AB38&gt;=3,IF(BP38&gt;=0.18,5,IF(BP38&gt;=0.12,4,IF(BP38&gt;=0.06,3,IF(BP38&gt;=0,2,1)))),IF(AB38&gt;=1,IF(BP38&gt;=0.09,5,IF(BP38&gt;=0.05,4,IF(BP38&gt;=0.03,3,IF(BP38&gt;=0,2,1)))),IF(BP38&gt;=0.05,5,IF(BP38&gt;=0,4,1)))))</f>
        <v>5</v>
      </c>
      <c r="CT38" s="59">
        <f>IF(AC38&gt;=5,IF(BQ38&gt;=0.24,5,IF(BQ38&gt;=0.16,4,IF(BQ38&gt;=0.08,3,IF(BQ38&gt;=0,2,1)))),IF(AC38&gt;=3,IF(BQ38&gt;=0.18,5,IF(BQ38&gt;=0.12,4,IF(BQ38&gt;=0.06,3,IF(BQ38&gt;=0,2,1)))),IF(AC38&gt;=1,IF(BQ38&gt;=0.09,5,IF(BQ38&gt;=0.05,4,IF(BQ38&gt;=0.03,3,IF(BQ38&gt;=0,2,1)))),IF(BQ38&gt;=0.05,5,IF(BQ38&gt;=0,4,1)))))</f>
        <v>5</v>
      </c>
      <c r="CU38" s="59">
        <f>IF(AD38&gt;=5,IF(BR38&gt;=0.24,5,IF(BR38&gt;=0.16,4,IF(BR38&gt;=0.08,3,IF(BR38&gt;=0,2,1)))),IF(AD38&gt;=3,IF(BR38&gt;=0.18,5,IF(BR38&gt;=0.12,4,IF(BR38&gt;=0.06,3,IF(BR38&gt;=0,2,1)))),IF(AD38&gt;=1,IF(BR38&gt;=0.09,5,IF(BR38&gt;=0.05,4,IF(BR38&gt;=0.03,3,IF(BR38&gt;=0,2,1)))),IF(BR38&gt;=0.05,5,IF(BR38&gt;=0,4,1)))))</f>
        <v>1</v>
      </c>
      <c r="CV38" s="59">
        <f>IF(AE38&gt;=5,IF(BS38&gt;=0.24,5,IF(BS38&gt;=0.16,4,IF(BS38&gt;=0.08,3,IF(BS38&gt;=0,2,1)))),IF(AE38&gt;=3,IF(BS38&gt;=0.18,5,IF(BS38&gt;=0.12,4,IF(BS38&gt;=0.06,3,IF(BS38&gt;=0,2,1)))),IF(AE38&gt;=1,IF(BS38&gt;=0.09,5,IF(BS38&gt;=0.05,4,IF(BS38&gt;=0.03,3,IF(BS38&gt;=0,2,1)))),IF(BS38&gt;=0.05,5,IF(BS38&gt;=0,4,1)))))</f>
        <v>5</v>
      </c>
      <c r="CW38" s="59">
        <f>IF(AF38&gt;=5,IF(BT38&gt;=0.24,5,IF(BT38&gt;=0.16,4,IF(BT38&gt;=0.08,3,IF(BT38&gt;=0,2,1)))),IF(AF38&gt;=3,IF(BT38&gt;=0.18,5,IF(BT38&gt;=0.12,4,IF(BT38&gt;=0.06,3,IF(BT38&gt;=0,2,1)))),IF(AF38&gt;=1,IF(BT38&gt;=0.09,5,IF(BT38&gt;=0.05,4,IF(BT38&gt;=0.03,3,IF(BT38&gt;=0,2,1)))),IF(BT38&gt;=0.05,5,IF(BT38&gt;=0,4,1)))))</f>
        <v>4</v>
      </c>
      <c r="CX38" s="59"/>
      <c r="CY38" s="59"/>
      <c r="CZ38" s="59"/>
      <c r="DA38" s="59"/>
      <c r="DB38" s="59"/>
      <c r="DC38" s="59"/>
      <c r="DD38" s="59"/>
      <c r="DE38" s="59"/>
      <c r="DF38" s="50" t="s">
        <v>204</v>
      </c>
      <c r="DG38" s="77" t="s">
        <v>2</v>
      </c>
      <c r="DH38" s="59">
        <f t="shared" si="22"/>
        <v>15</v>
      </c>
      <c r="DI38" s="59">
        <f t="shared" si="22"/>
        <v>12</v>
      </c>
      <c r="DJ38" s="59">
        <f t="shared" si="22"/>
        <v>12</v>
      </c>
      <c r="DK38" s="59">
        <f t="shared" si="22"/>
        <v>12</v>
      </c>
      <c r="DL38" s="59">
        <f t="shared" si="22"/>
        <v>6</v>
      </c>
      <c r="DM38" s="59">
        <f t="shared" si="22"/>
        <v>15</v>
      </c>
      <c r="DN38" s="59">
        <f t="shared" si="22"/>
        <v>3</v>
      </c>
      <c r="DO38" s="59">
        <f>CK38/5*$CC38</f>
        <v>15</v>
      </c>
      <c r="DP38" s="59">
        <f>CL38/5*$CC38</f>
        <v>3</v>
      </c>
      <c r="DQ38" s="59">
        <f>CM38/5*$CC38</f>
        <v>3</v>
      </c>
      <c r="DR38" s="59">
        <f>CN38/5*$CC38</f>
        <v>3</v>
      </c>
      <c r="DS38" s="59">
        <f>CO38/5*$CC38</f>
        <v>3</v>
      </c>
      <c r="DT38" s="59">
        <f>CP38/5*$CC38</f>
        <v>3</v>
      </c>
      <c r="DU38" s="59">
        <f>CQ38/5*$CC38</f>
        <v>15</v>
      </c>
      <c r="DV38" s="59">
        <f>CR38/5*$CC38</f>
        <v>15</v>
      </c>
      <c r="DW38" s="59">
        <f>CS38/5*$CC38</f>
        <v>15</v>
      </c>
      <c r="DX38" s="59">
        <f>CT38/5*$CC38</f>
        <v>15</v>
      </c>
      <c r="DY38" s="59">
        <f>CU38/5*$CC38</f>
        <v>3</v>
      </c>
      <c r="DZ38" s="59">
        <f>CV38/5*$CC38</f>
        <v>15</v>
      </c>
      <c r="EA38" s="59">
        <f>CW38/5*$CC38</f>
        <v>12</v>
      </c>
      <c r="EB38" s="59"/>
      <c r="EC38" s="59"/>
      <c r="ED38" s="59"/>
      <c r="EE38" s="59"/>
      <c r="EF38" s="59"/>
      <c r="EG38" s="59"/>
      <c r="EH38" s="59"/>
    </row>
    <row r="39" spans="1:138" s="409" customFormat="1" ht="14.25" customHeight="1">
      <c r="C39" s="77" t="s">
        <v>8</v>
      </c>
      <c r="K39" s="51"/>
      <c r="L39" s="51"/>
      <c r="M39" s="51">
        <v>0</v>
      </c>
      <c r="N39" s="51">
        <v>0</v>
      </c>
      <c r="O39" s="51">
        <v>1.66</v>
      </c>
      <c r="P39" s="51">
        <v>0</v>
      </c>
      <c r="Q39" s="51">
        <v>2.15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12.57</v>
      </c>
      <c r="Y39" s="51">
        <v>0.14000000000000001</v>
      </c>
      <c r="Z39" s="51">
        <v>0</v>
      </c>
      <c r="AA39" s="51">
        <v>0</v>
      </c>
      <c r="AB39" s="51">
        <v>0</v>
      </c>
      <c r="AC39" s="51">
        <v>0</v>
      </c>
      <c r="AD39" s="51">
        <v>0.68</v>
      </c>
      <c r="AE39" s="51">
        <v>1.01</v>
      </c>
      <c r="AF39" s="51">
        <v>0.09</v>
      </c>
      <c r="AG39" s="51">
        <v>0</v>
      </c>
      <c r="AH39" s="51">
        <v>0</v>
      </c>
      <c r="AI39" s="51">
        <v>0.1</v>
      </c>
      <c r="AJ39" s="51">
        <v>0</v>
      </c>
      <c r="AK39" s="116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210">
        <v>0.28000000000000003</v>
      </c>
      <c r="AR39" s="195">
        <v>0</v>
      </c>
      <c r="AS39" s="195"/>
      <c r="AT39" s="195"/>
      <c r="AU39" s="195"/>
      <c r="AV39" s="195"/>
      <c r="AW39" s="195"/>
      <c r="AX39" s="195"/>
      <c r="AY39" s="206"/>
      <c r="AZ39" s="49"/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62">
        <v>0</v>
      </c>
      <c r="BU39" s="62"/>
      <c r="BV39" s="62"/>
      <c r="BW39" s="62"/>
      <c r="BX39" s="62"/>
      <c r="BY39" s="62"/>
      <c r="BZ39" s="54"/>
      <c r="CA39" s="54"/>
      <c r="CB39" s="54"/>
      <c r="CC39" s="61">
        <v>15</v>
      </c>
      <c r="CD39" s="59">
        <f>IF(M39&gt;=5,IF(BA39&gt;=0.24,5,IF(BA39&gt;=0.16,4,IF(BA39&gt;=0.08,3,IF(BA39&gt;=0,2,1)))),IF(M39&gt;=3,IF(BA39&gt;=0.18,5,IF(BA39&gt;=0.12,4,IF(BA39&gt;=0.06,3,IF(BA39&gt;=0,2,1)))),IF(M39&gt;=1,IF(BA39&gt;=0.09,5,IF(BA39&gt;=0.05,4,IF(BA39&gt;=0.03,3,IF(BA39&gt;=0,2,1)))),IF(BA39&gt;=0.05,5,IF(BA39&gt;=0,4,1)))))</f>
        <v>4</v>
      </c>
      <c r="CE39" s="59">
        <f>IF(N39&gt;=5,IF(BB39&gt;=0.24,5,IF(BB39&gt;=0.16,4,IF(BB39&gt;=0.08,3,IF(BB39&gt;=0,2,1)))),IF(N39&gt;=3,IF(BB39&gt;=0.18,5,IF(BB39&gt;=0.12,4,IF(BB39&gt;=0.06,3,IF(BB39&gt;=0,2,1)))),IF(N39&gt;=1,IF(BB39&gt;=0.09,5,IF(BB39&gt;=0.05,4,IF(BB39&gt;=0.03,3,IF(BB39&gt;=0,2,1)))),IF(BB39&gt;=0.05,5,IF(BB39&gt;=0,4,1)))))</f>
        <v>4</v>
      </c>
      <c r="CF39" s="59">
        <f>IF(O39&gt;=5,IF(BC39&gt;=0.24,5,IF(BC39&gt;=0.16,4,IF(BC39&gt;=0.08,3,IF(BC39&gt;=0,2,1)))),IF(O39&gt;=3,IF(BC39&gt;=0.18,5,IF(BC39&gt;=0.12,4,IF(BC39&gt;=0.06,3,IF(BC39&gt;=0,2,1)))),IF(O39&gt;=1,IF(BC39&gt;=0.09,5,IF(BC39&gt;=0.05,4,IF(BC39&gt;=0.03,3,IF(BC39&gt;=0,2,1)))),IF(BC39&gt;=0.05,5,IF(BC39&gt;=0,4,1)))))</f>
        <v>2</v>
      </c>
      <c r="CG39" s="59">
        <f>IF(P39&gt;=5,IF(BD39&gt;=0.24,5,IF(BD39&gt;=0.16,4,IF(BD39&gt;=0.08,3,IF(BD39&gt;=0,2,1)))),IF(P39&gt;=3,IF(BD39&gt;=0.18,5,IF(BD39&gt;=0.12,4,IF(BD39&gt;=0.06,3,IF(BD39&gt;=0,2,1)))),IF(P39&gt;=1,IF(BD39&gt;=0.09,5,IF(BD39&gt;=0.05,4,IF(BD39&gt;=0.03,3,IF(BD39&gt;=0,2,1)))),IF(BD39&gt;=0.05,5,IF(BD39&gt;=0,4,1)))))</f>
        <v>4</v>
      </c>
      <c r="CH39" s="59">
        <f>IF(Q39&gt;=5,IF(BE39&gt;=0.24,5,IF(BE39&gt;=0.16,4,IF(BE39&gt;=0.08,3,IF(BE39&gt;=0,2,1)))),IF(Q39&gt;=3,IF(BE39&gt;=0.18,5,IF(BE39&gt;=0.12,4,IF(BE39&gt;=0.06,3,IF(BE39&gt;=0,2,1)))),IF(Q39&gt;=1,IF(BE39&gt;=0.09,5,IF(BE39&gt;=0.05,4,IF(BE39&gt;=0.03,3,IF(BE39&gt;=0,2,1)))),IF(BE39&gt;=0.05,5,IF(BE39&gt;=0,4,1)))))</f>
        <v>2</v>
      </c>
      <c r="CI39" s="59">
        <f>IF(R39&gt;=5,IF(BF39&gt;=0.24,5,IF(BF39&gt;=0.16,4,IF(BF39&gt;=0.08,3,IF(BF39&gt;=0,2,1)))),IF(R39&gt;=3,IF(BF39&gt;=0.18,5,IF(BF39&gt;=0.12,4,IF(BF39&gt;=0.06,3,IF(BF39&gt;=0,2,1)))),IF(R39&gt;=1,IF(BF39&gt;=0.09,5,IF(BF39&gt;=0.05,4,IF(BF39&gt;=0.03,3,IF(BF39&gt;=0,2,1)))),IF(BF39&gt;=0.05,5,IF(BF39&gt;=0,4,1)))))</f>
        <v>4</v>
      </c>
      <c r="CJ39" s="59">
        <f>IF(S39&gt;=5,IF(BG39&gt;=0.24,5,IF(BG39&gt;=0.16,4,IF(BG39&gt;=0.08,3,IF(BG39&gt;=0,2,1)))),IF(S39&gt;=3,IF(BG39&gt;=0.18,5,IF(BG39&gt;=0.12,4,IF(BG39&gt;=0.06,3,IF(BG39&gt;=0,2,1)))),IF(S39&gt;=1,IF(BG39&gt;=0.09,5,IF(BG39&gt;=0.05,4,IF(BG39&gt;=0.03,3,IF(BG39&gt;=0,2,1)))),IF(BG39&gt;=0.05,5,IF(BG39&gt;=0,4,1)))))</f>
        <v>4</v>
      </c>
      <c r="CK39" s="59">
        <f>IF(T39&gt;=5,IF(BH39&gt;=0.24,5,IF(BH39&gt;=0.16,4,IF(BH39&gt;=0.08,3,IF(BH39&gt;=0,2,1)))),IF(T39&gt;=3,IF(BH39&gt;=0.18,5,IF(BH39&gt;=0.12,4,IF(BH39&gt;=0.06,3,IF(BH39&gt;=0,2,1)))),IF(T39&gt;=1,IF(BH39&gt;=0.09,5,IF(BH39&gt;=0.05,4,IF(BH39&gt;=0.03,3,IF(BH39&gt;=0,2,1)))),IF(BH39&gt;=0.05,5,IF(BH39&gt;=0,4,1)))))</f>
        <v>4</v>
      </c>
      <c r="CL39" s="59">
        <f>IF(U39&gt;=5,IF(BI39&gt;=0.24,5,IF(BI39&gt;=0.16,4,IF(BI39&gt;=0.08,3,IF(BI39&gt;=0,2,1)))),IF(U39&gt;=3,IF(BI39&gt;=0.18,5,IF(BI39&gt;=0.12,4,IF(BI39&gt;=0.06,3,IF(BI39&gt;=0,2,1)))),IF(U39&gt;=1,IF(BI39&gt;=0.09,5,IF(BI39&gt;=0.05,4,IF(BI39&gt;=0.03,3,IF(BI39&gt;=0,2,1)))),IF(BI39&gt;=0.05,5,IF(BI39&gt;=0,4,1)))))</f>
        <v>4</v>
      </c>
      <c r="CM39" s="59">
        <f>IF(V39&gt;=5,IF(BJ39&gt;=0.24,5,IF(BJ39&gt;=0.16,4,IF(BJ39&gt;=0.08,3,IF(BJ39&gt;=0,2,1)))),IF(V39&gt;=3,IF(BJ39&gt;=0.18,5,IF(BJ39&gt;=0.12,4,IF(BJ39&gt;=0.06,3,IF(BJ39&gt;=0,2,1)))),IF(V39&gt;=1,IF(BJ39&gt;=0.09,5,IF(BJ39&gt;=0.05,4,IF(BJ39&gt;=0.03,3,IF(BJ39&gt;=0,2,1)))),IF(BJ39&gt;=0.05,5,IF(BJ39&gt;=0,4,1)))))</f>
        <v>4</v>
      </c>
      <c r="CN39" s="59">
        <f>IF(W39&gt;=5,IF(BK39&gt;=0.24,5,IF(BK39&gt;=0.16,4,IF(BK39&gt;=0.08,3,IF(BK39&gt;=0,2,1)))),IF(W39&gt;=3,IF(BK39&gt;=0.18,5,IF(BK39&gt;=0.12,4,IF(BK39&gt;=0.06,3,IF(BK39&gt;=0,2,1)))),IF(W39&gt;=1,IF(BK39&gt;=0.09,5,IF(BK39&gt;=0.05,4,IF(BK39&gt;=0.03,3,IF(BK39&gt;=0,2,1)))),IF(BK39&gt;=0.05,5,IF(BK39&gt;=0,4,1)))))</f>
        <v>4</v>
      </c>
      <c r="CO39" s="59">
        <f>IF(X39&gt;=5,IF(BL39&gt;=0.24,5,IF(BL39&gt;=0.16,4,IF(BL39&gt;=0.08,3,IF(BL39&gt;=0,2,1)))),IF(X39&gt;=3,IF(BL39&gt;=0.18,5,IF(BL39&gt;=0.12,4,IF(BL39&gt;=0.06,3,IF(BL39&gt;=0,2,1)))),IF(X39&gt;=1,IF(BL39&gt;=0.09,5,IF(BL39&gt;=0.05,4,IF(BL39&gt;=0.03,3,IF(BL39&gt;=0,2,1)))),IF(BL39&gt;=0.05,5,IF(BL39&gt;=0,4,1)))))</f>
        <v>2</v>
      </c>
      <c r="CP39" s="59">
        <f>IF(Y39&gt;=5,IF(BM39&gt;=0.24,5,IF(BM39&gt;=0.16,4,IF(BM39&gt;=0.08,3,IF(BM39&gt;=0,2,1)))),IF(Y39&gt;=3,IF(BM39&gt;=0.18,5,IF(BM39&gt;=0.12,4,IF(BM39&gt;=0.06,3,IF(BM39&gt;=0,2,1)))),IF(Y39&gt;=1,IF(BM39&gt;=0.09,5,IF(BM39&gt;=0.05,4,IF(BM39&gt;=0.03,3,IF(BM39&gt;=0,2,1)))),IF(BM39&gt;=0.05,5,IF(BM39&gt;=0,4,1)))))</f>
        <v>4</v>
      </c>
      <c r="CQ39" s="59">
        <f>IF(Z39&gt;=5,IF(BN39&gt;=0.24,5,IF(BN39&gt;=0.16,4,IF(BN39&gt;=0.08,3,IF(BN39&gt;=0,2,1)))),IF(Z39&gt;=3,IF(BN39&gt;=0.18,5,IF(BN39&gt;=0.12,4,IF(BN39&gt;=0.06,3,IF(BN39&gt;=0,2,1)))),IF(Z39&gt;=1,IF(BN39&gt;=0.09,5,IF(BN39&gt;=0.05,4,IF(BN39&gt;=0.03,3,IF(BN39&gt;=0,2,1)))),IF(BN39&gt;=0.05,5,IF(BN39&gt;=0,4,1)))))</f>
        <v>4</v>
      </c>
      <c r="CR39" s="59">
        <f>IF(AA39&gt;=5,IF(BO39&gt;=0.24,5,IF(BO39&gt;=0.16,4,IF(BO39&gt;=0.08,3,IF(BO39&gt;=0,2,1)))),IF(AA39&gt;=3,IF(BO39&gt;=0.18,5,IF(BO39&gt;=0.12,4,IF(BO39&gt;=0.06,3,IF(BO39&gt;=0,2,1)))),IF(AA39&gt;=1,IF(BO39&gt;=0.09,5,IF(BO39&gt;=0.05,4,IF(BO39&gt;=0.03,3,IF(BO39&gt;=0,2,1)))),IF(BO39&gt;=0.05,5,IF(BO39&gt;=0,4,1)))))</f>
        <v>4</v>
      </c>
      <c r="CS39" s="59">
        <f>IF(AB39&gt;=5,IF(BP39&gt;=0.24,5,IF(BP39&gt;=0.16,4,IF(BP39&gt;=0.08,3,IF(BP39&gt;=0,2,1)))),IF(AB39&gt;=3,IF(BP39&gt;=0.18,5,IF(BP39&gt;=0.12,4,IF(BP39&gt;=0.06,3,IF(BP39&gt;=0,2,1)))),IF(AB39&gt;=1,IF(BP39&gt;=0.09,5,IF(BP39&gt;=0.05,4,IF(BP39&gt;=0.03,3,IF(BP39&gt;=0,2,1)))),IF(BP39&gt;=0.05,5,IF(BP39&gt;=0,4,1)))))</f>
        <v>4</v>
      </c>
      <c r="CT39" s="59">
        <f>IF(AC39&gt;=5,IF(BQ39&gt;=0.24,5,IF(BQ39&gt;=0.16,4,IF(BQ39&gt;=0.08,3,IF(BQ39&gt;=0,2,1)))),IF(AC39&gt;=3,IF(BQ39&gt;=0.18,5,IF(BQ39&gt;=0.12,4,IF(BQ39&gt;=0.06,3,IF(BQ39&gt;=0,2,1)))),IF(AC39&gt;=1,IF(BQ39&gt;=0.09,5,IF(BQ39&gt;=0.05,4,IF(BQ39&gt;=0.03,3,IF(BQ39&gt;=0,2,1)))),IF(BQ39&gt;=0.05,5,IF(BQ39&gt;=0,4,1)))))</f>
        <v>4</v>
      </c>
      <c r="CU39" s="59">
        <f>IF(AD39&gt;=5,IF(BR39&gt;=0.24,5,IF(BR39&gt;=0.16,4,IF(BR39&gt;=0.08,3,IF(BR39&gt;=0,2,1)))),IF(AD39&gt;=3,IF(BR39&gt;=0.18,5,IF(BR39&gt;=0.12,4,IF(BR39&gt;=0.06,3,IF(BR39&gt;=0,2,1)))),IF(AD39&gt;=1,IF(BR39&gt;=0.09,5,IF(BR39&gt;=0.05,4,IF(BR39&gt;=0.03,3,IF(BR39&gt;=0,2,1)))),IF(BR39&gt;=0.05,5,IF(BR39&gt;=0,4,1)))))</f>
        <v>4</v>
      </c>
      <c r="CV39" s="59">
        <f>IF(AE39&gt;=5,IF(BS39&gt;=0.24,5,IF(BS39&gt;=0.16,4,IF(BS39&gt;=0.08,3,IF(BS39&gt;=0,2,1)))),IF(AE39&gt;=3,IF(BS39&gt;=0.18,5,IF(BS39&gt;=0.12,4,IF(BS39&gt;=0.06,3,IF(BS39&gt;=0,2,1)))),IF(AE39&gt;=1,IF(BS39&gt;=0.09,5,IF(BS39&gt;=0.05,4,IF(BS39&gt;=0.03,3,IF(BS39&gt;=0,2,1)))),IF(BS39&gt;=0.05,5,IF(BS39&gt;=0,4,1)))))</f>
        <v>2</v>
      </c>
      <c r="CW39" s="59">
        <f>IF(AF39&gt;=5,IF(BT39&gt;=0.24,5,IF(BT39&gt;=0.16,4,IF(BT39&gt;=0.08,3,IF(BT39&gt;=0,2,1)))),IF(AF39&gt;=3,IF(BT39&gt;=0.18,5,IF(BT39&gt;=0.12,4,IF(BT39&gt;=0.06,3,IF(BT39&gt;=0,2,1)))),IF(AF39&gt;=1,IF(BT39&gt;=0.09,5,IF(BT39&gt;=0.05,4,IF(BT39&gt;=0.03,3,IF(BT39&gt;=0,2,1)))),IF(BT39&gt;=0.05,5,IF(BT39&gt;=0,4,1)))))</f>
        <v>4</v>
      </c>
      <c r="CX39" s="59"/>
      <c r="CY39" s="59"/>
      <c r="CZ39" s="59"/>
      <c r="DA39" s="59"/>
      <c r="DB39" s="59"/>
      <c r="DC39" s="59"/>
      <c r="DD39" s="59"/>
      <c r="DE39" s="59"/>
      <c r="DF39" s="409" t="s">
        <v>204</v>
      </c>
      <c r="DG39" s="77" t="s">
        <v>8</v>
      </c>
      <c r="DH39" s="59">
        <f t="shared" ref="DH39:DN40" si="24">CD39/5*$CC39</f>
        <v>12</v>
      </c>
      <c r="DI39" s="59">
        <f t="shared" si="24"/>
        <v>12</v>
      </c>
      <c r="DJ39" s="59">
        <f t="shared" si="24"/>
        <v>6</v>
      </c>
      <c r="DK39" s="59">
        <f t="shared" si="24"/>
        <v>12</v>
      </c>
      <c r="DL39" s="59">
        <f t="shared" si="24"/>
        <v>6</v>
      </c>
      <c r="DM39" s="59">
        <f t="shared" si="24"/>
        <v>12</v>
      </c>
      <c r="DN39" s="59">
        <f t="shared" si="24"/>
        <v>12</v>
      </c>
      <c r="DO39" s="59">
        <f>CK39/5*$CC39</f>
        <v>12</v>
      </c>
      <c r="DP39" s="59">
        <f>CL39/5*$CC39</f>
        <v>12</v>
      </c>
      <c r="DQ39" s="59">
        <f>CM39/5*$CC39</f>
        <v>12</v>
      </c>
      <c r="DR39" s="59">
        <f>CN39/5*$CC39</f>
        <v>12</v>
      </c>
      <c r="DS39" s="59">
        <f>CO39/5*$CC39</f>
        <v>6</v>
      </c>
      <c r="DT39" s="59">
        <f>CP39/5*$CC39</f>
        <v>12</v>
      </c>
      <c r="DU39" s="59">
        <f>CQ39/5*$CC39</f>
        <v>12</v>
      </c>
      <c r="DV39" s="59">
        <f>CR39/5*$CC39</f>
        <v>12</v>
      </c>
      <c r="DW39" s="59">
        <f>CS39/5*$CC39</f>
        <v>12</v>
      </c>
      <c r="DX39" s="59">
        <f>CT39/5*$CC39</f>
        <v>12</v>
      </c>
      <c r="DY39" s="59">
        <f>CU39/5*$CC39</f>
        <v>12</v>
      </c>
      <c r="DZ39" s="59">
        <f>CV39/5*$CC39</f>
        <v>6</v>
      </c>
      <c r="EA39" s="59">
        <f>CW39/5*$CC39</f>
        <v>12</v>
      </c>
      <c r="EB39" s="59"/>
      <c r="EC39" s="59"/>
      <c r="ED39" s="59"/>
      <c r="EE39" s="59"/>
      <c r="EF39" s="59"/>
      <c r="EG39" s="59"/>
      <c r="EH39" s="59"/>
    </row>
    <row r="40" spans="1:138" s="409" customFormat="1" ht="14.25" customHeight="1">
      <c r="C40" s="77" t="s">
        <v>5</v>
      </c>
      <c r="K40" s="51"/>
      <c r="L40" s="51"/>
      <c r="M40" s="51">
        <v>0.22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0.14000000000000001</v>
      </c>
      <c r="Z40" s="51">
        <v>0</v>
      </c>
      <c r="AA40" s="51">
        <v>0</v>
      </c>
      <c r="AB40" s="51">
        <v>0</v>
      </c>
      <c r="AC40" s="51">
        <v>0</v>
      </c>
      <c r="AD40" s="51">
        <v>0.02</v>
      </c>
      <c r="AE40" s="51">
        <v>0.53</v>
      </c>
      <c r="AF40" s="51">
        <v>1.71</v>
      </c>
      <c r="AG40" s="51">
        <v>0</v>
      </c>
      <c r="AH40" s="51">
        <v>0</v>
      </c>
      <c r="AI40" s="51">
        <v>0</v>
      </c>
      <c r="AJ40" s="51">
        <v>0</v>
      </c>
      <c r="AK40" s="116">
        <v>0</v>
      </c>
      <c r="AL40" s="73">
        <v>0</v>
      </c>
      <c r="AM40" s="73">
        <v>0</v>
      </c>
      <c r="AN40" s="73">
        <v>0</v>
      </c>
      <c r="AO40" s="73">
        <v>0</v>
      </c>
      <c r="AP40" s="73">
        <v>0</v>
      </c>
      <c r="AQ40" s="210">
        <v>3.89</v>
      </c>
      <c r="AR40" s="195">
        <v>0.42</v>
      </c>
      <c r="AS40" s="195"/>
      <c r="AT40" s="195"/>
      <c r="AU40" s="195"/>
      <c r="AV40" s="195"/>
      <c r="AW40" s="195"/>
      <c r="AX40" s="195"/>
      <c r="AY40" s="206"/>
      <c r="AZ40" s="49"/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/>
      <c r="BV40" s="62"/>
      <c r="BW40" s="62"/>
      <c r="BX40" s="62"/>
      <c r="BY40" s="62"/>
      <c r="BZ40" s="54"/>
      <c r="CA40" s="54"/>
      <c r="CB40" s="54"/>
      <c r="CC40" s="61">
        <v>15</v>
      </c>
      <c r="CD40" s="59">
        <f>IF(M40&gt;=5,IF(BA40&gt;=0.24,5,IF(BA40&gt;=0.16,4,IF(BA40&gt;=0.08,3,IF(BA40&gt;=0,2,1)))),IF(M40&gt;=3,IF(BA40&gt;=0.18,5,IF(BA40&gt;=0.12,4,IF(BA40&gt;=0.06,3,IF(BA40&gt;=0,2,1)))),IF(M40&gt;=1,IF(BA40&gt;=0.09,5,IF(BA40&gt;=0.05,4,IF(BA40&gt;=0.03,3,IF(BA40&gt;=0,2,1)))),IF(BA40&gt;=0.05,5,IF(BA40&gt;=0,4,1)))))</f>
        <v>4</v>
      </c>
      <c r="CE40" s="59">
        <f>IF(N40&gt;=5,IF(BB40&gt;=0.24,5,IF(BB40&gt;=0.16,4,IF(BB40&gt;=0.08,3,IF(BB40&gt;=0,2,1)))),IF(N40&gt;=3,IF(BB40&gt;=0.18,5,IF(BB40&gt;=0.12,4,IF(BB40&gt;=0.06,3,IF(BB40&gt;=0,2,1)))),IF(N40&gt;=1,IF(BB40&gt;=0.09,5,IF(BB40&gt;=0.05,4,IF(BB40&gt;=0.03,3,IF(BB40&gt;=0,2,1)))),IF(BB40&gt;=0.05,5,IF(BB40&gt;=0,4,1)))))</f>
        <v>4</v>
      </c>
      <c r="CF40" s="59">
        <f>IF(O40&gt;=5,IF(BC40&gt;=0.24,5,IF(BC40&gt;=0.16,4,IF(BC40&gt;=0.08,3,IF(BC40&gt;=0,2,1)))),IF(O40&gt;=3,IF(BC40&gt;=0.18,5,IF(BC40&gt;=0.12,4,IF(BC40&gt;=0.06,3,IF(BC40&gt;=0,2,1)))),IF(O40&gt;=1,IF(BC40&gt;=0.09,5,IF(BC40&gt;=0.05,4,IF(BC40&gt;=0.03,3,IF(BC40&gt;=0,2,1)))),IF(BC40&gt;=0.05,5,IF(BC40&gt;=0,4,1)))))</f>
        <v>4</v>
      </c>
      <c r="CG40" s="59">
        <f>IF(P40&gt;=5,IF(BD40&gt;=0.24,5,IF(BD40&gt;=0.16,4,IF(BD40&gt;=0.08,3,IF(BD40&gt;=0,2,1)))),IF(P40&gt;=3,IF(BD40&gt;=0.18,5,IF(BD40&gt;=0.12,4,IF(BD40&gt;=0.06,3,IF(BD40&gt;=0,2,1)))),IF(P40&gt;=1,IF(BD40&gt;=0.09,5,IF(BD40&gt;=0.05,4,IF(BD40&gt;=0.03,3,IF(BD40&gt;=0,2,1)))),IF(BD40&gt;=0.05,5,IF(BD40&gt;=0,4,1)))))</f>
        <v>4</v>
      </c>
      <c r="CH40" s="59">
        <f>IF(Q40&gt;=5,IF(BE40&gt;=0.24,5,IF(BE40&gt;=0.16,4,IF(BE40&gt;=0.08,3,IF(BE40&gt;=0,2,1)))),IF(Q40&gt;=3,IF(BE40&gt;=0.18,5,IF(BE40&gt;=0.12,4,IF(BE40&gt;=0.06,3,IF(BE40&gt;=0,2,1)))),IF(Q40&gt;=1,IF(BE40&gt;=0.09,5,IF(BE40&gt;=0.05,4,IF(BE40&gt;=0.03,3,IF(BE40&gt;=0,2,1)))),IF(BE40&gt;=0.05,5,IF(BE40&gt;=0,4,1)))))</f>
        <v>4</v>
      </c>
      <c r="CI40" s="59">
        <f>IF(R40&gt;=5,IF(BF40&gt;=0.24,5,IF(BF40&gt;=0.16,4,IF(BF40&gt;=0.08,3,IF(BF40&gt;=0,2,1)))),IF(R40&gt;=3,IF(BF40&gt;=0.18,5,IF(BF40&gt;=0.12,4,IF(BF40&gt;=0.06,3,IF(BF40&gt;=0,2,1)))),IF(R40&gt;=1,IF(BF40&gt;=0.09,5,IF(BF40&gt;=0.05,4,IF(BF40&gt;=0.03,3,IF(BF40&gt;=0,2,1)))),IF(BF40&gt;=0.05,5,IF(BF40&gt;=0,4,1)))))</f>
        <v>4</v>
      </c>
      <c r="CJ40" s="59">
        <f>IF(S40&gt;=5,IF(BG40&gt;=0.24,5,IF(BG40&gt;=0.16,4,IF(BG40&gt;=0.08,3,IF(BG40&gt;=0,2,1)))),IF(S40&gt;=3,IF(BG40&gt;=0.18,5,IF(BG40&gt;=0.12,4,IF(BG40&gt;=0.06,3,IF(BG40&gt;=0,2,1)))),IF(S40&gt;=1,IF(BG40&gt;=0.09,5,IF(BG40&gt;=0.05,4,IF(BG40&gt;=0.03,3,IF(BG40&gt;=0,2,1)))),IF(BG40&gt;=0.05,5,IF(BG40&gt;=0,4,1)))))</f>
        <v>4</v>
      </c>
      <c r="CK40" s="59">
        <f>IF(T40&gt;=5,IF(BH40&gt;=0.24,5,IF(BH40&gt;=0.16,4,IF(BH40&gt;=0.08,3,IF(BH40&gt;=0,2,1)))),IF(T40&gt;=3,IF(BH40&gt;=0.18,5,IF(BH40&gt;=0.12,4,IF(BH40&gt;=0.06,3,IF(BH40&gt;=0,2,1)))),IF(T40&gt;=1,IF(BH40&gt;=0.09,5,IF(BH40&gt;=0.05,4,IF(BH40&gt;=0.03,3,IF(BH40&gt;=0,2,1)))),IF(BH40&gt;=0.05,5,IF(BH40&gt;=0,4,1)))))</f>
        <v>4</v>
      </c>
      <c r="CL40" s="59">
        <f>IF(U40&gt;=5,IF(BI40&gt;=0.24,5,IF(BI40&gt;=0.16,4,IF(BI40&gt;=0.08,3,IF(BI40&gt;=0,2,1)))),IF(U40&gt;=3,IF(BI40&gt;=0.18,5,IF(BI40&gt;=0.12,4,IF(BI40&gt;=0.06,3,IF(BI40&gt;=0,2,1)))),IF(U40&gt;=1,IF(BI40&gt;=0.09,5,IF(BI40&gt;=0.05,4,IF(BI40&gt;=0.03,3,IF(BI40&gt;=0,2,1)))),IF(BI40&gt;=0.05,5,IF(BI40&gt;=0,4,1)))))</f>
        <v>4</v>
      </c>
      <c r="CM40" s="59">
        <f>IF(V40&gt;=5,IF(BJ40&gt;=0.24,5,IF(BJ40&gt;=0.16,4,IF(BJ40&gt;=0.08,3,IF(BJ40&gt;=0,2,1)))),IF(V40&gt;=3,IF(BJ40&gt;=0.18,5,IF(BJ40&gt;=0.12,4,IF(BJ40&gt;=0.06,3,IF(BJ40&gt;=0,2,1)))),IF(V40&gt;=1,IF(BJ40&gt;=0.09,5,IF(BJ40&gt;=0.05,4,IF(BJ40&gt;=0.03,3,IF(BJ40&gt;=0,2,1)))),IF(BJ40&gt;=0.05,5,IF(BJ40&gt;=0,4,1)))))</f>
        <v>4</v>
      </c>
      <c r="CN40" s="59">
        <f>IF(W40&gt;=5,IF(BK40&gt;=0.24,5,IF(BK40&gt;=0.16,4,IF(BK40&gt;=0.08,3,IF(BK40&gt;=0,2,1)))),IF(W40&gt;=3,IF(BK40&gt;=0.18,5,IF(BK40&gt;=0.12,4,IF(BK40&gt;=0.06,3,IF(BK40&gt;=0,2,1)))),IF(W40&gt;=1,IF(BK40&gt;=0.09,5,IF(BK40&gt;=0.05,4,IF(BK40&gt;=0.03,3,IF(BK40&gt;=0,2,1)))),IF(BK40&gt;=0.05,5,IF(BK40&gt;=0,4,1)))))</f>
        <v>4</v>
      </c>
      <c r="CO40" s="59">
        <f>IF(X40&gt;=5,IF(BL40&gt;=0.24,5,IF(BL40&gt;=0.16,4,IF(BL40&gt;=0.08,3,IF(BL40&gt;=0,2,1)))),IF(X40&gt;=3,IF(BL40&gt;=0.18,5,IF(BL40&gt;=0.12,4,IF(BL40&gt;=0.06,3,IF(BL40&gt;=0,2,1)))),IF(X40&gt;=1,IF(BL40&gt;=0.09,5,IF(BL40&gt;=0.05,4,IF(BL40&gt;=0.03,3,IF(BL40&gt;=0,2,1)))),IF(BL40&gt;=0.05,5,IF(BL40&gt;=0,4,1)))))</f>
        <v>4</v>
      </c>
      <c r="CP40" s="59">
        <f>IF(Y40&gt;=5,IF(BM40&gt;=0.24,5,IF(BM40&gt;=0.16,4,IF(BM40&gt;=0.08,3,IF(BM40&gt;=0,2,1)))),IF(Y40&gt;=3,IF(BM40&gt;=0.18,5,IF(BM40&gt;=0.12,4,IF(BM40&gt;=0.06,3,IF(BM40&gt;=0,2,1)))),IF(Y40&gt;=1,IF(BM40&gt;=0.09,5,IF(BM40&gt;=0.05,4,IF(BM40&gt;=0.03,3,IF(BM40&gt;=0,2,1)))),IF(BM40&gt;=0.05,5,IF(BM40&gt;=0,4,1)))))</f>
        <v>4</v>
      </c>
      <c r="CQ40" s="59">
        <f>IF(Z40&gt;=5,IF(BN40&gt;=0.24,5,IF(BN40&gt;=0.16,4,IF(BN40&gt;=0.08,3,IF(BN40&gt;=0,2,1)))),IF(Z40&gt;=3,IF(BN40&gt;=0.18,5,IF(BN40&gt;=0.12,4,IF(BN40&gt;=0.06,3,IF(BN40&gt;=0,2,1)))),IF(Z40&gt;=1,IF(BN40&gt;=0.09,5,IF(BN40&gt;=0.05,4,IF(BN40&gt;=0.03,3,IF(BN40&gt;=0,2,1)))),IF(BN40&gt;=0.05,5,IF(BN40&gt;=0,4,1)))))</f>
        <v>4</v>
      </c>
      <c r="CR40" s="59">
        <f>IF(AA40&gt;=5,IF(BO40&gt;=0.24,5,IF(BO40&gt;=0.16,4,IF(BO40&gt;=0.08,3,IF(BO40&gt;=0,2,1)))),IF(AA40&gt;=3,IF(BO40&gt;=0.18,5,IF(BO40&gt;=0.12,4,IF(BO40&gt;=0.06,3,IF(BO40&gt;=0,2,1)))),IF(AA40&gt;=1,IF(BO40&gt;=0.09,5,IF(BO40&gt;=0.05,4,IF(BO40&gt;=0.03,3,IF(BO40&gt;=0,2,1)))),IF(BO40&gt;=0.05,5,IF(BO40&gt;=0,4,1)))))</f>
        <v>4</v>
      </c>
      <c r="CS40" s="59">
        <f>IF(AB40&gt;=5,IF(BP40&gt;=0.24,5,IF(BP40&gt;=0.16,4,IF(BP40&gt;=0.08,3,IF(BP40&gt;=0,2,1)))),IF(AB40&gt;=3,IF(BP40&gt;=0.18,5,IF(BP40&gt;=0.12,4,IF(BP40&gt;=0.06,3,IF(BP40&gt;=0,2,1)))),IF(AB40&gt;=1,IF(BP40&gt;=0.09,5,IF(BP40&gt;=0.05,4,IF(BP40&gt;=0.03,3,IF(BP40&gt;=0,2,1)))),IF(BP40&gt;=0.05,5,IF(BP40&gt;=0,4,1)))))</f>
        <v>4</v>
      </c>
      <c r="CT40" s="59">
        <f>IF(AC40&gt;=5,IF(BQ40&gt;=0.24,5,IF(BQ40&gt;=0.16,4,IF(BQ40&gt;=0.08,3,IF(BQ40&gt;=0,2,1)))),IF(AC40&gt;=3,IF(BQ40&gt;=0.18,5,IF(BQ40&gt;=0.12,4,IF(BQ40&gt;=0.06,3,IF(BQ40&gt;=0,2,1)))),IF(AC40&gt;=1,IF(BQ40&gt;=0.09,5,IF(BQ40&gt;=0.05,4,IF(BQ40&gt;=0.03,3,IF(BQ40&gt;=0,2,1)))),IF(BQ40&gt;=0.05,5,IF(BQ40&gt;=0,4,1)))))</f>
        <v>4</v>
      </c>
      <c r="CU40" s="59">
        <f>IF(AD40&gt;=5,IF(BR40&gt;=0.24,5,IF(BR40&gt;=0.16,4,IF(BR40&gt;=0.08,3,IF(BR40&gt;=0,2,1)))),IF(AD40&gt;=3,IF(BR40&gt;=0.18,5,IF(BR40&gt;=0.12,4,IF(BR40&gt;=0.06,3,IF(BR40&gt;=0,2,1)))),IF(AD40&gt;=1,IF(BR40&gt;=0.09,5,IF(BR40&gt;=0.05,4,IF(BR40&gt;=0.03,3,IF(BR40&gt;=0,2,1)))),IF(BR40&gt;=0.05,5,IF(BR40&gt;=0,4,1)))))</f>
        <v>4</v>
      </c>
      <c r="CV40" s="59">
        <f>IF(AE40&gt;=5,IF(BS40&gt;=0.24,5,IF(BS40&gt;=0.16,4,IF(BS40&gt;=0.08,3,IF(BS40&gt;=0,2,1)))),IF(AE40&gt;=3,IF(BS40&gt;=0.18,5,IF(BS40&gt;=0.12,4,IF(BS40&gt;=0.06,3,IF(BS40&gt;=0,2,1)))),IF(AE40&gt;=1,IF(BS40&gt;=0.09,5,IF(BS40&gt;=0.05,4,IF(BS40&gt;=0.03,3,IF(BS40&gt;=0,2,1)))),IF(BS40&gt;=0.05,5,IF(BS40&gt;=0,4,1)))))</f>
        <v>4</v>
      </c>
      <c r="CW40" s="59">
        <f>IF(AF40&gt;=5,IF(BT40&gt;=0.24,5,IF(BT40&gt;=0.16,4,IF(BT40&gt;=0.08,3,IF(BT40&gt;=0,2,1)))),IF(AF40&gt;=3,IF(BT40&gt;=0.18,5,IF(BT40&gt;=0.12,4,IF(BT40&gt;=0.06,3,IF(BT40&gt;=0,2,1)))),IF(AF40&gt;=1,IF(BT40&gt;=0.09,5,IF(BT40&gt;=0.05,4,IF(BT40&gt;=0.03,3,IF(BT40&gt;=0,2,1)))),IF(BT40&gt;=0.05,5,IF(BT40&gt;=0,4,1)))))</f>
        <v>2</v>
      </c>
      <c r="CX40" s="59"/>
      <c r="CY40" s="59"/>
      <c r="CZ40" s="59"/>
      <c r="DA40" s="59"/>
      <c r="DB40" s="59"/>
      <c r="DC40" s="59"/>
      <c r="DD40" s="59"/>
      <c r="DE40" s="59"/>
      <c r="DF40" s="409" t="s">
        <v>204</v>
      </c>
      <c r="DG40" s="77" t="s">
        <v>5</v>
      </c>
      <c r="DH40" s="59">
        <f t="shared" si="24"/>
        <v>12</v>
      </c>
      <c r="DI40" s="59">
        <f t="shared" si="24"/>
        <v>12</v>
      </c>
      <c r="DJ40" s="59">
        <f t="shared" si="24"/>
        <v>12</v>
      </c>
      <c r="DK40" s="59">
        <f t="shared" si="24"/>
        <v>12</v>
      </c>
      <c r="DL40" s="59">
        <f t="shared" si="24"/>
        <v>12</v>
      </c>
      <c r="DM40" s="59">
        <f t="shared" si="24"/>
        <v>12</v>
      </c>
      <c r="DN40" s="59">
        <f t="shared" si="24"/>
        <v>12</v>
      </c>
      <c r="DO40" s="59">
        <f>CK40/5*$CC40</f>
        <v>12</v>
      </c>
      <c r="DP40" s="59">
        <f>CL40/5*$CC40</f>
        <v>12</v>
      </c>
      <c r="DQ40" s="59">
        <f>CM40/5*$CC40</f>
        <v>12</v>
      </c>
      <c r="DR40" s="59">
        <f>CN40/5*$CC40</f>
        <v>12</v>
      </c>
      <c r="DS40" s="59">
        <f>CO40/5*$CC40</f>
        <v>12</v>
      </c>
      <c r="DT40" s="59">
        <f>CP40/5*$CC40</f>
        <v>12</v>
      </c>
      <c r="DU40" s="59">
        <f>CQ40/5*$CC40</f>
        <v>12</v>
      </c>
      <c r="DV40" s="59">
        <f>CR40/5*$CC40</f>
        <v>12</v>
      </c>
      <c r="DW40" s="59">
        <f>CS40/5*$CC40</f>
        <v>12</v>
      </c>
      <c r="DX40" s="59">
        <f>CT40/5*$CC40</f>
        <v>12</v>
      </c>
      <c r="DY40" s="59">
        <f>CU40/5*$CC40</f>
        <v>12</v>
      </c>
      <c r="DZ40" s="59">
        <f>CV40/5*$CC40</f>
        <v>12</v>
      </c>
      <c r="EA40" s="59">
        <f>CW40/5*$CC40</f>
        <v>6</v>
      </c>
      <c r="EB40" s="59"/>
      <c r="EC40" s="59"/>
      <c r="ED40" s="59"/>
      <c r="EE40" s="59"/>
      <c r="EF40" s="59"/>
      <c r="EG40" s="59"/>
      <c r="EH40" s="59"/>
    </row>
    <row r="41" spans="1:138" ht="14.25" customHeight="1">
      <c r="B41" s="46" t="s">
        <v>358</v>
      </c>
      <c r="C41" s="74" t="s">
        <v>9</v>
      </c>
      <c r="G41" s="63"/>
      <c r="H41" s="63"/>
      <c r="I41" s="63"/>
      <c r="J41" s="63"/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119">
        <v>0</v>
      </c>
      <c r="AM41" s="119">
        <v>0</v>
      </c>
      <c r="AN41" s="119">
        <v>0</v>
      </c>
      <c r="AO41" s="2">
        <v>0</v>
      </c>
      <c r="AP41" s="119">
        <v>0</v>
      </c>
      <c r="AQ41" s="127">
        <v>0</v>
      </c>
      <c r="AR41" s="72">
        <v>0</v>
      </c>
      <c r="AS41" s="72"/>
      <c r="AT41" s="72"/>
      <c r="AU41" s="72"/>
      <c r="AV41" s="72"/>
      <c r="AW41" s="72"/>
      <c r="AX41" s="72"/>
      <c r="AY41" s="111"/>
      <c r="CD41" s="58">
        <f>IF(Y41&gt;10000,-6,IF(Y41&gt;5000,-5,IF(Y41&gt;1000,-4,IF(Y41&gt;500,-3,IF(Y41&gt;100,-2,IF(Y41&gt;=1,-1,0))))))</f>
        <v>0</v>
      </c>
      <c r="CE41" s="58">
        <f>IF(Z41&gt;10000,-6,IF(Z41&gt;5000,-5,IF(Z41&gt;1000,-4,IF(Z41&gt;500,-3,IF(Z41&gt;100,-2,IF(Z41&gt;=1,-1,0))))))</f>
        <v>0</v>
      </c>
      <c r="CF41" s="58">
        <f>IF(AA41&gt;10000,-6,IF(AA41&gt;5000,-5,IF(AA41&gt;1000,-4,IF(AA41&gt;500,-3,IF(AA41&gt;100,-2,IF(AA41&gt;=1,-1,0))))))</f>
        <v>0</v>
      </c>
      <c r="CG41" s="58">
        <f>IF(AB41&gt;10000,-6,IF(AB41&gt;5000,-5,IF(AB41&gt;1000,-4,IF(AB41&gt;500,-3,IF(AB41&gt;100,-2,IF(AB41&gt;=1,-1,0))))))</f>
        <v>0</v>
      </c>
      <c r="CH41" s="58">
        <f>IF(AC41&gt;10000,-6,IF(AC41&gt;5000,-5,IF(AC41&gt;1000,-4,IF(AC41&gt;500,-3,IF(AC41&gt;100,-2,IF(AC41&gt;=1,-1,0))))))</f>
        <v>0</v>
      </c>
      <c r="CI41" s="58">
        <f>IF(AD41&gt;10000,-6,IF(AD41&gt;5000,-5,IF(AD41&gt;1000,-4,IF(AD41&gt;500,-3,IF(AD41&gt;100,-2,IF(AD41&gt;=1,-1,0))))))</f>
        <v>0</v>
      </c>
      <c r="CJ41" s="58">
        <f>IF(AE41&gt;10000,-6,IF(AE41&gt;5000,-5,IF(AE41&gt;1000,-4,IF(AE41&gt;500,-3,IF(AE41&gt;100,-2,IF(AE41&gt;=1,-1,0))))))</f>
        <v>0</v>
      </c>
      <c r="CK41" s="58">
        <f>IF(AF41&gt;10000,-6,IF(AF41&gt;5000,-5,IF(AF41&gt;1000,-4,IF(AF41&gt;500,-3,IF(AF41&gt;100,-2,IF(AF41&gt;=1,-1,0))))))</f>
        <v>0</v>
      </c>
      <c r="CL41" s="58">
        <f>IF(AG41&gt;10000,-6,IF(AG41&gt;5000,-5,IF(AG41&gt;1000,-4,IF(AG41&gt;500,-3,IF(AG41&gt;100,-2,IF(AG41&gt;=1,-1,0))))))</f>
        <v>0</v>
      </c>
      <c r="CM41" s="58">
        <f>IF(AH41&gt;10000,-6,IF(AH41&gt;5000,-5,IF(AH41&gt;1000,-4,IF(AH41&gt;500,-3,IF(AH41&gt;100,-2,IF(AH41&gt;=1,-1,0))))))</f>
        <v>0</v>
      </c>
      <c r="CN41" s="58">
        <f>IF(AI41&gt;10000,-6,IF(AI41&gt;5000,-5,IF(AI41&gt;1000,-4,IF(AI41&gt;500,-3,IF(AI41&gt;100,-2,IF(AI41&gt;=1,-1,0))))))</f>
        <v>0</v>
      </c>
      <c r="CO41" s="58">
        <f>IF(AJ41&gt;10000,-6,IF(AJ41&gt;5000,-5,IF(AJ41&gt;1000,-4,IF(AJ41&gt;500,-3,IF(AJ41&gt;100,-2,IF(AJ41&gt;=1,-1,0))))))</f>
        <v>0</v>
      </c>
      <c r="CP41" s="58">
        <f>IF(AK41&gt;10000,-6,IF(AK41&gt;5000,-5,IF(AK41&gt;1000,-4,IF(AK41&gt;500,-3,IF(AK41&gt;100,-2,IF(AK41&gt;=1,-1,0))))))</f>
        <v>0</v>
      </c>
      <c r="CQ41" s="58">
        <f>IF(AL41&gt;10000,-6,IF(AL41&gt;5000,-5,IF(AL41&gt;1000,-4,IF(AL41&gt;500,-3,IF(AL41&gt;100,-2,IF(AL41&gt;=1,-1,0))))))</f>
        <v>0</v>
      </c>
      <c r="CR41" s="58">
        <f>IF(AM41&gt;10000,-6,IF(AM41&gt;5000,-5,IF(AM41&gt;1000,-4,IF(AM41&gt;500,-3,IF(AM41&gt;100,-2,IF(AM41&gt;=1,-1,0))))))</f>
        <v>0</v>
      </c>
      <c r="CS41" s="58">
        <f>IF(AN41&gt;10000,-6,IF(AN41&gt;5000,-5,IF(AN41&gt;1000,-4,IF(AN41&gt;500,-3,IF(AN41&gt;100,-2,IF(AN41&gt;=1,-1,0))))))</f>
        <v>0</v>
      </c>
      <c r="CT41" s="58">
        <f>IF(AO41&gt;10000,-6,IF(AO41&gt;5000,-5,IF(AO41&gt;1000,-4,IF(AO41&gt;500,-3,IF(AO41&gt;100,-2,IF(AO41&gt;=1,-1,0))))))</f>
        <v>0</v>
      </c>
      <c r="CU41" s="58">
        <f>IF(AP41&gt;10000,-6,IF(AP41&gt;5000,-5,IF(AP41&gt;1000,-4,IF(AP41&gt;500,-3,IF(AP41&gt;100,-2,IF(AP41&gt;=1,-1,0))))))</f>
        <v>0</v>
      </c>
      <c r="CV41" s="58">
        <f>IF(AQ41&gt;10000,-6,IF(AQ41&gt;5000,-5,IF(AQ41&gt;1000,-4,IF(AQ41&gt;500,-3,IF(AQ41&gt;100,-2,IF(AQ41&gt;=1,-1,0))))))</f>
        <v>0</v>
      </c>
      <c r="CW41" s="58">
        <f>IF(AR41&gt;10000,-6,IF(AR41&gt;5000,-5,IF(AR41&gt;1000,-4,IF(AR41&gt;500,-3,IF(AR41&gt;100,-2,IF(AR41&gt;=1,-1,0))))))</f>
        <v>0</v>
      </c>
      <c r="CX41" s="58"/>
      <c r="CY41" s="58"/>
      <c r="CZ41" s="58"/>
      <c r="DA41" s="58"/>
      <c r="DB41" s="58"/>
      <c r="DC41" s="58"/>
      <c r="DF41" s="46" t="s">
        <v>207</v>
      </c>
      <c r="DG41" s="74" t="s">
        <v>9</v>
      </c>
      <c r="DH41" s="1">
        <f t="shared" ref="DH41:DW56" si="25">CD41</f>
        <v>0</v>
      </c>
      <c r="DI41" s="1">
        <f t="shared" si="25"/>
        <v>0</v>
      </c>
      <c r="DJ41" s="1">
        <f t="shared" si="25"/>
        <v>0</v>
      </c>
      <c r="DK41" s="1">
        <f t="shared" si="25"/>
        <v>0</v>
      </c>
      <c r="DL41" s="1">
        <f t="shared" si="25"/>
        <v>0</v>
      </c>
      <c r="DM41" s="1">
        <f t="shared" si="25"/>
        <v>0</v>
      </c>
      <c r="DN41" s="1">
        <f t="shared" si="25"/>
        <v>0</v>
      </c>
      <c r="DO41" s="1">
        <f t="shared" si="25"/>
        <v>0</v>
      </c>
      <c r="DP41" s="1">
        <f t="shared" si="25"/>
        <v>0</v>
      </c>
      <c r="DQ41" s="1">
        <f t="shared" si="25"/>
        <v>0</v>
      </c>
      <c r="DR41" s="1">
        <f t="shared" si="25"/>
        <v>0</v>
      </c>
      <c r="DS41" s="1">
        <f t="shared" si="25"/>
        <v>0</v>
      </c>
      <c r="DT41" s="1">
        <f t="shared" si="25"/>
        <v>0</v>
      </c>
      <c r="DU41" s="1">
        <f t="shared" si="25"/>
        <v>0</v>
      </c>
      <c r="DV41" s="1">
        <f t="shared" si="25"/>
        <v>0</v>
      </c>
      <c r="DW41" s="1">
        <f t="shared" si="25"/>
        <v>0</v>
      </c>
      <c r="DX41" s="1">
        <f t="shared" ref="DS41:EA56" si="26">CT41</f>
        <v>0</v>
      </c>
      <c r="DY41" s="1">
        <f t="shared" si="26"/>
        <v>0</v>
      </c>
      <c r="DZ41" s="1">
        <f t="shared" si="26"/>
        <v>0</v>
      </c>
      <c r="EA41" s="1">
        <f t="shared" si="26"/>
        <v>0</v>
      </c>
    </row>
    <row r="42" spans="1:138" ht="14.25" customHeight="1">
      <c r="B42" s="1" t="s">
        <v>359</v>
      </c>
      <c r="C42" s="74" t="s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119">
        <v>0</v>
      </c>
      <c r="AS42" s="119"/>
      <c r="AT42" s="119"/>
      <c r="AU42" s="119"/>
      <c r="AV42" s="119"/>
      <c r="AW42" s="119"/>
      <c r="AX42" s="119"/>
      <c r="AY42" s="111"/>
      <c r="CD42" s="58">
        <f>IF(Y42&gt;10000,-6,IF(Y42&gt;5000,-5,IF(Y42&gt;1000,-4,IF(Y42&gt;500,-3,IF(Y42&gt;100,-2,IF(Y42&gt;=1,-1,0))))))</f>
        <v>0</v>
      </c>
      <c r="CE42" s="58">
        <f>IF(Z42&gt;10000,-6,IF(Z42&gt;5000,-5,IF(Z42&gt;1000,-4,IF(Z42&gt;500,-3,IF(Z42&gt;100,-2,IF(Z42&gt;=1,-1,0))))))</f>
        <v>0</v>
      </c>
      <c r="CF42" s="58">
        <f>IF(AA42&gt;10000,-6,IF(AA42&gt;5000,-5,IF(AA42&gt;1000,-4,IF(AA42&gt;500,-3,IF(AA42&gt;100,-2,IF(AA42&gt;=1,-1,0))))))</f>
        <v>0</v>
      </c>
      <c r="CG42" s="58">
        <f>IF(AB42&gt;10000,-6,IF(AB42&gt;5000,-5,IF(AB42&gt;1000,-4,IF(AB42&gt;500,-3,IF(AB42&gt;100,-2,IF(AB42&gt;=1,-1,0))))))</f>
        <v>0</v>
      </c>
      <c r="CH42" s="58">
        <f>IF(AC42&gt;10000,-6,IF(AC42&gt;5000,-5,IF(AC42&gt;1000,-4,IF(AC42&gt;500,-3,IF(AC42&gt;100,-2,IF(AC42&gt;=1,-1,0))))))</f>
        <v>0</v>
      </c>
      <c r="CI42" s="58">
        <f>IF(AD42&gt;10000,-6,IF(AD42&gt;5000,-5,IF(AD42&gt;1000,-4,IF(AD42&gt;500,-3,IF(AD42&gt;100,-2,IF(AD42&gt;=1,-1,0))))))</f>
        <v>0</v>
      </c>
      <c r="CJ42" s="58">
        <f>IF(AE42&gt;10000,-6,IF(AE42&gt;5000,-5,IF(AE42&gt;1000,-4,IF(AE42&gt;500,-3,IF(AE42&gt;100,-2,IF(AE42&gt;=1,-1,0))))))</f>
        <v>0</v>
      </c>
      <c r="CK42" s="58">
        <f>IF(AF42&gt;10000,-6,IF(AF42&gt;5000,-5,IF(AF42&gt;1000,-4,IF(AF42&gt;500,-3,IF(AF42&gt;100,-2,IF(AF42&gt;=1,-1,0))))))</f>
        <v>0</v>
      </c>
      <c r="CL42" s="58">
        <f>IF(AG42&gt;10000,-6,IF(AG42&gt;5000,-5,IF(AG42&gt;1000,-4,IF(AG42&gt;500,-3,IF(AG42&gt;100,-2,IF(AG42&gt;=1,-1,0))))))</f>
        <v>0</v>
      </c>
      <c r="CM42" s="58">
        <f>IF(AH42&gt;10000,-6,IF(AH42&gt;5000,-5,IF(AH42&gt;1000,-4,IF(AH42&gt;500,-3,IF(AH42&gt;100,-2,IF(AH42&gt;=1,-1,0))))))</f>
        <v>0</v>
      </c>
      <c r="CN42" s="58">
        <f>IF(AI42&gt;10000,-6,IF(AI42&gt;5000,-5,IF(AI42&gt;1000,-4,IF(AI42&gt;500,-3,IF(AI42&gt;100,-2,IF(AI42&gt;=1,-1,0))))))</f>
        <v>0</v>
      </c>
      <c r="CO42" s="58">
        <f>IF(AJ42&gt;10000,-6,IF(AJ42&gt;5000,-5,IF(AJ42&gt;1000,-4,IF(AJ42&gt;500,-3,IF(AJ42&gt;100,-2,IF(AJ42&gt;=1,-1,0))))))</f>
        <v>0</v>
      </c>
      <c r="CP42" s="58">
        <f>IF(AK42&gt;10000,-6,IF(AK42&gt;5000,-5,IF(AK42&gt;1000,-4,IF(AK42&gt;500,-3,IF(AK42&gt;100,-2,IF(AK42&gt;=1,-1,0))))))</f>
        <v>0</v>
      </c>
      <c r="CQ42" s="58">
        <f>IF(AL42&gt;10000,-6,IF(AL42&gt;5000,-5,IF(AL42&gt;1000,-4,IF(AL42&gt;500,-3,IF(AL42&gt;100,-2,IF(AL42&gt;=1,-1,0))))))</f>
        <v>0</v>
      </c>
      <c r="CR42" s="58">
        <f>IF(AM42&gt;10000,-6,IF(AM42&gt;5000,-5,IF(AM42&gt;1000,-4,IF(AM42&gt;500,-3,IF(AM42&gt;100,-2,IF(AM42&gt;=1,-1,0))))))</f>
        <v>0</v>
      </c>
      <c r="CS42" s="58">
        <f>IF(AN42&gt;10000,-6,IF(AN42&gt;5000,-5,IF(AN42&gt;1000,-4,IF(AN42&gt;500,-3,IF(AN42&gt;100,-2,IF(AN42&gt;=1,-1,0))))))</f>
        <v>0</v>
      </c>
      <c r="CT42" s="58">
        <f>IF(AO42&gt;10000,-6,IF(AO42&gt;5000,-5,IF(AO42&gt;1000,-4,IF(AO42&gt;500,-3,IF(AO42&gt;100,-2,IF(AO42&gt;=1,-1,0))))))</f>
        <v>0</v>
      </c>
      <c r="CU42" s="58">
        <f>IF(AP42&gt;10000,-6,IF(AP42&gt;5000,-5,IF(AP42&gt;1000,-4,IF(AP42&gt;500,-3,IF(AP42&gt;100,-2,IF(AP42&gt;=1,-1,0))))))</f>
        <v>0</v>
      </c>
      <c r="CV42" s="58">
        <f>IF(AQ42&gt;10000,-6,IF(AQ42&gt;5000,-5,IF(AQ42&gt;1000,-4,IF(AQ42&gt;500,-3,IF(AQ42&gt;100,-2,IF(AQ42&gt;=1,-1,0))))))</f>
        <v>0</v>
      </c>
      <c r="CW42" s="58">
        <f>IF(AR42&gt;10000,-6,IF(AR42&gt;5000,-5,IF(AR42&gt;1000,-4,IF(AR42&gt;500,-3,IF(AR42&gt;100,-2,IF(AR42&gt;=1,-1,0))))))</f>
        <v>0</v>
      </c>
      <c r="CX42" s="58"/>
      <c r="CY42" s="58"/>
      <c r="CZ42" s="58"/>
      <c r="DA42" s="58"/>
      <c r="DB42" s="58"/>
      <c r="DC42" s="58"/>
      <c r="DF42" s="1" t="s">
        <v>206</v>
      </c>
      <c r="DG42" s="74" t="s">
        <v>0</v>
      </c>
      <c r="DH42" s="1">
        <f t="shared" si="25"/>
        <v>0</v>
      </c>
      <c r="DI42" s="1">
        <f t="shared" si="25"/>
        <v>0</v>
      </c>
      <c r="DJ42" s="1">
        <f t="shared" si="25"/>
        <v>0</v>
      </c>
      <c r="DK42" s="1">
        <f t="shared" si="25"/>
        <v>0</v>
      </c>
      <c r="DL42" s="1">
        <f t="shared" si="25"/>
        <v>0</v>
      </c>
      <c r="DM42" s="1">
        <f t="shared" si="25"/>
        <v>0</v>
      </c>
      <c r="DN42" s="1">
        <f t="shared" si="25"/>
        <v>0</v>
      </c>
      <c r="DO42" s="1">
        <f t="shared" si="25"/>
        <v>0</v>
      </c>
      <c r="DP42" s="1">
        <f t="shared" si="25"/>
        <v>0</v>
      </c>
      <c r="DQ42" s="1">
        <f t="shared" si="25"/>
        <v>0</v>
      </c>
      <c r="DR42" s="1">
        <f t="shared" si="25"/>
        <v>0</v>
      </c>
      <c r="DS42" s="1">
        <f t="shared" si="25"/>
        <v>0</v>
      </c>
      <c r="DT42" s="1">
        <f t="shared" si="25"/>
        <v>0</v>
      </c>
      <c r="DU42" s="1">
        <f t="shared" si="25"/>
        <v>0</v>
      </c>
      <c r="DV42" s="1">
        <f t="shared" si="25"/>
        <v>0</v>
      </c>
      <c r="DW42" s="1">
        <f t="shared" si="25"/>
        <v>0</v>
      </c>
      <c r="DX42" s="1">
        <f t="shared" si="26"/>
        <v>0</v>
      </c>
      <c r="DY42" s="1">
        <f t="shared" si="26"/>
        <v>0</v>
      </c>
      <c r="DZ42" s="1">
        <f t="shared" si="26"/>
        <v>0</v>
      </c>
      <c r="EA42" s="1">
        <f t="shared" si="26"/>
        <v>0</v>
      </c>
    </row>
    <row r="43" spans="1:138" ht="14.25" customHeight="1">
      <c r="C43" s="74" t="s">
        <v>7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/>
      <c r="AT43" s="2"/>
      <c r="AU43" s="2"/>
      <c r="AV43" s="2"/>
      <c r="AW43" s="2"/>
      <c r="AX43" s="2"/>
      <c r="AY43" s="111"/>
      <c r="CD43" s="58">
        <f>IF(Y43&gt;10000,-6,IF(Y43&gt;5000,-5,IF(Y43&gt;1000,-4,IF(Y43&gt;500,-3,IF(Y43&gt;100,-2,IF(Y43&gt;=1,-1,0))))))</f>
        <v>0</v>
      </c>
      <c r="CE43" s="58">
        <f>IF(Z43&gt;10000,-6,IF(Z43&gt;5000,-5,IF(Z43&gt;1000,-4,IF(Z43&gt;500,-3,IF(Z43&gt;100,-2,IF(Z43&gt;=1,-1,0))))))</f>
        <v>0</v>
      </c>
      <c r="CF43" s="58">
        <f>IF(AA43&gt;10000,-6,IF(AA43&gt;5000,-5,IF(AA43&gt;1000,-4,IF(AA43&gt;500,-3,IF(AA43&gt;100,-2,IF(AA43&gt;=1,-1,0))))))</f>
        <v>0</v>
      </c>
      <c r="CG43" s="58">
        <f>IF(AB43&gt;10000,-6,IF(AB43&gt;5000,-5,IF(AB43&gt;1000,-4,IF(AB43&gt;500,-3,IF(AB43&gt;100,-2,IF(AB43&gt;=1,-1,0))))))</f>
        <v>0</v>
      </c>
      <c r="CH43" s="58">
        <f>IF(AC43&gt;10000,-6,IF(AC43&gt;5000,-5,IF(AC43&gt;1000,-4,IF(AC43&gt;500,-3,IF(AC43&gt;100,-2,IF(AC43&gt;=1,-1,0))))))</f>
        <v>0</v>
      </c>
      <c r="CI43" s="58">
        <f>IF(AD43&gt;10000,-6,IF(AD43&gt;5000,-5,IF(AD43&gt;1000,-4,IF(AD43&gt;500,-3,IF(AD43&gt;100,-2,IF(AD43&gt;=1,-1,0))))))</f>
        <v>0</v>
      </c>
      <c r="CJ43" s="58">
        <f>IF(AE43&gt;10000,-6,IF(AE43&gt;5000,-5,IF(AE43&gt;1000,-4,IF(AE43&gt;500,-3,IF(AE43&gt;100,-2,IF(AE43&gt;=1,-1,0))))))</f>
        <v>0</v>
      </c>
      <c r="CK43" s="58">
        <f>IF(AF43&gt;10000,-6,IF(AF43&gt;5000,-5,IF(AF43&gt;1000,-4,IF(AF43&gt;500,-3,IF(AF43&gt;100,-2,IF(AF43&gt;=1,-1,0))))))</f>
        <v>0</v>
      </c>
      <c r="CL43" s="58">
        <f>IF(AG43&gt;10000,-6,IF(AG43&gt;5000,-5,IF(AG43&gt;1000,-4,IF(AG43&gt;500,-3,IF(AG43&gt;100,-2,IF(AG43&gt;=1,-1,0))))))</f>
        <v>0</v>
      </c>
      <c r="CM43" s="58">
        <f>IF(AH43&gt;10000,-6,IF(AH43&gt;5000,-5,IF(AH43&gt;1000,-4,IF(AH43&gt;500,-3,IF(AH43&gt;100,-2,IF(AH43&gt;=1,-1,0))))))</f>
        <v>0</v>
      </c>
      <c r="CN43" s="58">
        <f>IF(AI43&gt;10000,-6,IF(AI43&gt;5000,-5,IF(AI43&gt;1000,-4,IF(AI43&gt;500,-3,IF(AI43&gt;100,-2,IF(AI43&gt;=1,-1,0))))))</f>
        <v>0</v>
      </c>
      <c r="CO43" s="58">
        <f>IF(AJ43&gt;10000,-6,IF(AJ43&gt;5000,-5,IF(AJ43&gt;1000,-4,IF(AJ43&gt;500,-3,IF(AJ43&gt;100,-2,IF(AJ43&gt;=1,-1,0))))))</f>
        <v>0</v>
      </c>
      <c r="CP43" s="58">
        <f>IF(AK43&gt;10000,-6,IF(AK43&gt;5000,-5,IF(AK43&gt;1000,-4,IF(AK43&gt;500,-3,IF(AK43&gt;100,-2,IF(AK43&gt;=1,-1,0))))))</f>
        <v>0</v>
      </c>
      <c r="CQ43" s="58">
        <f>IF(AL43&gt;10000,-6,IF(AL43&gt;5000,-5,IF(AL43&gt;1000,-4,IF(AL43&gt;500,-3,IF(AL43&gt;100,-2,IF(AL43&gt;=1,-1,0))))))</f>
        <v>0</v>
      </c>
      <c r="CR43" s="58">
        <f>IF(AM43&gt;10000,-6,IF(AM43&gt;5000,-5,IF(AM43&gt;1000,-4,IF(AM43&gt;500,-3,IF(AM43&gt;100,-2,IF(AM43&gt;=1,-1,0))))))</f>
        <v>0</v>
      </c>
      <c r="CS43" s="58">
        <f>IF(AN43&gt;10000,-6,IF(AN43&gt;5000,-5,IF(AN43&gt;1000,-4,IF(AN43&gt;500,-3,IF(AN43&gt;100,-2,IF(AN43&gt;=1,-1,0))))))</f>
        <v>0</v>
      </c>
      <c r="CT43" s="58">
        <f>IF(AO43&gt;10000,-6,IF(AO43&gt;5000,-5,IF(AO43&gt;1000,-4,IF(AO43&gt;500,-3,IF(AO43&gt;100,-2,IF(AO43&gt;=1,-1,0))))))</f>
        <v>0</v>
      </c>
      <c r="CU43" s="58">
        <f>IF(AP43&gt;10000,-6,IF(AP43&gt;5000,-5,IF(AP43&gt;1000,-4,IF(AP43&gt;500,-3,IF(AP43&gt;100,-2,IF(AP43&gt;=1,-1,0))))))</f>
        <v>0</v>
      </c>
      <c r="CV43" s="58">
        <f>IF(AQ43&gt;10000,-6,IF(AQ43&gt;5000,-5,IF(AQ43&gt;1000,-4,IF(AQ43&gt;500,-3,IF(AQ43&gt;100,-2,IF(AQ43&gt;=1,-1,0))))))</f>
        <v>0</v>
      </c>
      <c r="CW43" s="58">
        <f>IF(AR43&gt;10000,-6,IF(AR43&gt;5000,-5,IF(AR43&gt;1000,-4,IF(AR43&gt;500,-3,IF(AR43&gt;100,-2,IF(AR43&gt;=1,-1,0))))))</f>
        <v>0</v>
      </c>
      <c r="CX43" s="58"/>
      <c r="CY43" s="58"/>
      <c r="CZ43" s="58"/>
      <c r="DA43" s="58"/>
      <c r="DB43" s="58"/>
      <c r="DC43" s="58"/>
      <c r="DF43" s="1" t="s">
        <v>206</v>
      </c>
      <c r="DG43" s="74" t="s">
        <v>7</v>
      </c>
      <c r="DH43" s="1">
        <f t="shared" si="25"/>
        <v>0</v>
      </c>
      <c r="DI43" s="1">
        <f t="shared" si="25"/>
        <v>0</v>
      </c>
      <c r="DJ43" s="1">
        <f t="shared" si="25"/>
        <v>0</v>
      </c>
      <c r="DK43" s="1">
        <f t="shared" si="25"/>
        <v>0</v>
      </c>
      <c r="DL43" s="1">
        <f t="shared" si="25"/>
        <v>0</v>
      </c>
      <c r="DM43" s="1">
        <f t="shared" si="25"/>
        <v>0</v>
      </c>
      <c r="DN43" s="1">
        <f t="shared" si="25"/>
        <v>0</v>
      </c>
      <c r="DO43" s="1">
        <f t="shared" si="25"/>
        <v>0</v>
      </c>
      <c r="DP43" s="1">
        <f t="shared" si="25"/>
        <v>0</v>
      </c>
      <c r="DQ43" s="1">
        <f t="shared" si="25"/>
        <v>0</v>
      </c>
      <c r="DR43" s="1">
        <f t="shared" si="25"/>
        <v>0</v>
      </c>
      <c r="DS43" s="1">
        <f t="shared" si="26"/>
        <v>0</v>
      </c>
      <c r="DT43" s="1">
        <f t="shared" si="26"/>
        <v>0</v>
      </c>
      <c r="DU43" s="1">
        <f t="shared" si="26"/>
        <v>0</v>
      </c>
      <c r="DV43" s="1">
        <f t="shared" si="26"/>
        <v>0</v>
      </c>
      <c r="DW43" s="1">
        <f t="shared" si="26"/>
        <v>0</v>
      </c>
      <c r="DX43" s="1">
        <f t="shared" si="26"/>
        <v>0</v>
      </c>
      <c r="DY43" s="1">
        <f t="shared" si="26"/>
        <v>0</v>
      </c>
      <c r="DZ43" s="1">
        <f t="shared" si="26"/>
        <v>0</v>
      </c>
      <c r="EA43" s="1">
        <f t="shared" si="26"/>
        <v>0</v>
      </c>
    </row>
    <row r="44" spans="1:138" ht="14.25" customHeight="1">
      <c r="C44" s="74" t="s">
        <v>4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/>
      <c r="AT44" s="2"/>
      <c r="AU44" s="2"/>
      <c r="AV44" s="2"/>
      <c r="AW44" s="2"/>
      <c r="AX44" s="2"/>
      <c r="AY44" s="111"/>
      <c r="CD44" s="58">
        <f>IF(Y44&gt;10000,-6,IF(Y44&gt;5000,-5,IF(Y44&gt;1000,-4,IF(Y44&gt;500,-3,IF(Y44&gt;100,-2,IF(Y44&gt;=1,-1,0))))))</f>
        <v>0</v>
      </c>
      <c r="CE44" s="58">
        <f>IF(Z44&gt;10000,-6,IF(Z44&gt;5000,-5,IF(Z44&gt;1000,-4,IF(Z44&gt;500,-3,IF(Z44&gt;100,-2,IF(Z44&gt;=1,-1,0))))))</f>
        <v>0</v>
      </c>
      <c r="CF44" s="58">
        <f>IF(AA44&gt;10000,-6,IF(AA44&gt;5000,-5,IF(AA44&gt;1000,-4,IF(AA44&gt;500,-3,IF(AA44&gt;100,-2,IF(AA44&gt;=1,-1,0))))))</f>
        <v>0</v>
      </c>
      <c r="CG44" s="58">
        <f>IF(AB44&gt;10000,-6,IF(AB44&gt;5000,-5,IF(AB44&gt;1000,-4,IF(AB44&gt;500,-3,IF(AB44&gt;100,-2,IF(AB44&gt;=1,-1,0))))))</f>
        <v>0</v>
      </c>
      <c r="CH44" s="58">
        <f>IF(AC44&gt;10000,-6,IF(AC44&gt;5000,-5,IF(AC44&gt;1000,-4,IF(AC44&gt;500,-3,IF(AC44&gt;100,-2,IF(AC44&gt;=1,-1,0))))))</f>
        <v>0</v>
      </c>
      <c r="CI44" s="58">
        <f>IF(AD44&gt;10000,-6,IF(AD44&gt;5000,-5,IF(AD44&gt;1000,-4,IF(AD44&gt;500,-3,IF(AD44&gt;100,-2,IF(AD44&gt;=1,-1,0))))))</f>
        <v>0</v>
      </c>
      <c r="CJ44" s="58">
        <f>IF(AE44&gt;10000,-6,IF(AE44&gt;5000,-5,IF(AE44&gt;1000,-4,IF(AE44&gt;500,-3,IF(AE44&gt;100,-2,IF(AE44&gt;=1,-1,0))))))</f>
        <v>0</v>
      </c>
      <c r="CK44" s="58">
        <f>IF(AF44&gt;10000,-6,IF(AF44&gt;5000,-5,IF(AF44&gt;1000,-4,IF(AF44&gt;500,-3,IF(AF44&gt;100,-2,IF(AF44&gt;=1,-1,0))))))</f>
        <v>0</v>
      </c>
      <c r="CL44" s="58">
        <f>IF(AG44&gt;10000,-6,IF(AG44&gt;5000,-5,IF(AG44&gt;1000,-4,IF(AG44&gt;500,-3,IF(AG44&gt;100,-2,IF(AG44&gt;=1,-1,0))))))</f>
        <v>0</v>
      </c>
      <c r="CM44" s="58">
        <f>IF(AH44&gt;10000,-6,IF(AH44&gt;5000,-5,IF(AH44&gt;1000,-4,IF(AH44&gt;500,-3,IF(AH44&gt;100,-2,IF(AH44&gt;=1,-1,0))))))</f>
        <v>0</v>
      </c>
      <c r="CN44" s="58">
        <f>IF(AI44&gt;10000,-6,IF(AI44&gt;5000,-5,IF(AI44&gt;1000,-4,IF(AI44&gt;500,-3,IF(AI44&gt;100,-2,IF(AI44&gt;=1,-1,0))))))</f>
        <v>0</v>
      </c>
      <c r="CO44" s="58">
        <f>IF(AJ44&gt;10000,-6,IF(AJ44&gt;5000,-5,IF(AJ44&gt;1000,-4,IF(AJ44&gt;500,-3,IF(AJ44&gt;100,-2,IF(AJ44&gt;=1,-1,0))))))</f>
        <v>0</v>
      </c>
      <c r="CP44" s="58">
        <f>IF(AK44&gt;10000,-6,IF(AK44&gt;5000,-5,IF(AK44&gt;1000,-4,IF(AK44&gt;500,-3,IF(AK44&gt;100,-2,IF(AK44&gt;=1,-1,0))))))</f>
        <v>0</v>
      </c>
      <c r="CQ44" s="58">
        <f>IF(AL44&gt;10000,-6,IF(AL44&gt;5000,-5,IF(AL44&gt;1000,-4,IF(AL44&gt;500,-3,IF(AL44&gt;100,-2,IF(AL44&gt;=1,-1,0))))))</f>
        <v>0</v>
      </c>
      <c r="CR44" s="58">
        <f>IF(AM44&gt;10000,-6,IF(AM44&gt;5000,-5,IF(AM44&gt;1000,-4,IF(AM44&gt;500,-3,IF(AM44&gt;100,-2,IF(AM44&gt;=1,-1,0))))))</f>
        <v>0</v>
      </c>
      <c r="CS44" s="58">
        <f>IF(AN44&gt;10000,-6,IF(AN44&gt;5000,-5,IF(AN44&gt;1000,-4,IF(AN44&gt;500,-3,IF(AN44&gt;100,-2,IF(AN44&gt;=1,-1,0))))))</f>
        <v>0</v>
      </c>
      <c r="CT44" s="58">
        <f>IF(AO44&gt;10000,-6,IF(AO44&gt;5000,-5,IF(AO44&gt;1000,-4,IF(AO44&gt;500,-3,IF(AO44&gt;100,-2,IF(AO44&gt;=1,-1,0))))))</f>
        <v>0</v>
      </c>
      <c r="CU44" s="58">
        <f>IF(AP44&gt;10000,-6,IF(AP44&gt;5000,-5,IF(AP44&gt;1000,-4,IF(AP44&gt;500,-3,IF(AP44&gt;100,-2,IF(AP44&gt;=1,-1,0))))))</f>
        <v>0</v>
      </c>
      <c r="CV44" s="58">
        <f>IF(AQ44&gt;10000,-6,IF(AQ44&gt;5000,-5,IF(AQ44&gt;1000,-4,IF(AQ44&gt;500,-3,IF(AQ44&gt;100,-2,IF(AQ44&gt;=1,-1,0))))))</f>
        <v>0</v>
      </c>
      <c r="CW44" s="58">
        <f>IF(AR44&gt;10000,-6,IF(AR44&gt;5000,-5,IF(AR44&gt;1000,-4,IF(AR44&gt;500,-3,IF(AR44&gt;100,-2,IF(AR44&gt;=1,-1,0))))))</f>
        <v>0</v>
      </c>
      <c r="CX44" s="58"/>
      <c r="CY44" s="58"/>
      <c r="CZ44" s="58"/>
      <c r="DA44" s="58"/>
      <c r="DB44" s="58"/>
      <c r="DC44" s="58"/>
      <c r="DF44" s="1" t="s">
        <v>206</v>
      </c>
      <c r="DG44" s="74" t="s">
        <v>4</v>
      </c>
      <c r="DH44" s="1">
        <f t="shared" si="25"/>
        <v>0</v>
      </c>
      <c r="DI44" s="1">
        <f t="shared" si="25"/>
        <v>0</v>
      </c>
      <c r="DJ44" s="1">
        <f t="shared" si="25"/>
        <v>0</v>
      </c>
      <c r="DK44" s="1">
        <f t="shared" si="25"/>
        <v>0</v>
      </c>
      <c r="DL44" s="1">
        <f t="shared" si="25"/>
        <v>0</v>
      </c>
      <c r="DM44" s="1">
        <f t="shared" si="25"/>
        <v>0</v>
      </c>
      <c r="DN44" s="1">
        <f t="shared" si="25"/>
        <v>0</v>
      </c>
      <c r="DO44" s="1">
        <f t="shared" si="25"/>
        <v>0</v>
      </c>
      <c r="DP44" s="1">
        <f t="shared" si="25"/>
        <v>0</v>
      </c>
      <c r="DQ44" s="1">
        <f t="shared" si="25"/>
        <v>0</v>
      </c>
      <c r="DR44" s="1">
        <f t="shared" si="25"/>
        <v>0</v>
      </c>
      <c r="DS44" s="1">
        <f t="shared" si="26"/>
        <v>0</v>
      </c>
      <c r="DT44" s="1">
        <f t="shared" si="26"/>
        <v>0</v>
      </c>
      <c r="DU44" s="1">
        <f t="shared" si="26"/>
        <v>0</v>
      </c>
      <c r="DV44" s="1">
        <f t="shared" si="26"/>
        <v>0</v>
      </c>
      <c r="DW44" s="1">
        <f t="shared" si="26"/>
        <v>0</v>
      </c>
      <c r="DX44" s="1">
        <f t="shared" si="26"/>
        <v>0</v>
      </c>
      <c r="DY44" s="1">
        <f t="shared" si="26"/>
        <v>0</v>
      </c>
      <c r="DZ44" s="1">
        <f t="shared" si="26"/>
        <v>0</v>
      </c>
      <c r="EA44" s="1">
        <f t="shared" si="26"/>
        <v>0</v>
      </c>
    </row>
    <row r="45" spans="1:138" ht="14.25" customHeight="1">
      <c r="C45" s="74" t="s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113</v>
      </c>
      <c r="AL45" s="2">
        <v>0</v>
      </c>
      <c r="AM45" s="2">
        <v>0</v>
      </c>
      <c r="AN45" s="2">
        <v>382</v>
      </c>
      <c r="AO45" s="2">
        <v>0</v>
      </c>
      <c r="AP45" s="2">
        <v>0</v>
      </c>
      <c r="AQ45" s="2">
        <v>0</v>
      </c>
      <c r="AR45" s="2">
        <v>0</v>
      </c>
      <c r="AS45" s="2"/>
      <c r="AT45" s="2"/>
      <c r="AU45" s="2"/>
      <c r="AV45" s="2"/>
      <c r="AW45" s="2"/>
      <c r="AX45" s="2"/>
      <c r="AY45" s="111"/>
      <c r="CD45" s="58">
        <f>IF(Y45&gt;10000,-6,IF(Y45&gt;5000,-5,IF(Y45&gt;1000,-4,IF(Y45&gt;500,-3,IF(Y45&gt;100,-2,IF(Y45&gt;=1,-1,0))))))</f>
        <v>0</v>
      </c>
      <c r="CE45" s="58">
        <f>IF(Z45&gt;10000,-6,IF(Z45&gt;5000,-5,IF(Z45&gt;1000,-4,IF(Z45&gt;500,-3,IF(Z45&gt;100,-2,IF(Z45&gt;=1,-1,0))))))</f>
        <v>0</v>
      </c>
      <c r="CF45" s="58">
        <f>IF(AA45&gt;10000,-6,IF(AA45&gt;5000,-5,IF(AA45&gt;1000,-4,IF(AA45&gt;500,-3,IF(AA45&gt;100,-2,IF(AA45&gt;=1,-1,0))))))</f>
        <v>0</v>
      </c>
      <c r="CG45" s="58">
        <f>IF(AB45&gt;10000,-6,IF(AB45&gt;5000,-5,IF(AB45&gt;1000,-4,IF(AB45&gt;500,-3,IF(AB45&gt;100,-2,IF(AB45&gt;=1,-1,0))))))</f>
        <v>0</v>
      </c>
      <c r="CH45" s="58">
        <f>IF(AC45&gt;10000,-6,IF(AC45&gt;5000,-5,IF(AC45&gt;1000,-4,IF(AC45&gt;500,-3,IF(AC45&gt;100,-2,IF(AC45&gt;=1,-1,0))))))</f>
        <v>0</v>
      </c>
      <c r="CI45" s="58">
        <f>IF(AD45&gt;10000,-6,IF(AD45&gt;5000,-5,IF(AD45&gt;1000,-4,IF(AD45&gt;500,-3,IF(AD45&gt;100,-2,IF(AD45&gt;=1,-1,0))))))</f>
        <v>0</v>
      </c>
      <c r="CJ45" s="58">
        <f>IF(AE45&gt;10000,-6,IF(AE45&gt;5000,-5,IF(AE45&gt;1000,-4,IF(AE45&gt;500,-3,IF(AE45&gt;100,-2,IF(AE45&gt;=1,-1,0))))))</f>
        <v>0</v>
      </c>
      <c r="CK45" s="58">
        <f>IF(AF45&gt;10000,-6,IF(AF45&gt;5000,-5,IF(AF45&gt;1000,-4,IF(AF45&gt;500,-3,IF(AF45&gt;100,-2,IF(AF45&gt;=1,-1,0))))))</f>
        <v>0</v>
      </c>
      <c r="CL45" s="58">
        <f>IF(AG45&gt;10000,-6,IF(AG45&gt;5000,-5,IF(AG45&gt;1000,-4,IF(AG45&gt;500,-3,IF(AG45&gt;100,-2,IF(AG45&gt;=1,-1,0))))))</f>
        <v>0</v>
      </c>
      <c r="CM45" s="58">
        <f>IF(AH45&gt;10000,-6,IF(AH45&gt;5000,-5,IF(AH45&gt;1000,-4,IF(AH45&gt;500,-3,IF(AH45&gt;100,-2,IF(AH45&gt;=1,-1,0))))))</f>
        <v>0</v>
      </c>
      <c r="CN45" s="58">
        <f>IF(AI45&gt;10000,-6,IF(AI45&gt;5000,-5,IF(AI45&gt;1000,-4,IF(AI45&gt;500,-3,IF(AI45&gt;100,-2,IF(AI45&gt;=1,-1,0))))))</f>
        <v>0</v>
      </c>
      <c r="CO45" s="58">
        <f>IF(AJ45&gt;10000,-6,IF(AJ45&gt;5000,-5,IF(AJ45&gt;1000,-4,IF(AJ45&gt;500,-3,IF(AJ45&gt;100,-2,IF(AJ45&gt;=1,-1,0))))))</f>
        <v>0</v>
      </c>
      <c r="CP45" s="58">
        <f>IF(AK45&gt;10000,-6,IF(AK45&gt;5000,-5,IF(AK45&gt;1000,-4,IF(AK45&gt;500,-3,IF(AK45&gt;100,-2,IF(AK45&gt;=1,-1,0))))))</f>
        <v>-2</v>
      </c>
      <c r="CQ45" s="58">
        <f>IF(AL45&gt;10000,-6,IF(AL45&gt;5000,-5,IF(AL45&gt;1000,-4,IF(AL45&gt;500,-3,IF(AL45&gt;100,-2,IF(AL45&gt;=1,-1,0))))))</f>
        <v>0</v>
      </c>
      <c r="CR45" s="58">
        <f>IF(AM45&gt;10000,-6,IF(AM45&gt;5000,-5,IF(AM45&gt;1000,-4,IF(AM45&gt;500,-3,IF(AM45&gt;100,-2,IF(AM45&gt;=1,-1,0))))))</f>
        <v>0</v>
      </c>
      <c r="CS45" s="58">
        <f>IF(AN45&gt;10000,-6,IF(AN45&gt;5000,-5,IF(AN45&gt;1000,-4,IF(AN45&gt;500,-3,IF(AN45&gt;100,-2,IF(AN45&gt;=1,-1,0))))))</f>
        <v>-2</v>
      </c>
      <c r="CT45" s="58">
        <f>IF(AO45&gt;10000,-6,IF(AO45&gt;5000,-5,IF(AO45&gt;1000,-4,IF(AO45&gt;500,-3,IF(AO45&gt;100,-2,IF(AO45&gt;=1,-1,0))))))</f>
        <v>0</v>
      </c>
      <c r="CU45" s="58">
        <f>IF(AP45&gt;10000,-6,IF(AP45&gt;5000,-5,IF(AP45&gt;1000,-4,IF(AP45&gt;500,-3,IF(AP45&gt;100,-2,IF(AP45&gt;=1,-1,0))))))</f>
        <v>0</v>
      </c>
      <c r="CV45" s="58">
        <f>IF(AQ45&gt;10000,-6,IF(AQ45&gt;5000,-5,IF(AQ45&gt;1000,-4,IF(AQ45&gt;500,-3,IF(AQ45&gt;100,-2,IF(AQ45&gt;=1,-1,0))))))</f>
        <v>0</v>
      </c>
      <c r="CW45" s="58">
        <f>IF(AR45&gt;10000,-6,IF(AR45&gt;5000,-5,IF(AR45&gt;1000,-4,IF(AR45&gt;500,-3,IF(AR45&gt;100,-2,IF(AR45&gt;=1,-1,0))))))</f>
        <v>0</v>
      </c>
      <c r="CX45" s="58"/>
      <c r="CY45" s="58"/>
      <c r="CZ45" s="58"/>
      <c r="DA45" s="58"/>
      <c r="DB45" s="58"/>
      <c r="DC45" s="58"/>
      <c r="DF45" s="1" t="s">
        <v>206</v>
      </c>
      <c r="DG45" s="74" t="s">
        <v>1</v>
      </c>
      <c r="DH45" s="1">
        <f t="shared" si="25"/>
        <v>0</v>
      </c>
      <c r="DI45" s="1">
        <f t="shared" si="25"/>
        <v>0</v>
      </c>
      <c r="DJ45" s="1">
        <f t="shared" si="25"/>
        <v>0</v>
      </c>
      <c r="DK45" s="1">
        <f t="shared" si="25"/>
        <v>0</v>
      </c>
      <c r="DL45" s="1">
        <f t="shared" si="25"/>
        <v>0</v>
      </c>
      <c r="DM45" s="1">
        <f t="shared" si="25"/>
        <v>0</v>
      </c>
      <c r="DN45" s="1">
        <f t="shared" si="25"/>
        <v>0</v>
      </c>
      <c r="DO45" s="1">
        <f t="shared" si="25"/>
        <v>0</v>
      </c>
      <c r="DP45" s="1">
        <f t="shared" si="25"/>
        <v>0</v>
      </c>
      <c r="DQ45" s="1">
        <f t="shared" si="25"/>
        <v>0</v>
      </c>
      <c r="DR45" s="1">
        <f t="shared" si="25"/>
        <v>0</v>
      </c>
      <c r="DS45" s="1">
        <f t="shared" si="26"/>
        <v>0</v>
      </c>
      <c r="DT45" s="1">
        <f t="shared" si="26"/>
        <v>-2</v>
      </c>
      <c r="DU45" s="1">
        <f t="shared" si="26"/>
        <v>0</v>
      </c>
      <c r="DV45" s="1">
        <f t="shared" si="26"/>
        <v>0</v>
      </c>
      <c r="DW45" s="1">
        <f t="shared" si="26"/>
        <v>-2</v>
      </c>
      <c r="DX45" s="1">
        <f t="shared" si="26"/>
        <v>0</v>
      </c>
      <c r="DY45" s="1">
        <f t="shared" si="26"/>
        <v>0</v>
      </c>
      <c r="DZ45" s="1">
        <f t="shared" si="26"/>
        <v>0</v>
      </c>
      <c r="EA45" s="1">
        <f t="shared" si="26"/>
        <v>0</v>
      </c>
    </row>
    <row r="46" spans="1:138" ht="14.25" customHeight="1">
      <c r="C46" s="74" t="s">
        <v>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10297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/>
      <c r="AT46" s="2"/>
      <c r="AU46" s="2"/>
      <c r="AV46" s="2"/>
      <c r="AW46" s="2"/>
      <c r="AX46" s="2"/>
      <c r="AY46" s="111"/>
      <c r="CD46" s="58">
        <f>IF(Y46&gt;10000,-6,IF(Y46&gt;5000,-5,IF(Y46&gt;1000,-4,IF(Y46&gt;500,-3,IF(Y46&gt;100,-2,IF(Y46&gt;=1,-1,0))))))</f>
        <v>0</v>
      </c>
      <c r="CE46" s="58">
        <f>IF(Z46&gt;10000,-6,IF(Z46&gt;5000,-5,IF(Z46&gt;1000,-4,IF(Z46&gt;500,-3,IF(Z46&gt;100,-2,IF(Z46&gt;=1,-1,0))))))</f>
        <v>0</v>
      </c>
      <c r="CF46" s="58">
        <f>IF(AA46&gt;10000,-6,IF(AA46&gt;5000,-5,IF(AA46&gt;1000,-4,IF(AA46&gt;500,-3,IF(AA46&gt;100,-2,IF(AA46&gt;=1,-1,0))))))</f>
        <v>0</v>
      </c>
      <c r="CG46" s="58">
        <f>IF(AB46&gt;10000,-6,IF(AB46&gt;5000,-5,IF(AB46&gt;1000,-4,IF(AB46&gt;500,-3,IF(AB46&gt;100,-2,IF(AB46&gt;=1,-1,0))))))</f>
        <v>0</v>
      </c>
      <c r="CH46" s="58">
        <f>IF(AC46&gt;10000,-6,IF(AC46&gt;5000,-5,IF(AC46&gt;1000,-4,IF(AC46&gt;500,-3,IF(AC46&gt;100,-2,IF(AC46&gt;=1,-1,0))))))</f>
        <v>0</v>
      </c>
      <c r="CI46" s="58">
        <f>IF(AD46&gt;10000,-6,IF(AD46&gt;5000,-5,IF(AD46&gt;1000,-4,IF(AD46&gt;500,-3,IF(AD46&gt;100,-2,IF(AD46&gt;=1,-1,0))))))</f>
        <v>0</v>
      </c>
      <c r="CJ46" s="58">
        <f>IF(AE46&gt;10000,-6,IF(AE46&gt;5000,-5,IF(AE46&gt;1000,-4,IF(AE46&gt;500,-3,IF(AE46&gt;100,-2,IF(AE46&gt;=1,-1,0))))))</f>
        <v>0</v>
      </c>
      <c r="CK46" s="58">
        <f>IF(AF46&gt;10000,-6,IF(AF46&gt;5000,-5,IF(AF46&gt;1000,-4,IF(AF46&gt;500,-3,IF(AF46&gt;100,-2,IF(AF46&gt;=1,-1,0))))))</f>
        <v>0</v>
      </c>
      <c r="CL46" s="58">
        <f>IF(AG46&gt;10000,-6,IF(AG46&gt;5000,-5,IF(AG46&gt;1000,-4,IF(AG46&gt;500,-3,IF(AG46&gt;100,-2,IF(AG46&gt;=1,-1,0))))))</f>
        <v>0</v>
      </c>
      <c r="CM46" s="58">
        <f>IF(AH46&gt;10000,-6,IF(AH46&gt;5000,-5,IF(AH46&gt;1000,-4,IF(AH46&gt;500,-3,IF(AH46&gt;100,-2,IF(AH46&gt;=1,-1,0))))))</f>
        <v>0</v>
      </c>
      <c r="CN46" s="58">
        <f>IF(AI46&gt;10000,-6,IF(AI46&gt;5000,-5,IF(AI46&gt;1000,-4,IF(AI46&gt;500,-3,IF(AI46&gt;100,-2,IF(AI46&gt;=1,-1,0))))))</f>
        <v>0</v>
      </c>
      <c r="CO46" s="58">
        <f>IF(AJ46&gt;10000,-6,IF(AJ46&gt;5000,-5,IF(AJ46&gt;1000,-4,IF(AJ46&gt;500,-3,IF(AJ46&gt;100,-2,IF(AJ46&gt;=1,-1,0))))))</f>
        <v>0</v>
      </c>
      <c r="CP46" s="58">
        <f>IF(AK46&gt;10000,-6,IF(AK46&gt;5000,-5,IF(AK46&gt;1000,-4,IF(AK46&gt;500,-3,IF(AK46&gt;100,-2,IF(AK46&gt;=1,-1,0))))))</f>
        <v>0</v>
      </c>
      <c r="CQ46" s="58">
        <f>IF(AL46&gt;10000,-6,IF(AL46&gt;5000,-5,IF(AL46&gt;1000,-4,IF(AL46&gt;500,-3,IF(AL46&gt;100,-2,IF(AL46&gt;=1,-1,0))))))</f>
        <v>0</v>
      </c>
      <c r="CR46" s="58">
        <f>IF(AM46&gt;10000,-6,IF(AM46&gt;5000,-5,IF(AM46&gt;1000,-4,IF(AM46&gt;500,-3,IF(AM46&gt;100,-2,IF(AM46&gt;=1,-1,0))))))</f>
        <v>-6</v>
      </c>
      <c r="CS46" s="58">
        <f>IF(AN46&gt;10000,-6,IF(AN46&gt;5000,-5,IF(AN46&gt;1000,-4,IF(AN46&gt;500,-3,IF(AN46&gt;100,-2,IF(AN46&gt;=1,-1,0))))))</f>
        <v>0</v>
      </c>
      <c r="CT46" s="58">
        <f>IF(AO46&gt;10000,-6,IF(AO46&gt;5000,-5,IF(AO46&gt;1000,-4,IF(AO46&gt;500,-3,IF(AO46&gt;100,-2,IF(AO46&gt;=1,-1,0))))))</f>
        <v>0</v>
      </c>
      <c r="CU46" s="58">
        <f>IF(AP46&gt;10000,-6,IF(AP46&gt;5000,-5,IF(AP46&gt;1000,-4,IF(AP46&gt;500,-3,IF(AP46&gt;100,-2,IF(AP46&gt;=1,-1,0))))))</f>
        <v>0</v>
      </c>
      <c r="CV46" s="58">
        <f>IF(AQ46&gt;10000,-6,IF(AQ46&gt;5000,-5,IF(AQ46&gt;1000,-4,IF(AQ46&gt;500,-3,IF(AQ46&gt;100,-2,IF(AQ46&gt;=1,-1,0))))))</f>
        <v>0</v>
      </c>
      <c r="CW46" s="58">
        <f>IF(AR46&gt;10000,-6,IF(AR46&gt;5000,-5,IF(AR46&gt;1000,-4,IF(AR46&gt;500,-3,IF(AR46&gt;100,-2,IF(AR46&gt;=1,-1,0))))))</f>
        <v>0</v>
      </c>
      <c r="CX46" s="58"/>
      <c r="CY46" s="58"/>
      <c r="CZ46" s="58"/>
      <c r="DA46" s="58"/>
      <c r="DB46" s="58"/>
      <c r="DC46" s="58"/>
      <c r="DF46" s="1" t="s">
        <v>206</v>
      </c>
      <c r="DG46" s="74" t="s">
        <v>2</v>
      </c>
      <c r="DH46" s="1">
        <f t="shared" si="25"/>
        <v>0</v>
      </c>
      <c r="DI46" s="1">
        <f t="shared" si="25"/>
        <v>0</v>
      </c>
      <c r="DJ46" s="1">
        <f t="shared" si="25"/>
        <v>0</v>
      </c>
      <c r="DK46" s="1">
        <f t="shared" si="25"/>
        <v>0</v>
      </c>
      <c r="DL46" s="1">
        <f t="shared" si="25"/>
        <v>0</v>
      </c>
      <c r="DM46" s="1">
        <f t="shared" si="25"/>
        <v>0</v>
      </c>
      <c r="DN46" s="1">
        <f t="shared" si="25"/>
        <v>0</v>
      </c>
      <c r="DO46" s="1">
        <f t="shared" si="25"/>
        <v>0</v>
      </c>
      <c r="DP46" s="1">
        <f t="shared" si="25"/>
        <v>0</v>
      </c>
      <c r="DQ46" s="1">
        <f t="shared" si="25"/>
        <v>0</v>
      </c>
      <c r="DR46" s="1">
        <f t="shared" si="25"/>
        <v>0</v>
      </c>
      <c r="DS46" s="1">
        <f t="shared" si="26"/>
        <v>0</v>
      </c>
      <c r="DT46" s="1">
        <f t="shared" si="26"/>
        <v>0</v>
      </c>
      <c r="DU46" s="1">
        <f t="shared" si="26"/>
        <v>0</v>
      </c>
      <c r="DV46" s="1">
        <f t="shared" si="26"/>
        <v>-6</v>
      </c>
      <c r="DW46" s="1">
        <f t="shared" si="26"/>
        <v>0</v>
      </c>
      <c r="DX46" s="1">
        <f t="shared" si="26"/>
        <v>0</v>
      </c>
      <c r="DY46" s="1">
        <f t="shared" si="26"/>
        <v>0</v>
      </c>
      <c r="DZ46" s="1">
        <f t="shared" si="26"/>
        <v>0</v>
      </c>
      <c r="EA46" s="1">
        <f t="shared" si="26"/>
        <v>0</v>
      </c>
    </row>
    <row r="47" spans="1:138" ht="14.25" customHeight="1">
      <c r="C47" s="74" t="s">
        <v>8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/>
      <c r="AT47" s="2"/>
      <c r="AU47" s="2"/>
      <c r="AV47" s="2"/>
      <c r="AW47" s="2"/>
      <c r="AX47" s="2"/>
      <c r="AY47" s="111"/>
      <c r="CD47" s="58">
        <f>IF(Y47&gt;10000,-6,IF(Y47&gt;5000,-5,IF(Y47&gt;1000,-4,IF(Y47&gt;500,-3,IF(Y47&gt;100,-2,IF(Y47&gt;=1,-1,0))))))</f>
        <v>0</v>
      </c>
      <c r="CE47" s="58">
        <f>IF(Z47&gt;10000,-6,IF(Z47&gt;5000,-5,IF(Z47&gt;1000,-4,IF(Z47&gt;500,-3,IF(Z47&gt;100,-2,IF(Z47&gt;=1,-1,0))))))</f>
        <v>0</v>
      </c>
      <c r="CF47" s="58">
        <f>IF(AA47&gt;10000,-6,IF(AA47&gt;5000,-5,IF(AA47&gt;1000,-4,IF(AA47&gt;500,-3,IF(AA47&gt;100,-2,IF(AA47&gt;=1,-1,0))))))</f>
        <v>0</v>
      </c>
      <c r="CG47" s="58">
        <f>IF(AB47&gt;10000,-6,IF(AB47&gt;5000,-5,IF(AB47&gt;1000,-4,IF(AB47&gt;500,-3,IF(AB47&gt;100,-2,IF(AB47&gt;=1,-1,0))))))</f>
        <v>0</v>
      </c>
      <c r="CH47" s="58">
        <f>IF(AC47&gt;10000,-6,IF(AC47&gt;5000,-5,IF(AC47&gt;1000,-4,IF(AC47&gt;500,-3,IF(AC47&gt;100,-2,IF(AC47&gt;=1,-1,0))))))</f>
        <v>0</v>
      </c>
      <c r="CI47" s="58">
        <f>IF(AD47&gt;10000,-6,IF(AD47&gt;5000,-5,IF(AD47&gt;1000,-4,IF(AD47&gt;500,-3,IF(AD47&gt;100,-2,IF(AD47&gt;=1,-1,0))))))</f>
        <v>0</v>
      </c>
      <c r="CJ47" s="58">
        <f>IF(AE47&gt;10000,-6,IF(AE47&gt;5000,-5,IF(AE47&gt;1000,-4,IF(AE47&gt;500,-3,IF(AE47&gt;100,-2,IF(AE47&gt;=1,-1,0))))))</f>
        <v>0</v>
      </c>
      <c r="CK47" s="58">
        <f>IF(AF47&gt;10000,-6,IF(AF47&gt;5000,-5,IF(AF47&gt;1000,-4,IF(AF47&gt;500,-3,IF(AF47&gt;100,-2,IF(AF47&gt;=1,-1,0))))))</f>
        <v>0</v>
      </c>
      <c r="CL47" s="58">
        <f>IF(AG47&gt;10000,-6,IF(AG47&gt;5000,-5,IF(AG47&gt;1000,-4,IF(AG47&gt;500,-3,IF(AG47&gt;100,-2,IF(AG47&gt;=1,-1,0))))))</f>
        <v>0</v>
      </c>
      <c r="CM47" s="58">
        <f>IF(AH47&gt;10000,-6,IF(AH47&gt;5000,-5,IF(AH47&gt;1000,-4,IF(AH47&gt;500,-3,IF(AH47&gt;100,-2,IF(AH47&gt;=1,-1,0))))))</f>
        <v>0</v>
      </c>
      <c r="CN47" s="58">
        <f>IF(AI47&gt;10000,-6,IF(AI47&gt;5000,-5,IF(AI47&gt;1000,-4,IF(AI47&gt;500,-3,IF(AI47&gt;100,-2,IF(AI47&gt;=1,-1,0))))))</f>
        <v>0</v>
      </c>
      <c r="CO47" s="58">
        <f>IF(AJ47&gt;10000,-6,IF(AJ47&gt;5000,-5,IF(AJ47&gt;1000,-4,IF(AJ47&gt;500,-3,IF(AJ47&gt;100,-2,IF(AJ47&gt;=1,-1,0))))))</f>
        <v>0</v>
      </c>
      <c r="CP47" s="58">
        <f>IF(AK47&gt;10000,-6,IF(AK47&gt;5000,-5,IF(AK47&gt;1000,-4,IF(AK47&gt;500,-3,IF(AK47&gt;100,-2,IF(AK47&gt;=1,-1,0))))))</f>
        <v>0</v>
      </c>
      <c r="CQ47" s="58">
        <f>IF(AL47&gt;10000,-6,IF(AL47&gt;5000,-5,IF(AL47&gt;1000,-4,IF(AL47&gt;500,-3,IF(AL47&gt;100,-2,IF(AL47&gt;=1,-1,0))))))</f>
        <v>0</v>
      </c>
      <c r="CR47" s="58">
        <f>IF(AM47&gt;10000,-6,IF(AM47&gt;5000,-5,IF(AM47&gt;1000,-4,IF(AM47&gt;500,-3,IF(AM47&gt;100,-2,IF(AM47&gt;=1,-1,0))))))</f>
        <v>0</v>
      </c>
      <c r="CS47" s="58">
        <f>IF(AN47&gt;10000,-6,IF(AN47&gt;5000,-5,IF(AN47&gt;1000,-4,IF(AN47&gt;500,-3,IF(AN47&gt;100,-2,IF(AN47&gt;=1,-1,0))))))</f>
        <v>0</v>
      </c>
      <c r="CT47" s="58">
        <f>IF(AO47&gt;10000,-6,IF(AO47&gt;5000,-5,IF(AO47&gt;1000,-4,IF(AO47&gt;500,-3,IF(AO47&gt;100,-2,IF(AO47&gt;=1,-1,0))))))</f>
        <v>0</v>
      </c>
      <c r="CU47" s="58">
        <f>IF(AP47&gt;10000,-6,IF(AP47&gt;5000,-5,IF(AP47&gt;1000,-4,IF(AP47&gt;500,-3,IF(AP47&gt;100,-2,IF(AP47&gt;=1,-1,0))))))</f>
        <v>0</v>
      </c>
      <c r="CV47" s="58">
        <f>IF(AQ47&gt;10000,-6,IF(AQ47&gt;5000,-5,IF(AQ47&gt;1000,-4,IF(AQ47&gt;500,-3,IF(AQ47&gt;100,-2,IF(AQ47&gt;=1,-1,0))))))</f>
        <v>0</v>
      </c>
      <c r="CW47" s="58">
        <f>IF(AR47&gt;10000,-6,IF(AR47&gt;5000,-5,IF(AR47&gt;1000,-4,IF(AR47&gt;500,-3,IF(AR47&gt;100,-2,IF(AR47&gt;=1,-1,0))))))</f>
        <v>0</v>
      </c>
      <c r="CX47" s="58"/>
      <c r="CY47" s="58"/>
      <c r="CZ47" s="58"/>
      <c r="DA47" s="58"/>
      <c r="DB47" s="58"/>
      <c r="DC47" s="58"/>
      <c r="DF47" s="1" t="s">
        <v>206</v>
      </c>
      <c r="DG47" s="74" t="s">
        <v>8</v>
      </c>
      <c r="DH47" s="1">
        <f t="shared" si="25"/>
        <v>0</v>
      </c>
      <c r="DI47" s="1">
        <f t="shared" si="25"/>
        <v>0</v>
      </c>
      <c r="DJ47" s="1">
        <f t="shared" si="25"/>
        <v>0</v>
      </c>
      <c r="DK47" s="1">
        <f t="shared" si="25"/>
        <v>0</v>
      </c>
      <c r="DL47" s="1">
        <f t="shared" si="25"/>
        <v>0</v>
      </c>
      <c r="DM47" s="1">
        <f t="shared" si="25"/>
        <v>0</v>
      </c>
      <c r="DN47" s="1">
        <f t="shared" si="25"/>
        <v>0</v>
      </c>
      <c r="DO47" s="1">
        <f t="shared" si="25"/>
        <v>0</v>
      </c>
      <c r="DP47" s="1">
        <f t="shared" si="25"/>
        <v>0</v>
      </c>
      <c r="DQ47" s="1">
        <f t="shared" si="25"/>
        <v>0</v>
      </c>
      <c r="DR47" s="1">
        <f t="shared" si="25"/>
        <v>0</v>
      </c>
      <c r="DS47" s="1">
        <f t="shared" si="26"/>
        <v>0</v>
      </c>
      <c r="DT47" s="1">
        <f t="shared" si="26"/>
        <v>0</v>
      </c>
      <c r="DU47" s="1">
        <f t="shared" si="26"/>
        <v>0</v>
      </c>
      <c r="DV47" s="1">
        <f t="shared" si="26"/>
        <v>0</v>
      </c>
      <c r="DW47" s="1">
        <f t="shared" si="26"/>
        <v>0</v>
      </c>
      <c r="DX47" s="1">
        <f t="shared" si="26"/>
        <v>0</v>
      </c>
      <c r="DY47" s="1">
        <f t="shared" si="26"/>
        <v>0</v>
      </c>
      <c r="DZ47" s="1">
        <f t="shared" si="26"/>
        <v>0</v>
      </c>
      <c r="EA47" s="1">
        <f t="shared" si="26"/>
        <v>0</v>
      </c>
    </row>
    <row r="48" spans="1:138" ht="14.25" customHeight="1">
      <c r="C48" s="74" t="s">
        <v>5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/>
      <c r="AT48" s="2"/>
      <c r="AU48" s="2"/>
      <c r="AV48" s="2"/>
      <c r="AW48" s="2"/>
      <c r="AX48" s="2"/>
      <c r="AY48" s="111"/>
      <c r="CD48" s="58">
        <f>IF(Y48&gt;10000,-6,IF(Y48&gt;5000,-5,IF(Y48&gt;1000,-4,IF(Y48&gt;500,-3,IF(Y48&gt;100,-2,IF(Y48&gt;=1,-1,0))))))</f>
        <v>0</v>
      </c>
      <c r="CE48" s="58">
        <f>IF(Z48&gt;10000,-6,IF(Z48&gt;5000,-5,IF(Z48&gt;1000,-4,IF(Z48&gt;500,-3,IF(Z48&gt;100,-2,IF(Z48&gt;=1,-1,0))))))</f>
        <v>0</v>
      </c>
      <c r="CF48" s="58">
        <f>IF(AA48&gt;10000,-6,IF(AA48&gt;5000,-5,IF(AA48&gt;1000,-4,IF(AA48&gt;500,-3,IF(AA48&gt;100,-2,IF(AA48&gt;=1,-1,0))))))</f>
        <v>0</v>
      </c>
      <c r="CG48" s="58">
        <f>IF(AB48&gt;10000,-6,IF(AB48&gt;5000,-5,IF(AB48&gt;1000,-4,IF(AB48&gt;500,-3,IF(AB48&gt;100,-2,IF(AB48&gt;=1,-1,0))))))</f>
        <v>0</v>
      </c>
      <c r="CH48" s="58">
        <f>IF(AC48&gt;10000,-6,IF(AC48&gt;5000,-5,IF(AC48&gt;1000,-4,IF(AC48&gt;500,-3,IF(AC48&gt;100,-2,IF(AC48&gt;=1,-1,0))))))</f>
        <v>0</v>
      </c>
      <c r="CI48" s="58">
        <f>IF(AD48&gt;10000,-6,IF(AD48&gt;5000,-5,IF(AD48&gt;1000,-4,IF(AD48&gt;500,-3,IF(AD48&gt;100,-2,IF(AD48&gt;=1,-1,0))))))</f>
        <v>0</v>
      </c>
      <c r="CJ48" s="58">
        <f>IF(AE48&gt;10000,-6,IF(AE48&gt;5000,-5,IF(AE48&gt;1000,-4,IF(AE48&gt;500,-3,IF(AE48&gt;100,-2,IF(AE48&gt;=1,-1,0))))))</f>
        <v>0</v>
      </c>
      <c r="CK48" s="58">
        <f>IF(AF48&gt;10000,-6,IF(AF48&gt;5000,-5,IF(AF48&gt;1000,-4,IF(AF48&gt;500,-3,IF(AF48&gt;100,-2,IF(AF48&gt;=1,-1,0))))))</f>
        <v>0</v>
      </c>
      <c r="CL48" s="58">
        <f>IF(AG48&gt;10000,-6,IF(AG48&gt;5000,-5,IF(AG48&gt;1000,-4,IF(AG48&gt;500,-3,IF(AG48&gt;100,-2,IF(AG48&gt;=1,-1,0))))))</f>
        <v>0</v>
      </c>
      <c r="CM48" s="58">
        <f>IF(AH48&gt;10000,-6,IF(AH48&gt;5000,-5,IF(AH48&gt;1000,-4,IF(AH48&gt;500,-3,IF(AH48&gt;100,-2,IF(AH48&gt;=1,-1,0))))))</f>
        <v>0</v>
      </c>
      <c r="CN48" s="58">
        <f>IF(AI48&gt;10000,-6,IF(AI48&gt;5000,-5,IF(AI48&gt;1000,-4,IF(AI48&gt;500,-3,IF(AI48&gt;100,-2,IF(AI48&gt;=1,-1,0))))))</f>
        <v>0</v>
      </c>
      <c r="CO48" s="58">
        <f>IF(AJ48&gt;10000,-6,IF(AJ48&gt;5000,-5,IF(AJ48&gt;1000,-4,IF(AJ48&gt;500,-3,IF(AJ48&gt;100,-2,IF(AJ48&gt;=1,-1,0))))))</f>
        <v>0</v>
      </c>
      <c r="CP48" s="58">
        <f>IF(AK48&gt;10000,-6,IF(AK48&gt;5000,-5,IF(AK48&gt;1000,-4,IF(AK48&gt;500,-3,IF(AK48&gt;100,-2,IF(AK48&gt;=1,-1,0))))))</f>
        <v>0</v>
      </c>
      <c r="CQ48" s="58">
        <f>IF(AL48&gt;10000,-6,IF(AL48&gt;5000,-5,IF(AL48&gt;1000,-4,IF(AL48&gt;500,-3,IF(AL48&gt;100,-2,IF(AL48&gt;=1,-1,0))))))</f>
        <v>0</v>
      </c>
      <c r="CR48" s="58">
        <f>IF(AM48&gt;10000,-6,IF(AM48&gt;5000,-5,IF(AM48&gt;1000,-4,IF(AM48&gt;500,-3,IF(AM48&gt;100,-2,IF(AM48&gt;=1,-1,0))))))</f>
        <v>0</v>
      </c>
      <c r="CS48" s="58">
        <f>IF(AN48&gt;10000,-6,IF(AN48&gt;5000,-5,IF(AN48&gt;1000,-4,IF(AN48&gt;500,-3,IF(AN48&gt;100,-2,IF(AN48&gt;=1,-1,0))))))</f>
        <v>0</v>
      </c>
      <c r="CT48" s="58">
        <f>IF(AO48&gt;10000,-6,IF(AO48&gt;5000,-5,IF(AO48&gt;1000,-4,IF(AO48&gt;500,-3,IF(AO48&gt;100,-2,IF(AO48&gt;=1,-1,0))))))</f>
        <v>0</v>
      </c>
      <c r="CU48" s="58">
        <f>IF(AP48&gt;10000,-6,IF(AP48&gt;5000,-5,IF(AP48&gt;1000,-4,IF(AP48&gt;500,-3,IF(AP48&gt;100,-2,IF(AP48&gt;=1,-1,0))))))</f>
        <v>0</v>
      </c>
      <c r="CV48" s="58">
        <f>IF(AQ48&gt;10000,-6,IF(AQ48&gt;5000,-5,IF(AQ48&gt;1000,-4,IF(AQ48&gt;500,-3,IF(AQ48&gt;100,-2,IF(AQ48&gt;=1,-1,0))))))</f>
        <v>0</v>
      </c>
      <c r="CW48" s="58">
        <f>IF(AR48&gt;10000,-6,IF(AR48&gt;5000,-5,IF(AR48&gt;1000,-4,IF(AR48&gt;500,-3,IF(AR48&gt;100,-2,IF(AR48&gt;=1,-1,0))))))</f>
        <v>0</v>
      </c>
      <c r="CX48" s="58"/>
      <c r="CY48" s="58"/>
      <c r="CZ48" s="58"/>
      <c r="DA48" s="58"/>
      <c r="DB48" s="58"/>
      <c r="DC48" s="58"/>
      <c r="DF48" s="1" t="s">
        <v>206</v>
      </c>
      <c r="DG48" s="74" t="s">
        <v>5</v>
      </c>
      <c r="DH48" s="1">
        <f t="shared" si="25"/>
        <v>0</v>
      </c>
      <c r="DI48" s="1">
        <f t="shared" si="25"/>
        <v>0</v>
      </c>
      <c r="DJ48" s="1">
        <f t="shared" si="25"/>
        <v>0</v>
      </c>
      <c r="DK48" s="1">
        <f t="shared" si="25"/>
        <v>0</v>
      </c>
      <c r="DL48" s="1">
        <f t="shared" si="25"/>
        <v>0</v>
      </c>
      <c r="DM48" s="1">
        <f t="shared" si="25"/>
        <v>0</v>
      </c>
      <c r="DN48" s="1">
        <f t="shared" si="25"/>
        <v>0</v>
      </c>
      <c r="DO48" s="1">
        <f t="shared" si="25"/>
        <v>0</v>
      </c>
      <c r="DP48" s="1">
        <f t="shared" si="25"/>
        <v>0</v>
      </c>
      <c r="DQ48" s="1">
        <f t="shared" si="25"/>
        <v>0</v>
      </c>
      <c r="DR48" s="1">
        <f t="shared" si="25"/>
        <v>0</v>
      </c>
      <c r="DS48" s="1">
        <f t="shared" si="26"/>
        <v>0</v>
      </c>
      <c r="DT48" s="1">
        <f t="shared" si="26"/>
        <v>0</v>
      </c>
      <c r="DU48" s="1">
        <f t="shared" si="26"/>
        <v>0</v>
      </c>
      <c r="DV48" s="1">
        <f t="shared" si="26"/>
        <v>0</v>
      </c>
      <c r="DW48" s="1">
        <f t="shared" si="26"/>
        <v>0</v>
      </c>
      <c r="DX48" s="1">
        <f t="shared" si="26"/>
        <v>0</v>
      </c>
      <c r="DY48" s="1">
        <f t="shared" si="26"/>
        <v>0</v>
      </c>
      <c r="DZ48" s="1">
        <f t="shared" si="26"/>
        <v>0</v>
      </c>
      <c r="EA48" s="1">
        <f t="shared" si="26"/>
        <v>0</v>
      </c>
    </row>
    <row r="49" spans="2:138" s="409" customFormat="1" ht="14.25" customHeight="1">
      <c r="B49" s="50" t="s">
        <v>360</v>
      </c>
      <c r="C49" s="75" t="s">
        <v>9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69">
        <v>0</v>
      </c>
      <c r="AK49" s="69">
        <v>0</v>
      </c>
      <c r="AL49" s="51">
        <v>0</v>
      </c>
      <c r="AM49" s="51">
        <v>0</v>
      </c>
      <c r="AN49" s="51">
        <v>0</v>
      </c>
      <c r="AO49" s="51">
        <v>0</v>
      </c>
      <c r="AP49" s="51">
        <v>0</v>
      </c>
      <c r="AQ49" s="51">
        <v>0</v>
      </c>
      <c r="AR49" s="51">
        <v>0</v>
      </c>
      <c r="AS49" s="51"/>
      <c r="AT49" s="51"/>
      <c r="AU49" s="51"/>
      <c r="AV49" s="51"/>
      <c r="AW49" s="51"/>
      <c r="AX49" s="51"/>
      <c r="AY49" s="109"/>
      <c r="AZ49" s="49"/>
      <c r="BA49" s="49"/>
      <c r="BB49" s="49"/>
      <c r="BC49" s="49"/>
      <c r="BD49" s="49"/>
      <c r="BE49" s="49"/>
      <c r="BF49" s="49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61">
        <v>-1.0900000000000001</v>
      </c>
      <c r="CD49" s="59">
        <f>Y49/$CC49</f>
        <v>0</v>
      </c>
      <c r="CE49" s="59">
        <f>Z49/$CC49</f>
        <v>0</v>
      </c>
      <c r="CF49" s="59">
        <f>AA49/$CC49</f>
        <v>0</v>
      </c>
      <c r="CG49" s="59">
        <f>AB49/$CC49</f>
        <v>0</v>
      </c>
      <c r="CH49" s="59">
        <f>AC49/$CC49</f>
        <v>0</v>
      </c>
      <c r="CI49" s="59">
        <f>AD49/$CC49</f>
        <v>0</v>
      </c>
      <c r="CJ49" s="59">
        <f>AE49/$CC49</f>
        <v>0</v>
      </c>
      <c r="CK49" s="59">
        <f>AF49/$CC49</f>
        <v>0</v>
      </c>
      <c r="CL49" s="59">
        <f>AG49/$CC49</f>
        <v>0</v>
      </c>
      <c r="CM49" s="59">
        <f>AH49/$CC49</f>
        <v>0</v>
      </c>
      <c r="CN49" s="59">
        <f>AI49/$CC49</f>
        <v>0</v>
      </c>
      <c r="CO49" s="59">
        <f>AJ49/$CC49</f>
        <v>0</v>
      </c>
      <c r="CP49" s="59">
        <f>AK49/$CC49</f>
        <v>0</v>
      </c>
      <c r="CQ49" s="59">
        <f>AL49/$CC49</f>
        <v>0</v>
      </c>
      <c r="CR49" s="59">
        <f>AM49/$CC49</f>
        <v>0</v>
      </c>
      <c r="CS49" s="59">
        <f>AN49/$CC49</f>
        <v>0</v>
      </c>
      <c r="CT49" s="59">
        <f>AO49/$CC49</f>
        <v>0</v>
      </c>
      <c r="CU49" s="59">
        <f>AP49/$CC49</f>
        <v>0</v>
      </c>
      <c r="CV49" s="59">
        <f>AQ49/$CC49</f>
        <v>0</v>
      </c>
      <c r="CW49" s="59">
        <f>AR49/$CC49</f>
        <v>0</v>
      </c>
      <c r="CX49" s="59"/>
      <c r="CY49" s="59"/>
      <c r="CZ49" s="59"/>
      <c r="DA49" s="59"/>
      <c r="DB49" s="59"/>
      <c r="DC49" s="59"/>
      <c r="DD49" s="59"/>
      <c r="DE49" s="59"/>
      <c r="DF49" s="50" t="s">
        <v>209</v>
      </c>
      <c r="DG49" s="75" t="s">
        <v>9</v>
      </c>
      <c r="DH49" s="59">
        <f t="shared" si="25"/>
        <v>0</v>
      </c>
      <c r="DI49" s="59">
        <f t="shared" si="25"/>
        <v>0</v>
      </c>
      <c r="DJ49" s="59">
        <f t="shared" si="25"/>
        <v>0</v>
      </c>
      <c r="DK49" s="59">
        <f t="shared" si="25"/>
        <v>0</v>
      </c>
      <c r="DL49" s="59">
        <f t="shared" si="25"/>
        <v>0</v>
      </c>
      <c r="DM49" s="59">
        <f t="shared" si="25"/>
        <v>0</v>
      </c>
      <c r="DN49" s="59">
        <f t="shared" si="25"/>
        <v>0</v>
      </c>
      <c r="DO49" s="59">
        <f t="shared" si="25"/>
        <v>0</v>
      </c>
      <c r="DP49" s="59">
        <f t="shared" si="25"/>
        <v>0</v>
      </c>
      <c r="DQ49" s="59">
        <f t="shared" si="25"/>
        <v>0</v>
      </c>
      <c r="DR49" s="59">
        <f t="shared" si="25"/>
        <v>0</v>
      </c>
      <c r="DS49" s="59">
        <f t="shared" si="26"/>
        <v>0</v>
      </c>
      <c r="DT49" s="59">
        <f t="shared" si="26"/>
        <v>0</v>
      </c>
      <c r="DU49" s="59">
        <f t="shared" si="26"/>
        <v>0</v>
      </c>
      <c r="DV49" s="59">
        <f t="shared" si="26"/>
        <v>0</v>
      </c>
      <c r="DW49" s="59">
        <f t="shared" si="26"/>
        <v>0</v>
      </c>
      <c r="DX49" s="59">
        <f t="shared" si="26"/>
        <v>0</v>
      </c>
      <c r="DY49" s="59">
        <f t="shared" si="26"/>
        <v>0</v>
      </c>
      <c r="DZ49" s="59">
        <f t="shared" si="26"/>
        <v>0</v>
      </c>
      <c r="EA49" s="59">
        <f t="shared" si="26"/>
        <v>0</v>
      </c>
      <c r="EB49" s="59"/>
      <c r="EC49" s="59"/>
      <c r="ED49" s="59"/>
      <c r="EE49" s="59"/>
      <c r="EF49" s="59"/>
      <c r="EG49" s="59"/>
      <c r="EH49" s="59"/>
    </row>
    <row r="50" spans="2:138" s="409" customFormat="1" ht="14.25" customHeight="1">
      <c r="B50" s="409" t="s">
        <v>361</v>
      </c>
      <c r="C50" s="75" t="s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1">
        <v>0</v>
      </c>
      <c r="AR50" s="51">
        <v>0</v>
      </c>
      <c r="AS50" s="51"/>
      <c r="AT50" s="51"/>
      <c r="AU50" s="51"/>
      <c r="AV50" s="51"/>
      <c r="AW50" s="51"/>
      <c r="AX50" s="51"/>
      <c r="AY50" s="109"/>
      <c r="AZ50" s="49"/>
      <c r="BA50" s="49"/>
      <c r="BB50" s="49"/>
      <c r="BC50" s="49"/>
      <c r="BD50" s="49"/>
      <c r="BE50" s="49"/>
      <c r="BF50" s="49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61">
        <v>-1.0900000000000001</v>
      </c>
      <c r="CD50" s="59">
        <f>Y50/$CC50</f>
        <v>0</v>
      </c>
      <c r="CE50" s="59">
        <f>Z50/$CC50</f>
        <v>0</v>
      </c>
      <c r="CF50" s="59">
        <f>AA50/$CC50</f>
        <v>0</v>
      </c>
      <c r="CG50" s="59">
        <f>AB50/$CC50</f>
        <v>0</v>
      </c>
      <c r="CH50" s="59">
        <f>AC50/$CC50</f>
        <v>0</v>
      </c>
      <c r="CI50" s="59">
        <f>AD50/$CC50</f>
        <v>0</v>
      </c>
      <c r="CJ50" s="59">
        <f>AE50/$CC50</f>
        <v>0</v>
      </c>
      <c r="CK50" s="59">
        <f>AF50/$CC50</f>
        <v>0</v>
      </c>
      <c r="CL50" s="59">
        <f>AG50/$CC50</f>
        <v>0</v>
      </c>
      <c r="CM50" s="59">
        <f>AH50/$CC50</f>
        <v>0</v>
      </c>
      <c r="CN50" s="59">
        <f>AI50/$CC50</f>
        <v>0</v>
      </c>
      <c r="CO50" s="59">
        <f>AJ50/$CC50</f>
        <v>0</v>
      </c>
      <c r="CP50" s="59">
        <f>AK50/$CC50</f>
        <v>0</v>
      </c>
      <c r="CQ50" s="59">
        <f>AL50/$CC50</f>
        <v>0</v>
      </c>
      <c r="CR50" s="59">
        <f>AM50/$CC50</f>
        <v>0</v>
      </c>
      <c r="CS50" s="59">
        <f>AN50/$CC50</f>
        <v>0</v>
      </c>
      <c r="CT50" s="59">
        <f>AO50/$CC50</f>
        <v>0</v>
      </c>
      <c r="CU50" s="59">
        <f>AP50/$CC50</f>
        <v>0</v>
      </c>
      <c r="CV50" s="59">
        <f>AQ50/$CC50</f>
        <v>0</v>
      </c>
      <c r="CW50" s="59">
        <f>AR50/$CC50</f>
        <v>0</v>
      </c>
      <c r="CX50" s="59"/>
      <c r="CY50" s="59"/>
      <c r="CZ50" s="59"/>
      <c r="DA50" s="59"/>
      <c r="DB50" s="59"/>
      <c r="DC50" s="59"/>
      <c r="DD50" s="59"/>
      <c r="DE50" s="59"/>
      <c r="DF50" s="409" t="s">
        <v>208</v>
      </c>
      <c r="DG50" s="75" t="s">
        <v>0</v>
      </c>
      <c r="DH50" s="59">
        <f t="shared" si="25"/>
        <v>0</v>
      </c>
      <c r="DI50" s="59">
        <f t="shared" si="25"/>
        <v>0</v>
      </c>
      <c r="DJ50" s="59">
        <f t="shared" si="25"/>
        <v>0</v>
      </c>
      <c r="DK50" s="59">
        <f t="shared" si="25"/>
        <v>0</v>
      </c>
      <c r="DL50" s="59">
        <f t="shared" si="25"/>
        <v>0</v>
      </c>
      <c r="DM50" s="59">
        <f t="shared" si="25"/>
        <v>0</v>
      </c>
      <c r="DN50" s="59">
        <f t="shared" si="25"/>
        <v>0</v>
      </c>
      <c r="DO50" s="59">
        <f t="shared" si="25"/>
        <v>0</v>
      </c>
      <c r="DP50" s="59">
        <f t="shared" si="25"/>
        <v>0</v>
      </c>
      <c r="DQ50" s="59">
        <f t="shared" si="25"/>
        <v>0</v>
      </c>
      <c r="DR50" s="59">
        <f t="shared" si="25"/>
        <v>0</v>
      </c>
      <c r="DS50" s="59">
        <f t="shared" si="26"/>
        <v>0</v>
      </c>
      <c r="DT50" s="59">
        <f t="shared" si="26"/>
        <v>0</v>
      </c>
      <c r="DU50" s="59">
        <f t="shared" si="26"/>
        <v>0</v>
      </c>
      <c r="DV50" s="59">
        <f t="shared" si="26"/>
        <v>0</v>
      </c>
      <c r="DW50" s="59">
        <f t="shared" si="26"/>
        <v>0</v>
      </c>
      <c r="DX50" s="59">
        <f t="shared" si="26"/>
        <v>0</v>
      </c>
      <c r="DY50" s="59">
        <f t="shared" si="26"/>
        <v>0</v>
      </c>
      <c r="DZ50" s="59">
        <f t="shared" si="26"/>
        <v>0</v>
      </c>
      <c r="EA50" s="59">
        <f t="shared" si="26"/>
        <v>0</v>
      </c>
      <c r="EB50" s="59"/>
      <c r="EC50" s="59"/>
      <c r="ED50" s="59"/>
      <c r="EE50" s="59"/>
      <c r="EF50" s="59"/>
      <c r="EG50" s="59"/>
      <c r="EH50" s="59"/>
    </row>
    <row r="51" spans="2:138" s="409" customFormat="1" ht="14.25" customHeight="1">
      <c r="C51" s="75" t="s">
        <v>7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0</v>
      </c>
      <c r="AQ51" s="51">
        <v>0</v>
      </c>
      <c r="AR51" s="51">
        <v>0</v>
      </c>
      <c r="AS51" s="51"/>
      <c r="AT51" s="51"/>
      <c r="AU51" s="51"/>
      <c r="AV51" s="51"/>
      <c r="AW51" s="51"/>
      <c r="AX51" s="51"/>
      <c r="AY51" s="109"/>
      <c r="AZ51" s="49"/>
      <c r="BA51" s="49"/>
      <c r="BB51" s="49"/>
      <c r="BC51" s="49"/>
      <c r="BD51" s="49"/>
      <c r="BE51" s="49"/>
      <c r="BF51" s="49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61">
        <v>-1.0900000000000001</v>
      </c>
      <c r="CD51" s="59">
        <f>Y51/$CC51</f>
        <v>0</v>
      </c>
      <c r="CE51" s="59">
        <f>Z51/$CC51</f>
        <v>0</v>
      </c>
      <c r="CF51" s="59">
        <f>AA51/$CC51</f>
        <v>0</v>
      </c>
      <c r="CG51" s="59">
        <f>AB51/$CC51</f>
        <v>0</v>
      </c>
      <c r="CH51" s="59">
        <f>AC51/$CC51</f>
        <v>0</v>
      </c>
      <c r="CI51" s="59">
        <f>AD51/$CC51</f>
        <v>0</v>
      </c>
      <c r="CJ51" s="59">
        <f>AE51/$CC51</f>
        <v>0</v>
      </c>
      <c r="CK51" s="59">
        <f>AF51/$CC51</f>
        <v>0</v>
      </c>
      <c r="CL51" s="59">
        <f>AG51/$CC51</f>
        <v>0</v>
      </c>
      <c r="CM51" s="59">
        <f>AH51/$CC51</f>
        <v>0</v>
      </c>
      <c r="CN51" s="59">
        <f>AI51/$CC51</f>
        <v>0</v>
      </c>
      <c r="CO51" s="59">
        <f>AJ51/$CC51</f>
        <v>0</v>
      </c>
      <c r="CP51" s="59">
        <f>AK51/$CC51</f>
        <v>0</v>
      </c>
      <c r="CQ51" s="59">
        <f>AL51/$CC51</f>
        <v>0</v>
      </c>
      <c r="CR51" s="59">
        <f>AM51/$CC51</f>
        <v>0</v>
      </c>
      <c r="CS51" s="59">
        <f>AN51/$CC51</f>
        <v>0</v>
      </c>
      <c r="CT51" s="59">
        <f>AO51/$CC51</f>
        <v>0</v>
      </c>
      <c r="CU51" s="59">
        <f>AP51/$CC51</f>
        <v>0</v>
      </c>
      <c r="CV51" s="59">
        <f>AQ51/$CC51</f>
        <v>0</v>
      </c>
      <c r="CW51" s="59">
        <f>AR51/$CC51</f>
        <v>0</v>
      </c>
      <c r="CX51" s="59"/>
      <c r="CY51" s="59"/>
      <c r="CZ51" s="59"/>
      <c r="DA51" s="59"/>
      <c r="DB51" s="59"/>
      <c r="DC51" s="59"/>
      <c r="DD51" s="59"/>
      <c r="DE51" s="59"/>
      <c r="DF51" s="409" t="s">
        <v>208</v>
      </c>
      <c r="DG51" s="75" t="s">
        <v>7</v>
      </c>
      <c r="DH51" s="59">
        <f t="shared" si="25"/>
        <v>0</v>
      </c>
      <c r="DI51" s="59">
        <f t="shared" si="25"/>
        <v>0</v>
      </c>
      <c r="DJ51" s="59">
        <f t="shared" si="25"/>
        <v>0</v>
      </c>
      <c r="DK51" s="59">
        <f t="shared" si="25"/>
        <v>0</v>
      </c>
      <c r="DL51" s="59">
        <f t="shared" si="25"/>
        <v>0</v>
      </c>
      <c r="DM51" s="59">
        <f t="shared" si="25"/>
        <v>0</v>
      </c>
      <c r="DN51" s="59">
        <f t="shared" si="25"/>
        <v>0</v>
      </c>
      <c r="DO51" s="59">
        <f t="shared" si="25"/>
        <v>0</v>
      </c>
      <c r="DP51" s="59">
        <f t="shared" si="25"/>
        <v>0</v>
      </c>
      <c r="DQ51" s="59">
        <f t="shared" si="25"/>
        <v>0</v>
      </c>
      <c r="DR51" s="59">
        <f t="shared" si="25"/>
        <v>0</v>
      </c>
      <c r="DS51" s="59">
        <f t="shared" si="26"/>
        <v>0</v>
      </c>
      <c r="DT51" s="59">
        <f t="shared" si="26"/>
        <v>0</v>
      </c>
      <c r="DU51" s="59">
        <f t="shared" si="26"/>
        <v>0</v>
      </c>
      <c r="DV51" s="59">
        <f t="shared" si="26"/>
        <v>0</v>
      </c>
      <c r="DW51" s="59">
        <f t="shared" si="26"/>
        <v>0</v>
      </c>
      <c r="DX51" s="59">
        <f t="shared" si="26"/>
        <v>0</v>
      </c>
      <c r="DY51" s="59">
        <f t="shared" si="26"/>
        <v>0</v>
      </c>
      <c r="DZ51" s="59">
        <f t="shared" si="26"/>
        <v>0</v>
      </c>
      <c r="EA51" s="59">
        <f t="shared" si="26"/>
        <v>0</v>
      </c>
      <c r="EB51" s="59"/>
      <c r="EC51" s="59"/>
      <c r="ED51" s="59"/>
      <c r="EE51" s="59"/>
      <c r="EF51" s="59"/>
      <c r="EG51" s="59"/>
      <c r="EH51" s="59"/>
    </row>
    <row r="52" spans="2:138" s="409" customFormat="1" ht="14.25" customHeight="1">
      <c r="C52" s="75" t="s">
        <v>4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/>
      <c r="AT52" s="51"/>
      <c r="AU52" s="51"/>
      <c r="AV52" s="51"/>
      <c r="AW52" s="51"/>
      <c r="AX52" s="51"/>
      <c r="AY52" s="109"/>
      <c r="AZ52" s="49"/>
      <c r="BA52" s="49"/>
      <c r="BB52" s="49"/>
      <c r="BC52" s="49"/>
      <c r="BD52" s="49"/>
      <c r="BE52" s="49"/>
      <c r="BF52" s="49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61">
        <v>-1.0900000000000001</v>
      </c>
      <c r="CD52" s="59">
        <f>Y52/$CC52</f>
        <v>0</v>
      </c>
      <c r="CE52" s="59">
        <f>Z52/$CC52</f>
        <v>0</v>
      </c>
      <c r="CF52" s="59">
        <f>AA52/$CC52</f>
        <v>0</v>
      </c>
      <c r="CG52" s="59">
        <f>AB52/$CC52</f>
        <v>0</v>
      </c>
      <c r="CH52" s="59">
        <f>AC52/$CC52</f>
        <v>0</v>
      </c>
      <c r="CI52" s="59">
        <f>AD52/$CC52</f>
        <v>0</v>
      </c>
      <c r="CJ52" s="59">
        <f>AE52/$CC52</f>
        <v>0</v>
      </c>
      <c r="CK52" s="59">
        <f>AF52/$CC52</f>
        <v>0</v>
      </c>
      <c r="CL52" s="59">
        <f>AG52/$CC52</f>
        <v>0</v>
      </c>
      <c r="CM52" s="59">
        <f>AH52/$CC52</f>
        <v>0</v>
      </c>
      <c r="CN52" s="59">
        <f>AI52/$CC52</f>
        <v>0</v>
      </c>
      <c r="CO52" s="59">
        <f>AJ52/$CC52</f>
        <v>0</v>
      </c>
      <c r="CP52" s="59">
        <f>AK52/$CC52</f>
        <v>0</v>
      </c>
      <c r="CQ52" s="59">
        <f>AL52/$CC52</f>
        <v>0</v>
      </c>
      <c r="CR52" s="59">
        <f>AM52/$CC52</f>
        <v>0</v>
      </c>
      <c r="CS52" s="59">
        <f>AN52/$CC52</f>
        <v>0</v>
      </c>
      <c r="CT52" s="59">
        <f>AO52/$CC52</f>
        <v>0</v>
      </c>
      <c r="CU52" s="59">
        <f>AP52/$CC52</f>
        <v>0</v>
      </c>
      <c r="CV52" s="59">
        <f>AQ52/$CC52</f>
        <v>0</v>
      </c>
      <c r="CW52" s="59">
        <f>AR52/$CC52</f>
        <v>0</v>
      </c>
      <c r="CX52" s="59"/>
      <c r="CY52" s="59"/>
      <c r="CZ52" s="59"/>
      <c r="DA52" s="59"/>
      <c r="DB52" s="59"/>
      <c r="DC52" s="59"/>
      <c r="DD52" s="59"/>
      <c r="DE52" s="59"/>
      <c r="DF52" s="409" t="s">
        <v>208</v>
      </c>
      <c r="DG52" s="75" t="s">
        <v>4</v>
      </c>
      <c r="DH52" s="59">
        <f t="shared" si="25"/>
        <v>0</v>
      </c>
      <c r="DI52" s="59">
        <f t="shared" si="25"/>
        <v>0</v>
      </c>
      <c r="DJ52" s="59">
        <f t="shared" si="25"/>
        <v>0</v>
      </c>
      <c r="DK52" s="59">
        <f t="shared" si="25"/>
        <v>0</v>
      </c>
      <c r="DL52" s="59">
        <f t="shared" si="25"/>
        <v>0</v>
      </c>
      <c r="DM52" s="59">
        <f t="shared" si="25"/>
        <v>0</v>
      </c>
      <c r="DN52" s="59">
        <f t="shared" si="25"/>
        <v>0</v>
      </c>
      <c r="DO52" s="59">
        <f t="shared" si="25"/>
        <v>0</v>
      </c>
      <c r="DP52" s="59">
        <f t="shared" si="25"/>
        <v>0</v>
      </c>
      <c r="DQ52" s="59">
        <f t="shared" si="25"/>
        <v>0</v>
      </c>
      <c r="DR52" s="59">
        <f t="shared" si="25"/>
        <v>0</v>
      </c>
      <c r="DS52" s="59">
        <f t="shared" si="26"/>
        <v>0</v>
      </c>
      <c r="DT52" s="59">
        <f t="shared" si="26"/>
        <v>0</v>
      </c>
      <c r="DU52" s="59">
        <f t="shared" si="26"/>
        <v>0</v>
      </c>
      <c r="DV52" s="59">
        <f t="shared" si="26"/>
        <v>0</v>
      </c>
      <c r="DW52" s="59">
        <f t="shared" si="26"/>
        <v>0</v>
      </c>
      <c r="DX52" s="59">
        <f t="shared" si="26"/>
        <v>0</v>
      </c>
      <c r="DY52" s="59">
        <f t="shared" si="26"/>
        <v>0</v>
      </c>
      <c r="DZ52" s="59">
        <f t="shared" si="26"/>
        <v>0</v>
      </c>
      <c r="EA52" s="59">
        <f t="shared" si="26"/>
        <v>0</v>
      </c>
      <c r="EB52" s="59"/>
      <c r="EC52" s="59"/>
      <c r="ED52" s="59"/>
      <c r="EE52" s="59"/>
      <c r="EF52" s="59"/>
      <c r="EG52" s="59"/>
      <c r="EH52" s="59"/>
    </row>
    <row r="53" spans="2:138" s="409" customFormat="1" ht="14.25" customHeight="1">
      <c r="C53" s="75" t="s">
        <v>1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/>
      <c r="AT53" s="51"/>
      <c r="AU53" s="51"/>
      <c r="AV53" s="51"/>
      <c r="AW53" s="51"/>
      <c r="AX53" s="51"/>
      <c r="AY53" s="109"/>
      <c r="AZ53" s="49"/>
      <c r="BA53" s="49"/>
      <c r="BB53" s="49"/>
      <c r="BC53" s="49"/>
      <c r="BD53" s="49"/>
      <c r="BE53" s="49"/>
      <c r="BF53" s="49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61">
        <v>-1.0900000000000001</v>
      </c>
      <c r="CD53" s="59">
        <f>Y53/$CC53</f>
        <v>0</v>
      </c>
      <c r="CE53" s="59">
        <f>Z53/$CC53</f>
        <v>0</v>
      </c>
      <c r="CF53" s="59">
        <f>AA53/$CC53</f>
        <v>0</v>
      </c>
      <c r="CG53" s="59">
        <f>AB53/$CC53</f>
        <v>0</v>
      </c>
      <c r="CH53" s="59">
        <f>AC53/$CC53</f>
        <v>0</v>
      </c>
      <c r="CI53" s="59">
        <f>AD53/$CC53</f>
        <v>0</v>
      </c>
      <c r="CJ53" s="59">
        <f>AE53/$CC53</f>
        <v>0</v>
      </c>
      <c r="CK53" s="59">
        <f>AF53/$CC53</f>
        <v>0</v>
      </c>
      <c r="CL53" s="59">
        <f>AG53/$CC53</f>
        <v>0</v>
      </c>
      <c r="CM53" s="59">
        <f>AH53/$CC53</f>
        <v>0</v>
      </c>
      <c r="CN53" s="59">
        <f>AI53/$CC53</f>
        <v>0</v>
      </c>
      <c r="CO53" s="59">
        <f>AJ53/$CC53</f>
        <v>0</v>
      </c>
      <c r="CP53" s="59">
        <f>AK53/$CC53</f>
        <v>0</v>
      </c>
      <c r="CQ53" s="59">
        <f>AL53/$CC53</f>
        <v>0</v>
      </c>
      <c r="CR53" s="59">
        <f>AM53/$CC53</f>
        <v>0</v>
      </c>
      <c r="CS53" s="59">
        <f>AN53/$CC53</f>
        <v>0</v>
      </c>
      <c r="CT53" s="59">
        <f>AO53/$CC53</f>
        <v>0</v>
      </c>
      <c r="CU53" s="59">
        <f>AP53/$CC53</f>
        <v>0</v>
      </c>
      <c r="CV53" s="59">
        <f>AQ53/$CC53</f>
        <v>0</v>
      </c>
      <c r="CW53" s="59">
        <f>AR53/$CC53</f>
        <v>0</v>
      </c>
      <c r="CX53" s="59"/>
      <c r="CY53" s="59"/>
      <c r="CZ53" s="59"/>
      <c r="DA53" s="59"/>
      <c r="DB53" s="59"/>
      <c r="DC53" s="59"/>
      <c r="DD53" s="59"/>
      <c r="DE53" s="59"/>
      <c r="DF53" s="409" t="s">
        <v>208</v>
      </c>
      <c r="DG53" s="75" t="s">
        <v>1</v>
      </c>
      <c r="DH53" s="59">
        <f t="shared" si="25"/>
        <v>0</v>
      </c>
      <c r="DI53" s="59">
        <f t="shared" si="25"/>
        <v>0</v>
      </c>
      <c r="DJ53" s="59">
        <f t="shared" si="25"/>
        <v>0</v>
      </c>
      <c r="DK53" s="59">
        <f t="shared" si="25"/>
        <v>0</v>
      </c>
      <c r="DL53" s="59">
        <f t="shared" si="25"/>
        <v>0</v>
      </c>
      <c r="DM53" s="59">
        <f t="shared" si="25"/>
        <v>0</v>
      </c>
      <c r="DN53" s="59">
        <f t="shared" si="25"/>
        <v>0</v>
      </c>
      <c r="DO53" s="59">
        <f t="shared" si="25"/>
        <v>0</v>
      </c>
      <c r="DP53" s="59">
        <f t="shared" si="25"/>
        <v>0</v>
      </c>
      <c r="DQ53" s="59">
        <f t="shared" si="25"/>
        <v>0</v>
      </c>
      <c r="DR53" s="59">
        <f t="shared" si="25"/>
        <v>0</v>
      </c>
      <c r="DS53" s="59">
        <f t="shared" si="26"/>
        <v>0</v>
      </c>
      <c r="DT53" s="59">
        <f t="shared" si="26"/>
        <v>0</v>
      </c>
      <c r="DU53" s="59">
        <f t="shared" si="26"/>
        <v>0</v>
      </c>
      <c r="DV53" s="59">
        <f t="shared" si="26"/>
        <v>0</v>
      </c>
      <c r="DW53" s="59">
        <f t="shared" si="26"/>
        <v>0</v>
      </c>
      <c r="DX53" s="59">
        <f t="shared" si="26"/>
        <v>0</v>
      </c>
      <c r="DY53" s="59">
        <f t="shared" si="26"/>
        <v>0</v>
      </c>
      <c r="DZ53" s="59">
        <f t="shared" si="26"/>
        <v>0</v>
      </c>
      <c r="EA53" s="59">
        <f t="shared" si="26"/>
        <v>0</v>
      </c>
      <c r="EB53" s="59"/>
      <c r="EC53" s="59"/>
      <c r="ED53" s="59"/>
      <c r="EE53" s="59"/>
      <c r="EF53" s="59"/>
      <c r="EG53" s="59"/>
      <c r="EH53" s="59"/>
    </row>
    <row r="54" spans="2:138" s="409" customFormat="1" ht="14.25" customHeight="1">
      <c r="C54" s="75" t="s">
        <v>2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0</v>
      </c>
      <c r="AR54" s="51">
        <v>0</v>
      </c>
      <c r="AS54" s="51"/>
      <c r="AT54" s="51"/>
      <c r="AU54" s="51"/>
      <c r="AV54" s="51"/>
      <c r="AW54" s="51"/>
      <c r="AX54" s="51"/>
      <c r="AY54" s="109"/>
      <c r="AZ54" s="49"/>
      <c r="BA54" s="49"/>
      <c r="BB54" s="49"/>
      <c r="BC54" s="49"/>
      <c r="BD54" s="49"/>
      <c r="BE54" s="49"/>
      <c r="BF54" s="49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61">
        <v>-1.0900000000000001</v>
      </c>
      <c r="CD54" s="59">
        <f>Y54/$CC54</f>
        <v>0</v>
      </c>
      <c r="CE54" s="59">
        <f>Z54/$CC54</f>
        <v>0</v>
      </c>
      <c r="CF54" s="59">
        <f>AA54/$CC54</f>
        <v>0</v>
      </c>
      <c r="CG54" s="59">
        <f>AB54/$CC54</f>
        <v>0</v>
      </c>
      <c r="CH54" s="59">
        <f>AC54/$CC54</f>
        <v>0</v>
      </c>
      <c r="CI54" s="59">
        <f>AD54/$CC54</f>
        <v>0</v>
      </c>
      <c r="CJ54" s="59">
        <f>AE54/$CC54</f>
        <v>0</v>
      </c>
      <c r="CK54" s="59">
        <f>AF54/$CC54</f>
        <v>0</v>
      </c>
      <c r="CL54" s="59">
        <f>AG54/$CC54</f>
        <v>0</v>
      </c>
      <c r="CM54" s="59">
        <f>AH54/$CC54</f>
        <v>0</v>
      </c>
      <c r="CN54" s="59">
        <f>AI54/$CC54</f>
        <v>0</v>
      </c>
      <c r="CO54" s="59">
        <f>AJ54/$CC54</f>
        <v>0</v>
      </c>
      <c r="CP54" s="59">
        <f>AK54/$CC54</f>
        <v>0</v>
      </c>
      <c r="CQ54" s="59">
        <f>AL54/$CC54</f>
        <v>0</v>
      </c>
      <c r="CR54" s="59">
        <f>AM54/$CC54</f>
        <v>0</v>
      </c>
      <c r="CS54" s="59">
        <f>AN54/$CC54</f>
        <v>0</v>
      </c>
      <c r="CT54" s="59">
        <f>AO54/$CC54</f>
        <v>0</v>
      </c>
      <c r="CU54" s="59">
        <f>AP54/$CC54</f>
        <v>0</v>
      </c>
      <c r="CV54" s="59">
        <f>AQ54/$CC54</f>
        <v>0</v>
      </c>
      <c r="CW54" s="59">
        <f>AR54/$CC54</f>
        <v>0</v>
      </c>
      <c r="CX54" s="59"/>
      <c r="CY54" s="59"/>
      <c r="CZ54" s="59"/>
      <c r="DA54" s="59"/>
      <c r="DB54" s="59"/>
      <c r="DC54" s="59"/>
      <c r="DD54" s="59"/>
      <c r="DE54" s="59"/>
      <c r="DF54" s="409" t="s">
        <v>208</v>
      </c>
      <c r="DG54" s="75" t="s">
        <v>2</v>
      </c>
      <c r="DH54" s="59">
        <f t="shared" si="25"/>
        <v>0</v>
      </c>
      <c r="DI54" s="59">
        <f t="shared" si="25"/>
        <v>0</v>
      </c>
      <c r="DJ54" s="59">
        <f t="shared" si="25"/>
        <v>0</v>
      </c>
      <c r="DK54" s="59">
        <f t="shared" si="25"/>
        <v>0</v>
      </c>
      <c r="DL54" s="59">
        <f t="shared" si="25"/>
        <v>0</v>
      </c>
      <c r="DM54" s="59">
        <f t="shared" si="25"/>
        <v>0</v>
      </c>
      <c r="DN54" s="59">
        <f t="shared" si="25"/>
        <v>0</v>
      </c>
      <c r="DO54" s="59">
        <f t="shared" si="25"/>
        <v>0</v>
      </c>
      <c r="DP54" s="59">
        <f t="shared" si="25"/>
        <v>0</v>
      </c>
      <c r="DQ54" s="59">
        <f t="shared" si="25"/>
        <v>0</v>
      </c>
      <c r="DR54" s="59">
        <f t="shared" si="25"/>
        <v>0</v>
      </c>
      <c r="DS54" s="59">
        <f t="shared" si="26"/>
        <v>0</v>
      </c>
      <c r="DT54" s="59">
        <f t="shared" si="26"/>
        <v>0</v>
      </c>
      <c r="DU54" s="59">
        <f t="shared" si="26"/>
        <v>0</v>
      </c>
      <c r="DV54" s="59">
        <f t="shared" si="26"/>
        <v>0</v>
      </c>
      <c r="DW54" s="59">
        <f t="shared" si="26"/>
        <v>0</v>
      </c>
      <c r="DX54" s="59">
        <f t="shared" si="26"/>
        <v>0</v>
      </c>
      <c r="DY54" s="59">
        <f t="shared" si="26"/>
        <v>0</v>
      </c>
      <c r="DZ54" s="59">
        <f t="shared" si="26"/>
        <v>0</v>
      </c>
      <c r="EA54" s="59">
        <f t="shared" si="26"/>
        <v>0</v>
      </c>
      <c r="EB54" s="59"/>
      <c r="EC54" s="59"/>
      <c r="ED54" s="59"/>
      <c r="EE54" s="59"/>
      <c r="EF54" s="59"/>
      <c r="EG54" s="59"/>
      <c r="EH54" s="59"/>
    </row>
    <row r="55" spans="2:138" s="409" customFormat="1" ht="14.25" customHeight="1">
      <c r="C55" s="75" t="s">
        <v>8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/>
      <c r="AT55" s="51"/>
      <c r="AU55" s="51"/>
      <c r="AV55" s="51"/>
      <c r="AW55" s="51"/>
      <c r="AX55" s="51"/>
      <c r="AY55" s="109"/>
      <c r="AZ55" s="49"/>
      <c r="BA55" s="49"/>
      <c r="BB55" s="49"/>
      <c r="BC55" s="49"/>
      <c r="BD55" s="49"/>
      <c r="BE55" s="49"/>
      <c r="BF55" s="49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61">
        <v>-1.0900000000000001</v>
      </c>
      <c r="CD55" s="59">
        <f>Y55/$CC55</f>
        <v>0</v>
      </c>
      <c r="CE55" s="59">
        <f>Z55/$CC55</f>
        <v>0</v>
      </c>
      <c r="CF55" s="59">
        <f>AA55/$CC55</f>
        <v>0</v>
      </c>
      <c r="CG55" s="59">
        <f>AB55/$CC55</f>
        <v>0</v>
      </c>
      <c r="CH55" s="59">
        <f>AC55/$CC55</f>
        <v>0</v>
      </c>
      <c r="CI55" s="59">
        <f>AD55/$CC55</f>
        <v>0</v>
      </c>
      <c r="CJ55" s="59">
        <f>AE55/$CC55</f>
        <v>0</v>
      </c>
      <c r="CK55" s="59">
        <f>AF55/$CC55</f>
        <v>0</v>
      </c>
      <c r="CL55" s="59">
        <f>AG55/$CC55</f>
        <v>0</v>
      </c>
      <c r="CM55" s="59">
        <f>AH55/$CC55</f>
        <v>0</v>
      </c>
      <c r="CN55" s="59">
        <f>AI55/$CC55</f>
        <v>0</v>
      </c>
      <c r="CO55" s="59">
        <f>AJ55/$CC55</f>
        <v>0</v>
      </c>
      <c r="CP55" s="59">
        <f>AK55/$CC55</f>
        <v>0</v>
      </c>
      <c r="CQ55" s="59">
        <f>AL55/$CC55</f>
        <v>0</v>
      </c>
      <c r="CR55" s="59">
        <f>AM55/$CC55</f>
        <v>0</v>
      </c>
      <c r="CS55" s="59">
        <f>AN55/$CC55</f>
        <v>0</v>
      </c>
      <c r="CT55" s="59">
        <f>AO55/$CC55</f>
        <v>0</v>
      </c>
      <c r="CU55" s="59">
        <f>AP55/$CC55</f>
        <v>0</v>
      </c>
      <c r="CV55" s="59">
        <f>AQ55/$CC55</f>
        <v>0</v>
      </c>
      <c r="CW55" s="59">
        <f>AR55/$CC55</f>
        <v>0</v>
      </c>
      <c r="CX55" s="59"/>
      <c r="CY55" s="59"/>
      <c r="CZ55" s="59"/>
      <c r="DA55" s="59"/>
      <c r="DB55" s="59"/>
      <c r="DC55" s="59"/>
      <c r="DD55" s="59"/>
      <c r="DE55" s="59"/>
      <c r="DF55" s="409" t="s">
        <v>208</v>
      </c>
      <c r="DG55" s="75" t="s">
        <v>8</v>
      </c>
      <c r="DH55" s="59">
        <f t="shared" si="25"/>
        <v>0</v>
      </c>
      <c r="DI55" s="59">
        <f t="shared" si="25"/>
        <v>0</v>
      </c>
      <c r="DJ55" s="59">
        <f t="shared" si="25"/>
        <v>0</v>
      </c>
      <c r="DK55" s="59">
        <f t="shared" si="25"/>
        <v>0</v>
      </c>
      <c r="DL55" s="59">
        <f t="shared" si="25"/>
        <v>0</v>
      </c>
      <c r="DM55" s="59">
        <f t="shared" si="25"/>
        <v>0</v>
      </c>
      <c r="DN55" s="59">
        <f t="shared" si="25"/>
        <v>0</v>
      </c>
      <c r="DO55" s="59">
        <f t="shared" si="25"/>
        <v>0</v>
      </c>
      <c r="DP55" s="59">
        <f t="shared" si="25"/>
        <v>0</v>
      </c>
      <c r="DQ55" s="59">
        <f t="shared" si="25"/>
        <v>0</v>
      </c>
      <c r="DR55" s="59">
        <f t="shared" si="25"/>
        <v>0</v>
      </c>
      <c r="DS55" s="59">
        <f t="shared" si="26"/>
        <v>0</v>
      </c>
      <c r="DT55" s="59">
        <f t="shared" si="26"/>
        <v>0</v>
      </c>
      <c r="DU55" s="59">
        <f t="shared" si="26"/>
        <v>0</v>
      </c>
      <c r="DV55" s="59">
        <f t="shared" si="26"/>
        <v>0</v>
      </c>
      <c r="DW55" s="59">
        <f t="shared" si="26"/>
        <v>0</v>
      </c>
      <c r="DX55" s="59">
        <f t="shared" si="26"/>
        <v>0</v>
      </c>
      <c r="DY55" s="59">
        <f t="shared" si="26"/>
        <v>0</v>
      </c>
      <c r="DZ55" s="59">
        <f t="shared" si="26"/>
        <v>0</v>
      </c>
      <c r="EA55" s="59">
        <f t="shared" si="26"/>
        <v>0</v>
      </c>
      <c r="EB55" s="59"/>
      <c r="EC55" s="59"/>
      <c r="ED55" s="59"/>
      <c r="EE55" s="59"/>
      <c r="EF55" s="59"/>
      <c r="EG55" s="59"/>
      <c r="EH55" s="59"/>
    </row>
    <row r="56" spans="2:138" s="409" customFormat="1" ht="14.25" customHeight="1">
      <c r="C56" s="75" t="s">
        <v>5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/>
      <c r="AT56" s="51"/>
      <c r="AU56" s="51"/>
      <c r="AV56" s="51"/>
      <c r="AW56" s="51"/>
      <c r="AX56" s="51"/>
      <c r="AY56" s="109"/>
      <c r="AZ56" s="49"/>
      <c r="BA56" s="49"/>
      <c r="BB56" s="49"/>
      <c r="BC56" s="49"/>
      <c r="BD56" s="49"/>
      <c r="BE56" s="49"/>
      <c r="BF56" s="49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61">
        <v>-1.0900000000000001</v>
      </c>
      <c r="CD56" s="59">
        <f>Y56/$CC56</f>
        <v>0</v>
      </c>
      <c r="CE56" s="59">
        <f>Z56/$CC56</f>
        <v>0</v>
      </c>
      <c r="CF56" s="59">
        <f>AA56/$CC56</f>
        <v>0</v>
      </c>
      <c r="CG56" s="59">
        <f>AB56/$CC56</f>
        <v>0</v>
      </c>
      <c r="CH56" s="59">
        <f>AC56/$CC56</f>
        <v>0</v>
      </c>
      <c r="CI56" s="59">
        <f>AD56/$CC56</f>
        <v>0</v>
      </c>
      <c r="CJ56" s="59">
        <f>AE56/$CC56</f>
        <v>0</v>
      </c>
      <c r="CK56" s="59">
        <f>AF56/$CC56</f>
        <v>0</v>
      </c>
      <c r="CL56" s="59">
        <f>AG56/$CC56</f>
        <v>0</v>
      </c>
      <c r="CM56" s="59">
        <f>AH56/$CC56</f>
        <v>0</v>
      </c>
      <c r="CN56" s="59">
        <f>AI56/$CC56</f>
        <v>0</v>
      </c>
      <c r="CO56" s="59">
        <f>AJ56/$CC56</f>
        <v>0</v>
      </c>
      <c r="CP56" s="59">
        <f>AK56/$CC56</f>
        <v>0</v>
      </c>
      <c r="CQ56" s="59">
        <f>AL56/$CC56</f>
        <v>0</v>
      </c>
      <c r="CR56" s="59">
        <f>AM56/$CC56</f>
        <v>0</v>
      </c>
      <c r="CS56" s="59">
        <f>AN56/$CC56</f>
        <v>0</v>
      </c>
      <c r="CT56" s="59">
        <f>AO56/$CC56</f>
        <v>0</v>
      </c>
      <c r="CU56" s="59">
        <f>AP56/$CC56</f>
        <v>0</v>
      </c>
      <c r="CV56" s="59">
        <f>AQ56/$CC56</f>
        <v>0</v>
      </c>
      <c r="CW56" s="59">
        <f>AR56/$CC56</f>
        <v>0</v>
      </c>
      <c r="CX56" s="59"/>
      <c r="CY56" s="59"/>
      <c r="CZ56" s="59"/>
      <c r="DA56" s="59"/>
      <c r="DB56" s="59"/>
      <c r="DC56" s="59"/>
      <c r="DD56" s="59"/>
      <c r="DE56" s="59"/>
      <c r="DF56" s="409" t="s">
        <v>208</v>
      </c>
      <c r="DG56" s="75" t="s">
        <v>5</v>
      </c>
      <c r="DH56" s="59">
        <f t="shared" si="25"/>
        <v>0</v>
      </c>
      <c r="DI56" s="59">
        <f t="shared" si="25"/>
        <v>0</v>
      </c>
      <c r="DJ56" s="59">
        <f t="shared" si="25"/>
        <v>0</v>
      </c>
      <c r="DK56" s="59">
        <f t="shared" si="25"/>
        <v>0</v>
      </c>
      <c r="DL56" s="59">
        <f t="shared" si="25"/>
        <v>0</v>
      </c>
      <c r="DM56" s="59">
        <f t="shared" si="25"/>
        <v>0</v>
      </c>
      <c r="DN56" s="59">
        <f t="shared" si="25"/>
        <v>0</v>
      </c>
      <c r="DO56" s="59">
        <f t="shared" si="25"/>
        <v>0</v>
      </c>
      <c r="DP56" s="59">
        <f t="shared" si="25"/>
        <v>0</v>
      </c>
      <c r="DQ56" s="59">
        <f t="shared" si="25"/>
        <v>0</v>
      </c>
      <c r="DR56" s="59">
        <f t="shared" si="25"/>
        <v>0</v>
      </c>
      <c r="DS56" s="59">
        <f t="shared" si="26"/>
        <v>0</v>
      </c>
      <c r="DT56" s="59">
        <f t="shared" si="26"/>
        <v>0</v>
      </c>
      <c r="DU56" s="59">
        <f t="shared" si="26"/>
        <v>0</v>
      </c>
      <c r="DV56" s="59">
        <f t="shared" si="26"/>
        <v>0</v>
      </c>
      <c r="DW56" s="59">
        <f t="shared" si="26"/>
        <v>0</v>
      </c>
      <c r="DX56" s="59">
        <f t="shared" si="26"/>
        <v>0</v>
      </c>
      <c r="DY56" s="59">
        <f t="shared" si="26"/>
        <v>0</v>
      </c>
      <c r="DZ56" s="59">
        <f t="shared" si="26"/>
        <v>0</v>
      </c>
      <c r="EA56" s="59">
        <f t="shared" si="26"/>
        <v>0</v>
      </c>
      <c r="EB56" s="59"/>
      <c r="EC56" s="59"/>
      <c r="ED56" s="59"/>
      <c r="EE56" s="59"/>
      <c r="EF56" s="59"/>
      <c r="EG56" s="59"/>
      <c r="EH56" s="59"/>
    </row>
    <row r="57" spans="2:138" ht="14.25" customHeight="1">
      <c r="B57" s="46" t="s">
        <v>134</v>
      </c>
      <c r="C57" s="74" t="s">
        <v>9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/>
      <c r="AT57" s="2"/>
      <c r="AU57" s="2"/>
      <c r="AV57" s="2"/>
      <c r="AW57" s="2"/>
      <c r="AX57" s="2"/>
      <c r="AY57" s="111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60">
        <v>-1.0900000000000001</v>
      </c>
      <c r="CD57" s="58">
        <f>Y57/$CC57</f>
        <v>0</v>
      </c>
      <c r="CE57" s="58">
        <f>Z57/$CC57</f>
        <v>0</v>
      </c>
      <c r="CF57" s="58">
        <f>AA57/$CC57</f>
        <v>0</v>
      </c>
      <c r="CG57" s="58">
        <f>AB57/$CC57</f>
        <v>0</v>
      </c>
      <c r="CH57" s="58">
        <f>AC57/$CC57</f>
        <v>0</v>
      </c>
      <c r="CI57" s="58">
        <f>AD57/$CC57</f>
        <v>0</v>
      </c>
      <c r="CJ57" s="58">
        <f>AE57/$CC57</f>
        <v>0</v>
      </c>
      <c r="CK57" s="58">
        <f>AF57/$CC57</f>
        <v>0</v>
      </c>
      <c r="CL57" s="58">
        <f>AG57/$CC57</f>
        <v>0</v>
      </c>
      <c r="CM57" s="58">
        <f>AH57/$CC57</f>
        <v>0</v>
      </c>
      <c r="CN57" s="58">
        <f>AI57/$CC57</f>
        <v>0</v>
      </c>
      <c r="CO57" s="58">
        <f>AJ57/$CC57</f>
        <v>0</v>
      </c>
      <c r="CP57" s="58">
        <f>AK57/$CC57</f>
        <v>0</v>
      </c>
      <c r="CQ57" s="58">
        <f>AL57/$CC57</f>
        <v>0</v>
      </c>
      <c r="CR57" s="58">
        <f>AM57/$CC57</f>
        <v>0</v>
      </c>
      <c r="CS57" s="58">
        <f>AN57/$CC57</f>
        <v>0</v>
      </c>
      <c r="CT57" s="58">
        <f>AO57/$CC57</f>
        <v>0</v>
      </c>
      <c r="CU57" s="58">
        <f>AP57/$CC57</f>
        <v>0</v>
      </c>
      <c r="CV57" s="58">
        <f>AR57/$CC57</f>
        <v>0</v>
      </c>
      <c r="CW57" s="58">
        <f>AS57/$CC57</f>
        <v>0</v>
      </c>
      <c r="CX57" s="58"/>
      <c r="CY57" s="58"/>
      <c r="CZ57" s="58"/>
      <c r="DA57" s="58"/>
      <c r="DB57" s="58"/>
      <c r="DC57" s="58"/>
      <c r="DD57" s="58"/>
      <c r="DE57" s="58"/>
      <c r="DF57" s="46" t="s">
        <v>211</v>
      </c>
      <c r="DG57" s="74" t="s">
        <v>9</v>
      </c>
      <c r="DH57" s="58">
        <f t="shared" ref="DH57:DW64" si="27">CD57</f>
        <v>0</v>
      </c>
      <c r="DI57" s="58">
        <f t="shared" si="27"/>
        <v>0</v>
      </c>
      <c r="DJ57" s="58">
        <f t="shared" si="27"/>
        <v>0</v>
      </c>
      <c r="DK57" s="58">
        <f t="shared" si="27"/>
        <v>0</v>
      </c>
      <c r="DL57" s="58">
        <f t="shared" si="27"/>
        <v>0</v>
      </c>
      <c r="DM57" s="58">
        <f t="shared" si="27"/>
        <v>0</v>
      </c>
      <c r="DN57" s="58">
        <f t="shared" si="27"/>
        <v>0</v>
      </c>
      <c r="DO57" s="58">
        <f t="shared" si="27"/>
        <v>0</v>
      </c>
      <c r="DP57" s="58">
        <f t="shared" si="27"/>
        <v>0</v>
      </c>
      <c r="DQ57" s="58">
        <f t="shared" si="27"/>
        <v>0</v>
      </c>
      <c r="DR57" s="58">
        <f t="shared" si="27"/>
        <v>0</v>
      </c>
      <c r="DS57" s="58">
        <f t="shared" si="27"/>
        <v>0</v>
      </c>
      <c r="DT57" s="58">
        <f t="shared" si="27"/>
        <v>0</v>
      </c>
      <c r="DU57" s="58">
        <f t="shared" si="27"/>
        <v>0</v>
      </c>
      <c r="DV57" s="58">
        <f t="shared" si="27"/>
        <v>0</v>
      </c>
      <c r="DW57" s="58">
        <f t="shared" si="27"/>
        <v>0</v>
      </c>
      <c r="DX57" s="58">
        <f t="shared" ref="DS57:EA64" si="28">CT57</f>
        <v>0</v>
      </c>
      <c r="DY57" s="58">
        <f t="shared" si="28"/>
        <v>0</v>
      </c>
      <c r="DZ57" s="58">
        <f t="shared" si="28"/>
        <v>0</v>
      </c>
      <c r="EA57" s="58">
        <f t="shared" si="28"/>
        <v>0</v>
      </c>
      <c r="EB57" s="58"/>
      <c r="EC57" s="58"/>
      <c r="ED57" s="58"/>
      <c r="EE57" s="58"/>
      <c r="EF57" s="58"/>
      <c r="EG57" s="58"/>
      <c r="EH57" s="58"/>
    </row>
    <row r="58" spans="2:138" ht="14.25" customHeight="1">
      <c r="B58" s="46" t="s">
        <v>362</v>
      </c>
      <c r="C58" s="74" t="s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/>
      <c r="AT58" s="2"/>
      <c r="AU58" s="2"/>
      <c r="AV58" s="2"/>
      <c r="AW58" s="2"/>
      <c r="AX58" s="2"/>
      <c r="AY58" s="111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60">
        <v>-1.0900000000000001</v>
      </c>
      <c r="CD58" s="58">
        <f>Y58/$CC58</f>
        <v>0</v>
      </c>
      <c r="CE58" s="58">
        <f>Z58/$CC58</f>
        <v>0</v>
      </c>
      <c r="CF58" s="58">
        <f>AA58/$CC58</f>
        <v>0</v>
      </c>
      <c r="CG58" s="58">
        <f>AB58/$CC58</f>
        <v>0</v>
      </c>
      <c r="CH58" s="58">
        <f>AC58/$CC58</f>
        <v>0</v>
      </c>
      <c r="CI58" s="58">
        <f>AD58/$CC58</f>
        <v>0</v>
      </c>
      <c r="CJ58" s="58">
        <f>AE58/$CC58</f>
        <v>0</v>
      </c>
      <c r="CK58" s="58">
        <f>AF58/$CC58</f>
        <v>0</v>
      </c>
      <c r="CL58" s="58">
        <f>AG58/$CC58</f>
        <v>0</v>
      </c>
      <c r="CM58" s="58">
        <f>AH58/$CC58</f>
        <v>0</v>
      </c>
      <c r="CN58" s="58">
        <f>AI58/$CC58</f>
        <v>0</v>
      </c>
      <c r="CO58" s="58">
        <f>AJ58/$CC58</f>
        <v>0</v>
      </c>
      <c r="CP58" s="58">
        <f>AK58/$CC58</f>
        <v>0</v>
      </c>
      <c r="CQ58" s="58">
        <f>AL58/$CC58</f>
        <v>0</v>
      </c>
      <c r="CR58" s="58">
        <f>AM58/$CC58</f>
        <v>0</v>
      </c>
      <c r="CS58" s="58">
        <f>AN58/$CC58</f>
        <v>0</v>
      </c>
      <c r="CT58" s="58">
        <f>AO58/$CC58</f>
        <v>0</v>
      </c>
      <c r="CU58" s="58">
        <f>AP58/$CC58</f>
        <v>0</v>
      </c>
      <c r="CV58" s="58">
        <f>AR58/$CC58</f>
        <v>0</v>
      </c>
      <c r="CW58" s="58">
        <f>AS58/$CC58</f>
        <v>0</v>
      </c>
      <c r="CX58" s="58"/>
      <c r="CY58" s="58"/>
      <c r="CZ58" s="58"/>
      <c r="DA58" s="58"/>
      <c r="DB58" s="58"/>
      <c r="DC58" s="58"/>
      <c r="DD58" s="58"/>
      <c r="DE58" s="58"/>
      <c r="DF58" s="46" t="s">
        <v>210</v>
      </c>
      <c r="DG58" s="74" t="s">
        <v>0</v>
      </c>
      <c r="DH58" s="58">
        <f t="shared" si="27"/>
        <v>0</v>
      </c>
      <c r="DI58" s="58">
        <f t="shared" si="27"/>
        <v>0</v>
      </c>
      <c r="DJ58" s="58">
        <f t="shared" si="27"/>
        <v>0</v>
      </c>
      <c r="DK58" s="58">
        <f t="shared" si="27"/>
        <v>0</v>
      </c>
      <c r="DL58" s="58">
        <f t="shared" si="27"/>
        <v>0</v>
      </c>
      <c r="DM58" s="58">
        <f t="shared" si="27"/>
        <v>0</v>
      </c>
      <c r="DN58" s="58">
        <f t="shared" si="27"/>
        <v>0</v>
      </c>
      <c r="DO58" s="58">
        <f t="shared" si="27"/>
        <v>0</v>
      </c>
      <c r="DP58" s="58">
        <f t="shared" si="27"/>
        <v>0</v>
      </c>
      <c r="DQ58" s="58">
        <f t="shared" si="27"/>
        <v>0</v>
      </c>
      <c r="DR58" s="58">
        <f t="shared" si="27"/>
        <v>0</v>
      </c>
      <c r="DS58" s="58">
        <f t="shared" si="27"/>
        <v>0</v>
      </c>
      <c r="DT58" s="58">
        <f t="shared" si="27"/>
        <v>0</v>
      </c>
      <c r="DU58" s="58">
        <f t="shared" si="27"/>
        <v>0</v>
      </c>
      <c r="DV58" s="58">
        <f t="shared" si="27"/>
        <v>0</v>
      </c>
      <c r="DW58" s="58">
        <f t="shared" si="27"/>
        <v>0</v>
      </c>
      <c r="DX58" s="58">
        <f t="shared" si="28"/>
        <v>0</v>
      </c>
      <c r="DY58" s="58">
        <f t="shared" si="28"/>
        <v>0</v>
      </c>
      <c r="DZ58" s="58">
        <f t="shared" si="28"/>
        <v>0</v>
      </c>
      <c r="EA58" s="58">
        <f t="shared" si="28"/>
        <v>0</v>
      </c>
      <c r="EB58" s="58"/>
      <c r="EC58" s="58"/>
      <c r="ED58" s="58"/>
      <c r="EE58" s="58"/>
      <c r="EF58" s="58"/>
      <c r="EG58" s="58"/>
      <c r="EH58" s="58"/>
    </row>
    <row r="59" spans="2:138" s="410" customFormat="1" ht="14.25" customHeight="1">
      <c r="B59" s="243"/>
      <c r="C59" s="244" t="s">
        <v>7</v>
      </c>
      <c r="K59" s="226">
        <v>0</v>
      </c>
      <c r="L59" s="226">
        <v>0</v>
      </c>
      <c r="M59" s="226">
        <v>0</v>
      </c>
      <c r="N59" s="226">
        <v>0</v>
      </c>
      <c r="O59" s="226">
        <v>0</v>
      </c>
      <c r="P59" s="226">
        <v>0</v>
      </c>
      <c r="Q59" s="226">
        <v>0</v>
      </c>
      <c r="R59" s="226">
        <v>0</v>
      </c>
      <c r="S59" s="226">
        <v>0</v>
      </c>
      <c r="T59" s="226">
        <v>0</v>
      </c>
      <c r="U59" s="226">
        <v>0</v>
      </c>
      <c r="V59" s="226">
        <v>0</v>
      </c>
      <c r="W59" s="226">
        <v>0</v>
      </c>
      <c r="X59" s="226">
        <v>0</v>
      </c>
      <c r="Y59" s="226">
        <v>0</v>
      </c>
      <c r="Z59" s="226">
        <v>0</v>
      </c>
      <c r="AA59" s="226">
        <v>0</v>
      </c>
      <c r="AB59" s="226">
        <v>0</v>
      </c>
      <c r="AC59" s="226">
        <v>0</v>
      </c>
      <c r="AD59" s="226">
        <v>0</v>
      </c>
      <c r="AE59" s="226">
        <v>0</v>
      </c>
      <c r="AF59" s="226">
        <v>0</v>
      </c>
      <c r="AG59" s="226">
        <v>0</v>
      </c>
      <c r="AH59" s="226">
        <v>0</v>
      </c>
      <c r="AI59" s="226">
        <v>0</v>
      </c>
      <c r="AJ59" s="226">
        <v>0</v>
      </c>
      <c r="AK59" s="226">
        <v>0</v>
      </c>
      <c r="AL59" s="226">
        <v>0</v>
      </c>
      <c r="AM59" s="226">
        <v>0</v>
      </c>
      <c r="AN59" s="226">
        <v>0</v>
      </c>
      <c r="AO59" s="226">
        <v>0</v>
      </c>
      <c r="AP59" s="226">
        <v>0</v>
      </c>
      <c r="AQ59" s="226">
        <v>0</v>
      </c>
      <c r="AR59" s="226">
        <v>0</v>
      </c>
      <c r="AS59" s="226">
        <v>0</v>
      </c>
      <c r="AT59" s="226">
        <v>0</v>
      </c>
      <c r="AU59" s="226">
        <v>0</v>
      </c>
      <c r="AV59" s="226">
        <v>0</v>
      </c>
      <c r="AW59" s="226">
        <v>0</v>
      </c>
      <c r="AX59" s="226">
        <v>0</v>
      </c>
      <c r="AY59" s="232"/>
      <c r="AZ59" s="233"/>
      <c r="BA59" s="233"/>
      <c r="BB59" s="233"/>
      <c r="BC59" s="233"/>
      <c r="BD59" s="233"/>
      <c r="BE59" s="233"/>
      <c r="BF59" s="233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234">
        <v>-1.0900000000000001</v>
      </c>
      <c r="CD59" s="235">
        <f>Y59/$CC59</f>
        <v>0</v>
      </c>
      <c r="CE59" s="235">
        <f>Z59/$CC59</f>
        <v>0</v>
      </c>
      <c r="CF59" s="235">
        <f>AA59/$CC59</f>
        <v>0</v>
      </c>
      <c r="CG59" s="235">
        <f>AB59/$CC59</f>
        <v>0</v>
      </c>
      <c r="CH59" s="235">
        <f>AC59/$CC59</f>
        <v>0</v>
      </c>
      <c r="CI59" s="235">
        <f>AD59/$CC59</f>
        <v>0</v>
      </c>
      <c r="CJ59" s="235">
        <f>AE59/$CC59</f>
        <v>0</v>
      </c>
      <c r="CK59" s="235">
        <f>AF59/$CC59</f>
        <v>0</v>
      </c>
      <c r="CL59" s="235">
        <f>AG59/$CC59</f>
        <v>0</v>
      </c>
      <c r="CM59" s="235">
        <f>AH59/$CC59</f>
        <v>0</v>
      </c>
      <c r="CN59" s="235">
        <f>AI59/$CC59</f>
        <v>0</v>
      </c>
      <c r="CO59" s="235">
        <f>AJ59/$CC59</f>
        <v>0</v>
      </c>
      <c r="CP59" s="235">
        <f>AK59/$CC59</f>
        <v>0</v>
      </c>
      <c r="CQ59" s="235">
        <f>AL59/$CC59</f>
        <v>0</v>
      </c>
      <c r="CR59" s="235">
        <f>AM59/$CC59</f>
        <v>0</v>
      </c>
      <c r="CS59" s="235">
        <f>AN59/$CC59</f>
        <v>0</v>
      </c>
      <c r="CT59" s="235">
        <f>AO59/$CC59</f>
        <v>0</v>
      </c>
      <c r="CU59" s="235">
        <f>AP59/$CC59</f>
        <v>0</v>
      </c>
      <c r="CV59" s="235">
        <f>AR59/$CC59</f>
        <v>0</v>
      </c>
      <c r="CW59" s="235">
        <f>AS59/$CC59</f>
        <v>0</v>
      </c>
      <c r="CX59" s="235">
        <f t="shared" ref="CX59" si="29">AT59/$CC59</f>
        <v>0</v>
      </c>
      <c r="CY59" s="235">
        <f>AU59/$CC59</f>
        <v>0</v>
      </c>
      <c r="CZ59" s="235">
        <f>AV59/$CC59</f>
        <v>0</v>
      </c>
      <c r="DA59" s="235">
        <f>AW59/$CC59</f>
        <v>0</v>
      </c>
      <c r="DB59" s="235">
        <f t="shared" ref="DB59:DC59" si="30">AX59/$CC59</f>
        <v>0</v>
      </c>
      <c r="DC59" s="235">
        <f t="shared" si="30"/>
        <v>0</v>
      </c>
      <c r="DD59" s="235"/>
      <c r="DE59" s="235"/>
      <c r="DF59" s="243" t="s">
        <v>210</v>
      </c>
      <c r="DG59" s="244" t="s">
        <v>7</v>
      </c>
      <c r="DH59" s="235">
        <f t="shared" si="27"/>
        <v>0</v>
      </c>
      <c r="DI59" s="235">
        <f t="shared" si="27"/>
        <v>0</v>
      </c>
      <c r="DJ59" s="235">
        <f t="shared" si="27"/>
        <v>0</v>
      </c>
      <c r="DK59" s="235">
        <f t="shared" si="27"/>
        <v>0</v>
      </c>
      <c r="DL59" s="235">
        <f t="shared" si="27"/>
        <v>0</v>
      </c>
      <c r="DM59" s="235">
        <f t="shared" si="27"/>
        <v>0</v>
      </c>
      <c r="DN59" s="235">
        <f t="shared" si="27"/>
        <v>0</v>
      </c>
      <c r="DO59" s="235">
        <f t="shared" si="27"/>
        <v>0</v>
      </c>
      <c r="DP59" s="235">
        <f t="shared" si="27"/>
        <v>0</v>
      </c>
      <c r="DQ59" s="235">
        <f t="shared" si="27"/>
        <v>0</v>
      </c>
      <c r="DR59" s="235">
        <f t="shared" si="27"/>
        <v>0</v>
      </c>
      <c r="DS59" s="235">
        <f t="shared" si="28"/>
        <v>0</v>
      </c>
      <c r="DT59" s="235">
        <f t="shared" si="28"/>
        <v>0</v>
      </c>
      <c r="DU59" s="235">
        <f t="shared" si="28"/>
        <v>0</v>
      </c>
      <c r="DV59" s="235">
        <f t="shared" si="28"/>
        <v>0</v>
      </c>
      <c r="DW59" s="235">
        <f t="shared" si="28"/>
        <v>0</v>
      </c>
      <c r="DX59" s="235">
        <f t="shared" si="28"/>
        <v>0</v>
      </c>
      <c r="DY59" s="235">
        <f t="shared" si="28"/>
        <v>0</v>
      </c>
      <c r="DZ59" s="235">
        <f t="shared" si="28"/>
        <v>0</v>
      </c>
      <c r="EA59" s="235">
        <f>CW59</f>
        <v>0</v>
      </c>
      <c r="EB59" s="235"/>
      <c r="EC59" s="235"/>
      <c r="ED59" s="235"/>
      <c r="EE59" s="235"/>
      <c r="EF59" s="235"/>
      <c r="EG59" s="235"/>
      <c r="EH59" s="235"/>
    </row>
    <row r="60" spans="2:138" ht="14.25" customHeight="1">
      <c r="B60" s="46"/>
      <c r="C60" s="74" t="s">
        <v>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/>
      <c r="AT60" s="2"/>
      <c r="AU60" s="2"/>
      <c r="AV60" s="2"/>
      <c r="AW60" s="2"/>
      <c r="AX60" s="2"/>
      <c r="AY60" s="111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60">
        <v>-1.0900000000000001</v>
      </c>
      <c r="CD60" s="58">
        <f>Y60/$CC60</f>
        <v>0</v>
      </c>
      <c r="CE60" s="58">
        <f>Z60/$CC60</f>
        <v>0</v>
      </c>
      <c r="CF60" s="58">
        <f>AA60/$CC60</f>
        <v>0</v>
      </c>
      <c r="CG60" s="58">
        <f>AB60/$CC60</f>
        <v>0</v>
      </c>
      <c r="CH60" s="58">
        <f>AC60/$CC60</f>
        <v>0</v>
      </c>
      <c r="CI60" s="58">
        <f>AD60/$CC60</f>
        <v>0</v>
      </c>
      <c r="CJ60" s="58">
        <f>AE60/$CC60</f>
        <v>0</v>
      </c>
      <c r="CK60" s="58">
        <f>AF60/$CC60</f>
        <v>0</v>
      </c>
      <c r="CL60" s="58">
        <f>AG60/$CC60</f>
        <v>0</v>
      </c>
      <c r="CM60" s="58">
        <f>AH60/$CC60</f>
        <v>0</v>
      </c>
      <c r="CN60" s="58">
        <f>AI60/$CC60</f>
        <v>0</v>
      </c>
      <c r="CO60" s="58">
        <f>AJ60/$CC60</f>
        <v>0</v>
      </c>
      <c r="CP60" s="58">
        <f>AK60/$CC60</f>
        <v>0</v>
      </c>
      <c r="CQ60" s="58">
        <f>AL60/$CC60</f>
        <v>0</v>
      </c>
      <c r="CR60" s="58">
        <f>AM60/$CC60</f>
        <v>0</v>
      </c>
      <c r="CS60" s="58">
        <f>AN60/$CC60</f>
        <v>0</v>
      </c>
      <c r="CT60" s="58">
        <f>AO60/$CC60</f>
        <v>0</v>
      </c>
      <c r="CU60" s="58">
        <f>AP60/$CC60</f>
        <v>0</v>
      </c>
      <c r="CV60" s="58">
        <f>AR60/$CC60</f>
        <v>0</v>
      </c>
      <c r="CW60" s="58">
        <f>AS60/$CC60</f>
        <v>0</v>
      </c>
      <c r="CX60" s="58"/>
      <c r="CY60" s="58"/>
      <c r="CZ60" s="58"/>
      <c r="DA60" s="58"/>
      <c r="DB60" s="58"/>
      <c r="DC60" s="58"/>
      <c r="DD60" s="58"/>
      <c r="DE60" s="58"/>
      <c r="DF60" s="46" t="s">
        <v>210</v>
      </c>
      <c r="DG60" s="74" t="s">
        <v>4</v>
      </c>
      <c r="DH60" s="58">
        <f t="shared" si="27"/>
        <v>0</v>
      </c>
      <c r="DI60" s="58">
        <f t="shared" si="27"/>
        <v>0</v>
      </c>
      <c r="DJ60" s="58">
        <f t="shared" si="27"/>
        <v>0</v>
      </c>
      <c r="DK60" s="58">
        <f t="shared" si="27"/>
        <v>0</v>
      </c>
      <c r="DL60" s="58">
        <f t="shared" si="27"/>
        <v>0</v>
      </c>
      <c r="DM60" s="58">
        <f t="shared" si="27"/>
        <v>0</v>
      </c>
      <c r="DN60" s="58">
        <f t="shared" si="27"/>
        <v>0</v>
      </c>
      <c r="DO60" s="58">
        <f t="shared" si="27"/>
        <v>0</v>
      </c>
      <c r="DP60" s="58">
        <f t="shared" si="27"/>
        <v>0</v>
      </c>
      <c r="DQ60" s="58">
        <f t="shared" si="27"/>
        <v>0</v>
      </c>
      <c r="DR60" s="58">
        <f t="shared" si="27"/>
        <v>0</v>
      </c>
      <c r="DS60" s="58">
        <f t="shared" si="28"/>
        <v>0</v>
      </c>
      <c r="DT60" s="58">
        <f t="shared" si="28"/>
        <v>0</v>
      </c>
      <c r="DU60" s="58">
        <f t="shared" si="28"/>
        <v>0</v>
      </c>
      <c r="DV60" s="58">
        <f t="shared" si="28"/>
        <v>0</v>
      </c>
      <c r="DW60" s="58">
        <f t="shared" si="28"/>
        <v>0</v>
      </c>
      <c r="DX60" s="58">
        <f t="shared" si="28"/>
        <v>0</v>
      </c>
      <c r="DY60" s="58">
        <f t="shared" si="28"/>
        <v>0</v>
      </c>
      <c r="DZ60" s="58">
        <f t="shared" si="28"/>
        <v>0</v>
      </c>
      <c r="EA60" s="58">
        <f t="shared" si="28"/>
        <v>0</v>
      </c>
      <c r="EB60" s="58"/>
      <c r="EC60" s="58"/>
      <c r="ED60" s="58"/>
      <c r="EE60" s="58"/>
      <c r="EF60" s="58"/>
      <c r="EG60" s="58"/>
      <c r="EH60" s="58"/>
    </row>
    <row r="61" spans="2:138" ht="14.25" customHeight="1">
      <c r="B61" s="46"/>
      <c r="C61" s="74" t="s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/>
      <c r="AT61" s="2"/>
      <c r="AU61" s="2"/>
      <c r="AV61" s="2"/>
      <c r="AW61" s="2"/>
      <c r="AX61" s="2"/>
      <c r="AY61" s="111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60">
        <v>-1.0900000000000001</v>
      </c>
      <c r="CD61" s="58">
        <f>Y61/$CC61</f>
        <v>0</v>
      </c>
      <c r="CE61" s="58">
        <f>Z61/$CC61</f>
        <v>0</v>
      </c>
      <c r="CF61" s="58">
        <f>AA61/$CC61</f>
        <v>0</v>
      </c>
      <c r="CG61" s="58">
        <f>AB61/$CC61</f>
        <v>0</v>
      </c>
      <c r="CH61" s="58">
        <f>AC61/$CC61</f>
        <v>0</v>
      </c>
      <c r="CI61" s="58">
        <f>AD61/$CC61</f>
        <v>0</v>
      </c>
      <c r="CJ61" s="58">
        <f>AE61/$CC61</f>
        <v>0</v>
      </c>
      <c r="CK61" s="58">
        <f>AF61/$CC61</f>
        <v>0</v>
      </c>
      <c r="CL61" s="58">
        <f>AG61/$CC61</f>
        <v>0</v>
      </c>
      <c r="CM61" s="58">
        <f>AH61/$CC61</f>
        <v>0</v>
      </c>
      <c r="CN61" s="58">
        <f>AI61/$CC61</f>
        <v>0</v>
      </c>
      <c r="CO61" s="58">
        <f>AJ61/$CC61</f>
        <v>0</v>
      </c>
      <c r="CP61" s="58">
        <f>AK61/$CC61</f>
        <v>0</v>
      </c>
      <c r="CQ61" s="58">
        <f>AL61/$CC61</f>
        <v>0</v>
      </c>
      <c r="CR61" s="58">
        <f>AM61/$CC61</f>
        <v>0</v>
      </c>
      <c r="CS61" s="58">
        <f>AN61/$CC61</f>
        <v>0</v>
      </c>
      <c r="CT61" s="58">
        <f>AO61/$CC61</f>
        <v>0</v>
      </c>
      <c r="CU61" s="58">
        <f>AP61/$CC61</f>
        <v>0</v>
      </c>
      <c r="CV61" s="58">
        <f>AR61/$CC61</f>
        <v>0</v>
      </c>
      <c r="CW61" s="58">
        <f>AS61/$CC61</f>
        <v>0</v>
      </c>
      <c r="CX61" s="58"/>
      <c r="CY61" s="58"/>
      <c r="CZ61" s="58"/>
      <c r="DA61" s="58"/>
      <c r="DB61" s="58"/>
      <c r="DC61" s="58"/>
      <c r="DD61" s="58"/>
      <c r="DE61" s="58"/>
      <c r="DF61" s="46" t="s">
        <v>210</v>
      </c>
      <c r="DG61" s="74" t="s">
        <v>1</v>
      </c>
      <c r="DH61" s="58">
        <f t="shared" si="27"/>
        <v>0</v>
      </c>
      <c r="DI61" s="58">
        <f t="shared" si="27"/>
        <v>0</v>
      </c>
      <c r="DJ61" s="58">
        <f t="shared" si="27"/>
        <v>0</v>
      </c>
      <c r="DK61" s="58">
        <f t="shared" si="27"/>
        <v>0</v>
      </c>
      <c r="DL61" s="58">
        <f t="shared" si="27"/>
        <v>0</v>
      </c>
      <c r="DM61" s="58">
        <f t="shared" si="27"/>
        <v>0</v>
      </c>
      <c r="DN61" s="58">
        <f t="shared" si="27"/>
        <v>0</v>
      </c>
      <c r="DO61" s="58">
        <f t="shared" si="27"/>
        <v>0</v>
      </c>
      <c r="DP61" s="58">
        <f t="shared" si="27"/>
        <v>0</v>
      </c>
      <c r="DQ61" s="58">
        <f t="shared" si="27"/>
        <v>0</v>
      </c>
      <c r="DR61" s="58">
        <f t="shared" si="27"/>
        <v>0</v>
      </c>
      <c r="DS61" s="58">
        <f t="shared" si="28"/>
        <v>0</v>
      </c>
      <c r="DT61" s="58">
        <f t="shared" si="28"/>
        <v>0</v>
      </c>
      <c r="DU61" s="58">
        <f t="shared" si="28"/>
        <v>0</v>
      </c>
      <c r="DV61" s="58">
        <f t="shared" si="28"/>
        <v>0</v>
      </c>
      <c r="DW61" s="58">
        <f t="shared" si="28"/>
        <v>0</v>
      </c>
      <c r="DX61" s="58">
        <f t="shared" si="28"/>
        <v>0</v>
      </c>
      <c r="DY61" s="58">
        <f t="shared" si="28"/>
        <v>0</v>
      </c>
      <c r="DZ61" s="58">
        <f t="shared" si="28"/>
        <v>0</v>
      </c>
      <c r="EA61" s="58">
        <f t="shared" si="28"/>
        <v>0</v>
      </c>
      <c r="EB61" s="58"/>
      <c r="EC61" s="58"/>
      <c r="ED61" s="58"/>
      <c r="EE61" s="58"/>
      <c r="EF61" s="58"/>
      <c r="EG61" s="58"/>
      <c r="EH61" s="58"/>
    </row>
    <row r="62" spans="2:138" ht="14.25" customHeight="1">
      <c r="B62" s="46"/>
      <c r="C62" s="74" t="s">
        <v>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/>
      <c r="AT62" s="2"/>
      <c r="AU62" s="2"/>
      <c r="AV62" s="2"/>
      <c r="AW62" s="2"/>
      <c r="AX62" s="2"/>
      <c r="AY62" s="111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60">
        <v>-1.0900000000000001</v>
      </c>
      <c r="CD62" s="58">
        <f>Y62/$CC62</f>
        <v>0</v>
      </c>
      <c r="CE62" s="58">
        <f>Z62/$CC62</f>
        <v>0</v>
      </c>
      <c r="CF62" s="58">
        <f>AA62/$CC62</f>
        <v>0</v>
      </c>
      <c r="CG62" s="58">
        <f>AB62/$CC62</f>
        <v>0</v>
      </c>
      <c r="CH62" s="58">
        <f>AC62/$CC62</f>
        <v>0</v>
      </c>
      <c r="CI62" s="58">
        <f>AD62/$CC62</f>
        <v>0</v>
      </c>
      <c r="CJ62" s="58">
        <f>AE62/$CC62</f>
        <v>0</v>
      </c>
      <c r="CK62" s="58">
        <f>AF62/$CC62</f>
        <v>0</v>
      </c>
      <c r="CL62" s="58">
        <f>AG62/$CC62</f>
        <v>0</v>
      </c>
      <c r="CM62" s="58">
        <f>AH62/$CC62</f>
        <v>0</v>
      </c>
      <c r="CN62" s="58">
        <f>AI62/$CC62</f>
        <v>0</v>
      </c>
      <c r="CO62" s="58">
        <f>AJ62/$CC62</f>
        <v>0</v>
      </c>
      <c r="CP62" s="58">
        <f>AK62/$CC62</f>
        <v>0</v>
      </c>
      <c r="CQ62" s="58">
        <f>AL62/$CC62</f>
        <v>0</v>
      </c>
      <c r="CR62" s="58">
        <f>AM62/$CC62</f>
        <v>0</v>
      </c>
      <c r="CS62" s="58">
        <f>AN62/$CC62</f>
        <v>0</v>
      </c>
      <c r="CT62" s="58">
        <f>AO62/$CC62</f>
        <v>0</v>
      </c>
      <c r="CU62" s="58">
        <f>AP62/$CC62</f>
        <v>0</v>
      </c>
      <c r="CV62" s="58">
        <f>AR62/$CC62</f>
        <v>0</v>
      </c>
      <c r="CW62" s="58">
        <f>AS62/$CC62</f>
        <v>0</v>
      </c>
      <c r="CX62" s="58"/>
      <c r="CY62" s="58"/>
      <c r="CZ62" s="58"/>
      <c r="DA62" s="58"/>
      <c r="DB62" s="58"/>
      <c r="DC62" s="58"/>
      <c r="DD62" s="58"/>
      <c r="DE62" s="58"/>
      <c r="DF62" s="46" t="s">
        <v>210</v>
      </c>
      <c r="DG62" s="74" t="s">
        <v>2</v>
      </c>
      <c r="DH62" s="58">
        <f t="shared" si="27"/>
        <v>0</v>
      </c>
      <c r="DI62" s="58">
        <f t="shared" si="27"/>
        <v>0</v>
      </c>
      <c r="DJ62" s="58">
        <f t="shared" si="27"/>
        <v>0</v>
      </c>
      <c r="DK62" s="58">
        <f t="shared" si="27"/>
        <v>0</v>
      </c>
      <c r="DL62" s="58">
        <f t="shared" si="27"/>
        <v>0</v>
      </c>
      <c r="DM62" s="58">
        <f t="shared" si="27"/>
        <v>0</v>
      </c>
      <c r="DN62" s="58">
        <f t="shared" si="27"/>
        <v>0</v>
      </c>
      <c r="DO62" s="58">
        <f t="shared" si="27"/>
        <v>0</v>
      </c>
      <c r="DP62" s="58">
        <f t="shared" si="27"/>
        <v>0</v>
      </c>
      <c r="DQ62" s="58">
        <f t="shared" si="27"/>
        <v>0</v>
      </c>
      <c r="DR62" s="58">
        <f t="shared" si="27"/>
        <v>0</v>
      </c>
      <c r="DS62" s="58">
        <f t="shared" si="28"/>
        <v>0</v>
      </c>
      <c r="DT62" s="58">
        <f t="shared" si="28"/>
        <v>0</v>
      </c>
      <c r="DU62" s="58">
        <f t="shared" si="28"/>
        <v>0</v>
      </c>
      <c r="DV62" s="58">
        <f t="shared" si="28"/>
        <v>0</v>
      </c>
      <c r="DW62" s="58">
        <f t="shared" si="28"/>
        <v>0</v>
      </c>
      <c r="DX62" s="58">
        <f t="shared" si="28"/>
        <v>0</v>
      </c>
      <c r="DY62" s="58">
        <f t="shared" si="28"/>
        <v>0</v>
      </c>
      <c r="DZ62" s="58">
        <f t="shared" si="28"/>
        <v>0</v>
      </c>
      <c r="EA62" s="58">
        <f t="shared" si="28"/>
        <v>0</v>
      </c>
      <c r="EB62" s="58"/>
      <c r="EC62" s="58"/>
      <c r="ED62" s="58"/>
      <c r="EE62" s="58"/>
      <c r="EF62" s="58"/>
      <c r="EG62" s="58"/>
      <c r="EH62" s="58"/>
    </row>
    <row r="63" spans="2:138" ht="14.25" customHeight="1">
      <c r="C63" s="74" t="s">
        <v>8</v>
      </c>
      <c r="E63" s="53"/>
      <c r="F63" s="53"/>
      <c r="G63" s="53"/>
      <c r="H63" s="53"/>
      <c r="I63" s="53"/>
      <c r="J63" s="53"/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/>
      <c r="AT63" s="2"/>
      <c r="AU63" s="2"/>
      <c r="AV63" s="2"/>
      <c r="AW63" s="2"/>
      <c r="AX63" s="2"/>
      <c r="AY63" s="111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60">
        <v>-1.0900000000000001</v>
      </c>
      <c r="CD63" s="58">
        <f>Y63/$CC63</f>
        <v>0</v>
      </c>
      <c r="CE63" s="58">
        <f>Z63/$CC63</f>
        <v>0</v>
      </c>
      <c r="CF63" s="58">
        <f>AA63/$CC63</f>
        <v>0</v>
      </c>
      <c r="CG63" s="58">
        <f>AB63/$CC63</f>
        <v>0</v>
      </c>
      <c r="CH63" s="58">
        <f>AC63/$CC63</f>
        <v>0</v>
      </c>
      <c r="CI63" s="58">
        <f>AD63/$CC63</f>
        <v>0</v>
      </c>
      <c r="CJ63" s="58">
        <f>AE63/$CC63</f>
        <v>0</v>
      </c>
      <c r="CK63" s="58">
        <f>AF63/$CC63</f>
        <v>0</v>
      </c>
      <c r="CL63" s="58">
        <f>AG63/$CC63</f>
        <v>0</v>
      </c>
      <c r="CM63" s="58">
        <f>AH63/$CC63</f>
        <v>0</v>
      </c>
      <c r="CN63" s="58">
        <f>AI63/$CC63</f>
        <v>0</v>
      </c>
      <c r="CO63" s="58">
        <f>AJ63/$CC63</f>
        <v>0</v>
      </c>
      <c r="CP63" s="58">
        <f>AK63/$CC63</f>
        <v>0</v>
      </c>
      <c r="CQ63" s="58">
        <f>AL63/$CC63</f>
        <v>0</v>
      </c>
      <c r="CR63" s="58">
        <f>AM63/$CC63</f>
        <v>0</v>
      </c>
      <c r="CS63" s="58">
        <f>AN63/$CC63</f>
        <v>0</v>
      </c>
      <c r="CT63" s="58">
        <f>AO63/$CC63</f>
        <v>0</v>
      </c>
      <c r="CU63" s="58">
        <f>AP63/$CC63</f>
        <v>0</v>
      </c>
      <c r="CV63" s="58">
        <f>AR63/$CC63</f>
        <v>0</v>
      </c>
      <c r="CW63" s="58">
        <f>AS63/$CC63</f>
        <v>0</v>
      </c>
      <c r="CX63" s="58"/>
      <c r="CY63" s="58"/>
      <c r="CZ63" s="58"/>
      <c r="DA63" s="58"/>
      <c r="DB63" s="58"/>
      <c r="DC63" s="58"/>
      <c r="DD63" s="58"/>
      <c r="DE63" s="58"/>
      <c r="DF63" s="1" t="s">
        <v>210</v>
      </c>
      <c r="DG63" s="74" t="s">
        <v>8</v>
      </c>
      <c r="DH63" s="58">
        <f t="shared" si="27"/>
        <v>0</v>
      </c>
      <c r="DI63" s="58">
        <f t="shared" si="27"/>
        <v>0</v>
      </c>
      <c r="DJ63" s="58">
        <f t="shared" si="27"/>
        <v>0</v>
      </c>
      <c r="DK63" s="58">
        <f t="shared" si="27"/>
        <v>0</v>
      </c>
      <c r="DL63" s="58">
        <f t="shared" si="27"/>
        <v>0</v>
      </c>
      <c r="DM63" s="58">
        <f t="shared" si="27"/>
        <v>0</v>
      </c>
      <c r="DN63" s="58">
        <f t="shared" si="27"/>
        <v>0</v>
      </c>
      <c r="DO63" s="58">
        <f t="shared" si="27"/>
        <v>0</v>
      </c>
      <c r="DP63" s="58">
        <f t="shared" si="27"/>
        <v>0</v>
      </c>
      <c r="DQ63" s="58">
        <f t="shared" si="27"/>
        <v>0</v>
      </c>
      <c r="DR63" s="58">
        <f t="shared" si="27"/>
        <v>0</v>
      </c>
      <c r="DS63" s="58">
        <f t="shared" si="28"/>
        <v>0</v>
      </c>
      <c r="DT63" s="58">
        <f t="shared" si="28"/>
        <v>0</v>
      </c>
      <c r="DU63" s="58">
        <f t="shared" si="28"/>
        <v>0</v>
      </c>
      <c r="DV63" s="58">
        <f t="shared" si="28"/>
        <v>0</v>
      </c>
      <c r="DW63" s="58">
        <f t="shared" si="28"/>
        <v>0</v>
      </c>
      <c r="DX63" s="58">
        <f t="shared" si="28"/>
        <v>0</v>
      </c>
      <c r="DY63" s="58">
        <f t="shared" si="28"/>
        <v>0</v>
      </c>
      <c r="DZ63" s="58">
        <f t="shared" si="28"/>
        <v>0</v>
      </c>
      <c r="EA63" s="58">
        <f t="shared" si="28"/>
        <v>0</v>
      </c>
      <c r="EB63" s="58"/>
      <c r="EC63" s="58"/>
      <c r="ED63" s="58"/>
      <c r="EE63" s="58"/>
      <c r="EF63" s="58"/>
      <c r="EG63" s="58"/>
      <c r="EH63" s="58"/>
    </row>
    <row r="64" spans="2:138" ht="14.25" customHeight="1">
      <c r="C64" s="74" t="s">
        <v>5</v>
      </c>
      <c r="E64" s="53"/>
      <c r="F64" s="53"/>
      <c r="G64" s="53"/>
      <c r="H64" s="53"/>
      <c r="I64" s="53"/>
      <c r="J64" s="53"/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/>
      <c r="AT64" s="2"/>
      <c r="AU64" s="2"/>
      <c r="AV64" s="2"/>
      <c r="AW64" s="2"/>
      <c r="AX64" s="2"/>
      <c r="AY64" s="111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60">
        <v>-1.0900000000000001</v>
      </c>
      <c r="CD64" s="58">
        <f>Y64/$CC64</f>
        <v>0</v>
      </c>
      <c r="CE64" s="58">
        <f>Z64/$CC64</f>
        <v>0</v>
      </c>
      <c r="CF64" s="58">
        <f>AA64/$CC64</f>
        <v>0</v>
      </c>
      <c r="CG64" s="58">
        <f>AB64/$CC64</f>
        <v>0</v>
      </c>
      <c r="CH64" s="58">
        <f>AC64/$CC64</f>
        <v>0</v>
      </c>
      <c r="CI64" s="58">
        <f>AD64/$CC64</f>
        <v>0</v>
      </c>
      <c r="CJ64" s="58">
        <f>AE64/$CC64</f>
        <v>0</v>
      </c>
      <c r="CK64" s="58">
        <f>AF64/$CC64</f>
        <v>0</v>
      </c>
      <c r="CL64" s="58">
        <f>AG64/$CC64</f>
        <v>0</v>
      </c>
      <c r="CM64" s="58">
        <f>AH64/$CC64</f>
        <v>0</v>
      </c>
      <c r="CN64" s="58">
        <f>AI64/$CC64</f>
        <v>0</v>
      </c>
      <c r="CO64" s="58">
        <f>AJ64/$CC64</f>
        <v>0</v>
      </c>
      <c r="CP64" s="58">
        <f>AK64/$CC64</f>
        <v>0</v>
      </c>
      <c r="CQ64" s="58">
        <f>AL64/$CC64</f>
        <v>0</v>
      </c>
      <c r="CR64" s="58">
        <f>AM64/$CC64</f>
        <v>0</v>
      </c>
      <c r="CS64" s="58">
        <f>AN64/$CC64</f>
        <v>0</v>
      </c>
      <c r="CT64" s="58">
        <f>AO64/$CC64</f>
        <v>0</v>
      </c>
      <c r="CU64" s="58">
        <f>AP64/$CC64</f>
        <v>0</v>
      </c>
      <c r="CV64" s="58">
        <f>AR64/$CC64</f>
        <v>0</v>
      </c>
      <c r="CW64" s="58">
        <f>AS64/$CC64</f>
        <v>0</v>
      </c>
      <c r="CX64" s="58"/>
      <c r="CY64" s="58"/>
      <c r="CZ64" s="58"/>
      <c r="DA64" s="58"/>
      <c r="DB64" s="58"/>
      <c r="DC64" s="58"/>
      <c r="DD64" s="58"/>
      <c r="DE64" s="58"/>
      <c r="DF64" s="1" t="s">
        <v>210</v>
      </c>
      <c r="DG64" s="74" t="s">
        <v>5</v>
      </c>
      <c r="DH64" s="58">
        <f t="shared" si="27"/>
        <v>0</v>
      </c>
      <c r="DI64" s="58">
        <f t="shared" si="27"/>
        <v>0</v>
      </c>
      <c r="DJ64" s="58">
        <f t="shared" si="27"/>
        <v>0</v>
      </c>
      <c r="DK64" s="58">
        <f t="shared" si="27"/>
        <v>0</v>
      </c>
      <c r="DL64" s="58">
        <f t="shared" si="27"/>
        <v>0</v>
      </c>
      <c r="DM64" s="58">
        <f t="shared" si="27"/>
        <v>0</v>
      </c>
      <c r="DN64" s="58">
        <f t="shared" si="27"/>
        <v>0</v>
      </c>
      <c r="DO64" s="58">
        <f t="shared" si="27"/>
        <v>0</v>
      </c>
      <c r="DP64" s="58">
        <f t="shared" si="27"/>
        <v>0</v>
      </c>
      <c r="DQ64" s="58">
        <f t="shared" si="27"/>
        <v>0</v>
      </c>
      <c r="DR64" s="58">
        <f t="shared" si="27"/>
        <v>0</v>
      </c>
      <c r="DS64" s="58">
        <f t="shared" si="28"/>
        <v>0</v>
      </c>
      <c r="DT64" s="58">
        <f t="shared" si="28"/>
        <v>0</v>
      </c>
      <c r="DU64" s="58">
        <f t="shared" si="28"/>
        <v>0</v>
      </c>
      <c r="DV64" s="58">
        <f t="shared" si="28"/>
        <v>0</v>
      </c>
      <c r="DW64" s="58">
        <f t="shared" si="28"/>
        <v>0</v>
      </c>
      <c r="DX64" s="58">
        <f t="shared" si="28"/>
        <v>0</v>
      </c>
      <c r="DY64" s="58">
        <f t="shared" si="28"/>
        <v>0</v>
      </c>
      <c r="DZ64" s="58">
        <f t="shared" si="28"/>
        <v>0</v>
      </c>
      <c r="EA64" s="58">
        <f t="shared" si="28"/>
        <v>0</v>
      </c>
      <c r="EB64" s="58"/>
      <c r="EC64" s="58"/>
      <c r="ED64" s="58"/>
      <c r="EE64" s="58"/>
      <c r="EF64" s="58"/>
      <c r="EG64" s="58"/>
      <c r="EH64" s="58"/>
    </row>
    <row r="66" spans="3:164" ht="14.25" customHeight="1">
      <c r="C66" s="75" t="s">
        <v>9</v>
      </c>
      <c r="AB66" s="1" t="s">
        <v>9</v>
      </c>
      <c r="DG66" s="75" t="s">
        <v>9</v>
      </c>
      <c r="EI66" s="75"/>
      <c r="EJ66" s="146"/>
      <c r="EK66" s="146"/>
      <c r="EL66" s="146"/>
      <c r="EM66" s="146"/>
      <c r="ES66" s="196"/>
      <c r="EU66" s="47"/>
      <c r="EX66" s="75" t="s">
        <v>7</v>
      </c>
      <c r="EY66" s="1">
        <v>85</v>
      </c>
      <c r="EZ66" s="1">
        <v>73</v>
      </c>
      <c r="FA66" s="1">
        <v>69</v>
      </c>
      <c r="FB66" s="1">
        <v>75</v>
      </c>
      <c r="FC66" s="1">
        <v>97</v>
      </c>
      <c r="FD66" s="1">
        <v>55</v>
      </c>
      <c r="FE66" s="1">
        <v>42</v>
      </c>
      <c r="FF66" s="1">
        <v>0</v>
      </c>
      <c r="FG66" s="1">
        <v>0</v>
      </c>
      <c r="FH66" s="1">
        <v>0</v>
      </c>
    </row>
    <row r="67" spans="3:164" ht="14.25" customHeight="1">
      <c r="C67" s="75" t="s">
        <v>0</v>
      </c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AB67" s="1" t="s">
        <v>0</v>
      </c>
      <c r="AC67" s="1" t="s">
        <v>0</v>
      </c>
      <c r="AD67" s="1">
        <v>0.2</v>
      </c>
      <c r="AE67" s="221" t="s">
        <v>0</v>
      </c>
      <c r="AF67" s="223">
        <v>0.69</v>
      </c>
      <c r="AG67" s="223">
        <v>0.14000000000000001</v>
      </c>
      <c r="AH67" s="223">
        <v>0</v>
      </c>
      <c r="AI67" s="223">
        <v>6.83</v>
      </c>
      <c r="AJ67" s="223">
        <v>13.52</v>
      </c>
      <c r="AK67" s="223">
        <v>2.4900000000000002</v>
      </c>
      <c r="AL67" s="223">
        <v>0.78</v>
      </c>
      <c r="AM67" s="223">
        <v>1.51</v>
      </c>
      <c r="AN67" s="223">
        <v>8.4600000000000009</v>
      </c>
      <c r="AO67" s="223">
        <v>1.66</v>
      </c>
      <c r="AP67" s="223">
        <v>4.08</v>
      </c>
      <c r="AQ67" s="223">
        <v>0.64</v>
      </c>
      <c r="AR67" s="223">
        <v>1.48</v>
      </c>
      <c r="AS67" s="223"/>
      <c r="AT67" s="223"/>
      <c r="AU67" s="223"/>
      <c r="AV67" s="223"/>
      <c r="AW67" s="223"/>
      <c r="AX67" s="223"/>
      <c r="AY67" s="204"/>
      <c r="DG67" s="75" t="s">
        <v>0</v>
      </c>
      <c r="EI67" s="75"/>
      <c r="EJ67" s="79"/>
      <c r="EK67" s="79"/>
      <c r="EL67" s="79"/>
      <c r="EM67" s="79"/>
      <c r="EU67" s="47"/>
      <c r="EX67" s="75" t="s">
        <v>2</v>
      </c>
      <c r="EY67" s="1">
        <v>100</v>
      </c>
      <c r="EZ67" s="1">
        <v>82</v>
      </c>
      <c r="FA67" s="1">
        <v>74</v>
      </c>
      <c r="FB67" s="1">
        <v>86</v>
      </c>
      <c r="FC67" s="1">
        <v>97</v>
      </c>
      <c r="FD67" s="1">
        <v>55</v>
      </c>
      <c r="FE67" s="1">
        <v>42</v>
      </c>
      <c r="FF67" s="1">
        <v>0</v>
      </c>
      <c r="FG67" s="1">
        <v>0</v>
      </c>
      <c r="FH67" s="1">
        <v>0</v>
      </c>
    </row>
    <row r="68" spans="3:164" ht="14.25" customHeight="1">
      <c r="C68" s="75" t="s">
        <v>7</v>
      </c>
      <c r="AB68" s="1" t="s">
        <v>7</v>
      </c>
      <c r="AC68" s="1" t="s">
        <v>7</v>
      </c>
      <c r="AD68" s="1">
        <v>0.24</v>
      </c>
      <c r="AE68" s="221" t="s">
        <v>7</v>
      </c>
      <c r="AF68" s="223">
        <v>0.34</v>
      </c>
      <c r="AG68" s="223">
        <v>2.72</v>
      </c>
      <c r="AH68" s="223">
        <v>0.22</v>
      </c>
      <c r="AI68" s="223">
        <v>0.14000000000000001</v>
      </c>
      <c r="AJ68" s="223">
        <v>0.85</v>
      </c>
      <c r="AK68" s="223">
        <v>0</v>
      </c>
      <c r="AL68" s="223">
        <v>0.22</v>
      </c>
      <c r="AM68" s="223">
        <v>0</v>
      </c>
      <c r="AN68" s="223">
        <v>0</v>
      </c>
      <c r="AO68" s="223">
        <v>0.01</v>
      </c>
      <c r="AP68" s="223">
        <v>1.57</v>
      </c>
      <c r="AQ68" s="223">
        <v>0.8</v>
      </c>
      <c r="AR68" s="223">
        <v>0</v>
      </c>
      <c r="AS68" s="223"/>
      <c r="AT68" s="223"/>
      <c r="AU68" s="223"/>
      <c r="AV68" s="223"/>
      <c r="AW68" s="223"/>
      <c r="AX68" s="223"/>
      <c r="AY68" s="204"/>
      <c r="DG68" s="75" t="s">
        <v>7</v>
      </c>
      <c r="EI68" s="75"/>
      <c r="EJ68" s="79"/>
      <c r="EK68" s="79"/>
      <c r="EL68" s="79"/>
      <c r="EM68" s="79"/>
      <c r="ES68" s="75"/>
      <c r="EU68" s="47"/>
      <c r="EX68" s="75" t="s">
        <v>8</v>
      </c>
      <c r="EY68" s="1">
        <v>54</v>
      </c>
      <c r="EZ68" s="1">
        <v>63</v>
      </c>
      <c r="FA68" s="1">
        <v>84</v>
      </c>
      <c r="FB68" s="1">
        <v>78</v>
      </c>
      <c r="FC68" s="1">
        <v>90</v>
      </c>
      <c r="FD68" s="1">
        <v>48</v>
      </c>
      <c r="FE68" s="1">
        <v>42</v>
      </c>
      <c r="FF68" s="1">
        <v>0</v>
      </c>
      <c r="FG68" s="1">
        <v>0</v>
      </c>
      <c r="FH68" s="1">
        <v>0</v>
      </c>
    </row>
    <row r="69" spans="3:164" ht="14.25" customHeight="1">
      <c r="C69" s="75" t="s">
        <v>4</v>
      </c>
      <c r="AB69" s="1" t="s">
        <v>4</v>
      </c>
      <c r="AC69" s="1" t="s">
        <v>4</v>
      </c>
      <c r="AD69" s="1">
        <v>0</v>
      </c>
      <c r="AE69" s="221" t="s">
        <v>4</v>
      </c>
      <c r="AF69" s="223">
        <v>0</v>
      </c>
      <c r="AG69" s="223">
        <v>0</v>
      </c>
      <c r="AH69" s="223">
        <v>0</v>
      </c>
      <c r="AI69" s="223">
        <v>0</v>
      </c>
      <c r="AJ69" s="223">
        <v>0</v>
      </c>
      <c r="AK69" s="223">
        <v>0</v>
      </c>
      <c r="AL69" s="223">
        <v>0</v>
      </c>
      <c r="AM69" s="223">
        <v>0</v>
      </c>
      <c r="AN69" s="223">
        <v>0</v>
      </c>
      <c r="AO69" s="223">
        <v>3.62</v>
      </c>
      <c r="AP69" s="223">
        <v>0</v>
      </c>
      <c r="AQ69" s="223">
        <v>0</v>
      </c>
      <c r="AR69" s="223">
        <v>0</v>
      </c>
      <c r="AS69" s="223"/>
      <c r="AT69" s="223"/>
      <c r="AU69" s="223"/>
      <c r="AV69" s="223"/>
      <c r="AW69" s="223"/>
      <c r="AX69" s="223"/>
      <c r="AY69" s="204"/>
      <c r="DG69" s="75" t="s">
        <v>4</v>
      </c>
      <c r="EI69" s="75"/>
      <c r="EJ69" s="79"/>
      <c r="EK69" s="79"/>
      <c r="EL69" s="79"/>
      <c r="EM69" s="79"/>
      <c r="ES69" s="75"/>
      <c r="EU69" s="75" t="s">
        <v>2</v>
      </c>
      <c r="EV69" s="1">
        <v>97</v>
      </c>
      <c r="EW69" s="1">
        <v>91</v>
      </c>
      <c r="EX69" s="75" t="s">
        <v>5</v>
      </c>
      <c r="EY69" s="1">
        <v>53</v>
      </c>
      <c r="EZ69" s="1">
        <v>61</v>
      </c>
      <c r="FA69" s="1">
        <v>53</v>
      </c>
      <c r="FB69" s="1">
        <v>80</v>
      </c>
      <c r="FC69" s="1">
        <v>80</v>
      </c>
      <c r="FD69" s="1">
        <v>44</v>
      </c>
      <c r="FE69" s="1">
        <v>36</v>
      </c>
      <c r="FF69" s="1">
        <v>0</v>
      </c>
      <c r="FG69" s="1">
        <v>0</v>
      </c>
      <c r="FH69" s="1">
        <v>0</v>
      </c>
    </row>
    <row r="70" spans="3:164" ht="14.25" customHeight="1">
      <c r="C70" s="75" t="s">
        <v>1</v>
      </c>
      <c r="AB70" s="1" t="s">
        <v>1</v>
      </c>
      <c r="AC70" s="1" t="s">
        <v>1</v>
      </c>
      <c r="AD70" s="1">
        <v>1.41</v>
      </c>
      <c r="AE70" s="221" t="s">
        <v>1</v>
      </c>
      <c r="AF70" s="223">
        <v>1.24</v>
      </c>
      <c r="AG70" s="223">
        <v>2.17</v>
      </c>
      <c r="AH70" s="223">
        <v>1.52</v>
      </c>
      <c r="AI70" s="223">
        <v>1.1299999999999999</v>
      </c>
      <c r="AJ70" s="223">
        <v>4.34</v>
      </c>
      <c r="AK70" s="223">
        <v>2.88</v>
      </c>
      <c r="AL70" s="223">
        <v>3.74</v>
      </c>
      <c r="AM70" s="223">
        <v>1.0900000000000001</v>
      </c>
      <c r="AN70" s="223">
        <v>4.04</v>
      </c>
      <c r="AO70" s="223">
        <v>1.75</v>
      </c>
      <c r="AP70" s="223">
        <v>1.55</v>
      </c>
      <c r="AQ70" s="223">
        <v>2.81</v>
      </c>
      <c r="AR70" s="223">
        <v>10.64</v>
      </c>
      <c r="AS70" s="223"/>
      <c r="AT70" s="223"/>
      <c r="AU70" s="223"/>
      <c r="AV70" s="223"/>
      <c r="AW70" s="223"/>
      <c r="AX70" s="223"/>
      <c r="AY70" s="204"/>
      <c r="DG70" s="75" t="s">
        <v>1</v>
      </c>
      <c r="EI70" s="75"/>
      <c r="EJ70" s="79"/>
      <c r="EK70" s="79"/>
      <c r="EL70" s="79"/>
      <c r="EM70" s="79"/>
      <c r="ES70" s="47"/>
      <c r="EU70" s="75" t="s">
        <v>1</v>
      </c>
      <c r="EV70" s="1">
        <v>100</v>
      </c>
      <c r="EW70" s="1">
        <v>80</v>
      </c>
      <c r="EX70" s="75" t="s">
        <v>4</v>
      </c>
      <c r="EY70" s="1">
        <v>50</v>
      </c>
      <c r="EZ70" s="1">
        <v>64</v>
      </c>
      <c r="FA70" s="1">
        <v>64</v>
      </c>
      <c r="FB70" s="1">
        <v>68</v>
      </c>
      <c r="FC70" s="1">
        <v>77</v>
      </c>
      <c r="FD70" s="1">
        <v>41</v>
      </c>
      <c r="FE70" s="1">
        <v>36</v>
      </c>
      <c r="FF70" s="1">
        <v>0</v>
      </c>
      <c r="FG70" s="1">
        <v>0</v>
      </c>
      <c r="FH70" s="1">
        <v>0</v>
      </c>
    </row>
    <row r="71" spans="3:164" ht="14.25" customHeight="1">
      <c r="C71" s="75" t="s">
        <v>2</v>
      </c>
      <c r="AB71" s="1" t="s">
        <v>2</v>
      </c>
      <c r="AC71" s="1" t="s">
        <v>2</v>
      </c>
      <c r="AD71" s="1">
        <v>0.15</v>
      </c>
      <c r="AE71" s="221" t="s">
        <v>2</v>
      </c>
      <c r="AF71" s="223">
        <v>0</v>
      </c>
      <c r="AG71" s="223">
        <v>3.82</v>
      </c>
      <c r="AH71" s="223">
        <v>1.02</v>
      </c>
      <c r="AI71" s="223">
        <v>1.64</v>
      </c>
      <c r="AJ71" s="223">
        <v>1.28</v>
      </c>
      <c r="AK71" s="223">
        <v>4.33</v>
      </c>
      <c r="AL71" s="223">
        <v>0.63</v>
      </c>
      <c r="AM71" s="223">
        <v>2.93</v>
      </c>
      <c r="AN71" s="223">
        <v>0.89</v>
      </c>
      <c r="AO71" s="223">
        <v>1.99</v>
      </c>
      <c r="AP71" s="223">
        <v>0.62</v>
      </c>
      <c r="AQ71" s="223">
        <v>1.82</v>
      </c>
      <c r="AR71" s="223">
        <v>3.18</v>
      </c>
      <c r="AS71" s="223"/>
      <c r="AT71" s="223"/>
      <c r="AU71" s="223"/>
      <c r="AV71" s="223"/>
      <c r="AW71" s="223"/>
      <c r="AX71" s="223"/>
      <c r="AY71" s="204"/>
      <c r="DG71" s="75" t="s">
        <v>2</v>
      </c>
      <c r="EI71" s="75"/>
      <c r="EJ71" s="79"/>
      <c r="EK71" s="79"/>
      <c r="EL71" s="79"/>
      <c r="EM71" s="79"/>
      <c r="ES71" s="75"/>
      <c r="EU71" s="196" t="s">
        <v>7</v>
      </c>
      <c r="EV71" s="1">
        <v>91</v>
      </c>
      <c r="EW71" s="1">
        <v>90</v>
      </c>
      <c r="EX71" s="75" t="s">
        <v>9</v>
      </c>
      <c r="EY71" s="1">
        <v>71</v>
      </c>
      <c r="EZ71" s="1">
        <v>55</v>
      </c>
      <c r="FA71" s="1">
        <v>55</v>
      </c>
      <c r="FB71" s="1">
        <v>71</v>
      </c>
      <c r="FC71" s="1">
        <v>59</v>
      </c>
      <c r="FD71" s="1">
        <v>29</v>
      </c>
      <c r="FE71" s="1">
        <v>30</v>
      </c>
      <c r="FF71" s="1">
        <v>0</v>
      </c>
      <c r="FG71" s="1">
        <v>0</v>
      </c>
      <c r="FH71" s="1">
        <v>0</v>
      </c>
    </row>
    <row r="72" spans="3:164" ht="14.25" customHeight="1">
      <c r="C72" s="75" t="s">
        <v>8</v>
      </c>
      <c r="AB72" s="1" t="s">
        <v>8</v>
      </c>
      <c r="AC72" s="1" t="s">
        <v>8</v>
      </c>
      <c r="AD72" s="1">
        <v>0.68</v>
      </c>
      <c r="AE72" s="221" t="s">
        <v>8</v>
      </c>
      <c r="AF72" s="223">
        <v>0.09</v>
      </c>
      <c r="AG72" s="223">
        <v>0</v>
      </c>
      <c r="AH72" s="223">
        <v>0</v>
      </c>
      <c r="AI72" s="223">
        <v>0.1</v>
      </c>
      <c r="AJ72" s="223">
        <v>0</v>
      </c>
      <c r="AK72" s="223">
        <v>0</v>
      </c>
      <c r="AL72" s="223">
        <v>0</v>
      </c>
      <c r="AM72" s="223">
        <v>0</v>
      </c>
      <c r="AN72" s="223">
        <v>0</v>
      </c>
      <c r="AO72" s="223">
        <v>0</v>
      </c>
      <c r="AP72" s="223">
        <v>0</v>
      </c>
      <c r="AQ72" s="223">
        <v>0.28000000000000003</v>
      </c>
      <c r="AR72" s="223">
        <v>0</v>
      </c>
      <c r="AS72" s="223"/>
      <c r="AT72" s="223"/>
      <c r="AU72" s="223"/>
      <c r="AV72" s="223"/>
      <c r="AW72" s="223"/>
      <c r="AX72" s="223"/>
      <c r="AY72" s="204"/>
      <c r="DG72" s="75" t="s">
        <v>8</v>
      </c>
      <c r="EI72" s="75"/>
      <c r="EJ72" s="79"/>
      <c r="EK72" s="79"/>
      <c r="EL72" s="79"/>
      <c r="EM72" s="79"/>
      <c r="ES72" s="75"/>
      <c r="EU72" s="196" t="s">
        <v>5</v>
      </c>
      <c r="EV72" s="1">
        <v>71</v>
      </c>
      <c r="EW72" s="1">
        <v>71</v>
      </c>
      <c r="EX72" s="75" t="s">
        <v>1</v>
      </c>
      <c r="EY72" s="1">
        <v>86</v>
      </c>
      <c r="EZ72" s="1">
        <v>64</v>
      </c>
      <c r="FA72" s="1">
        <v>88</v>
      </c>
      <c r="FB72" s="1">
        <v>60</v>
      </c>
      <c r="FC72" s="1">
        <v>59</v>
      </c>
      <c r="FD72" s="1">
        <v>32</v>
      </c>
      <c r="FE72" s="1">
        <v>27</v>
      </c>
      <c r="FF72" s="1">
        <v>0</v>
      </c>
      <c r="FG72" s="1">
        <v>0</v>
      </c>
      <c r="FH72" s="1">
        <v>0</v>
      </c>
    </row>
    <row r="73" spans="3:164" ht="14.25" customHeight="1">
      <c r="C73" s="75" t="s">
        <v>5</v>
      </c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" t="s">
        <v>5</v>
      </c>
      <c r="AC73" s="1" t="s">
        <v>5</v>
      </c>
      <c r="AD73" s="1">
        <v>0.02</v>
      </c>
      <c r="AE73" s="221" t="s">
        <v>5</v>
      </c>
      <c r="AF73" s="223">
        <v>1.71</v>
      </c>
      <c r="AG73" s="223">
        <v>0</v>
      </c>
      <c r="AH73" s="223">
        <v>0</v>
      </c>
      <c r="AI73" s="223">
        <v>0</v>
      </c>
      <c r="AJ73" s="223">
        <v>0</v>
      </c>
      <c r="AK73" s="223">
        <v>0</v>
      </c>
      <c r="AL73" s="223">
        <v>0</v>
      </c>
      <c r="AM73" s="223">
        <v>0</v>
      </c>
      <c r="AN73" s="223">
        <v>0</v>
      </c>
      <c r="AO73" s="223">
        <v>0</v>
      </c>
      <c r="AP73" s="223">
        <v>0</v>
      </c>
      <c r="AQ73" s="223">
        <v>3.89</v>
      </c>
      <c r="AR73" s="223">
        <v>0.42</v>
      </c>
      <c r="AS73" s="223"/>
      <c r="AT73" s="223"/>
      <c r="AU73" s="223"/>
      <c r="AV73" s="223"/>
      <c r="AW73" s="223"/>
      <c r="AX73" s="223"/>
      <c r="AY73" s="204"/>
      <c r="DG73" s="75" t="s">
        <v>5</v>
      </c>
      <c r="EI73" s="75"/>
      <c r="EJ73" s="79"/>
      <c r="EK73" s="79"/>
      <c r="EL73" s="79"/>
      <c r="EM73" s="79"/>
      <c r="EU73" s="196" t="s">
        <v>8</v>
      </c>
      <c r="EV73" s="1">
        <v>38</v>
      </c>
      <c r="EW73" s="1">
        <v>54</v>
      </c>
      <c r="EX73" s="75" t="s">
        <v>0</v>
      </c>
      <c r="EY73" s="1">
        <v>44</v>
      </c>
      <c r="EZ73" s="1">
        <v>56</v>
      </c>
      <c r="FA73" s="1">
        <v>58</v>
      </c>
      <c r="FB73" s="1">
        <v>55</v>
      </c>
      <c r="FC73" s="1">
        <v>53</v>
      </c>
      <c r="FD73" s="1">
        <v>32</v>
      </c>
      <c r="FE73" s="1">
        <v>21</v>
      </c>
      <c r="FF73" s="1">
        <v>0</v>
      </c>
      <c r="FG73" s="1">
        <v>0</v>
      </c>
      <c r="FH73" s="1">
        <v>0</v>
      </c>
    </row>
  </sheetData>
  <mergeCells count="9">
    <mergeCell ref="A21:B21"/>
    <mergeCell ref="A35:B35"/>
    <mergeCell ref="A36:B36"/>
    <mergeCell ref="A3:B3"/>
    <mergeCell ref="A4:B4"/>
    <mergeCell ref="A11:B11"/>
    <mergeCell ref="A12:B12"/>
    <mergeCell ref="A19:B19"/>
    <mergeCell ref="A20:B20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O73"/>
  <sheetViews>
    <sheetView showGridLines="0" zoomScaleNormal="100" workbookViewId="0">
      <pane xSplit="3" ySplit="2" topLeftCell="AA3" activePane="bottomRight" state="frozen"/>
      <selection pane="topRight" activeCell="D1" sqref="D1"/>
      <selection pane="bottomLeft" activeCell="A3" sqref="A3"/>
      <selection pane="bottomRight" activeCell="AE39" sqref="AE39"/>
    </sheetView>
  </sheetViews>
  <sheetFormatPr defaultColWidth="9" defaultRowHeight="14.25" customHeight="1"/>
  <cols>
    <col min="1" max="1" width="3.140625" style="1" customWidth="1"/>
    <col min="2" max="2" width="18.28515625" style="1" bestFit="1" customWidth="1"/>
    <col min="3" max="3" width="11.85546875" style="1" customWidth="1"/>
    <col min="4" max="9" width="4.85546875" style="1" hidden="1" customWidth="1"/>
    <col min="10" max="15" width="5" style="1" hidden="1" customWidth="1"/>
    <col min="16" max="16" width="6.140625" style="1" hidden="1" customWidth="1"/>
    <col min="17" max="18" width="5.85546875" style="1" hidden="1" customWidth="1"/>
    <col min="19" max="26" width="5.5703125" style="1" hidden="1" customWidth="1"/>
    <col min="27" max="30" width="5.5703125" style="1" customWidth="1"/>
    <col min="31" max="50" width="5.5703125" style="18" customWidth="1"/>
    <col min="51" max="57" width="5" style="18" customWidth="1"/>
    <col min="58" max="65" width="9" style="1" customWidth="1"/>
    <col min="66" max="80" width="9" style="1"/>
    <col min="81" max="94" width="9" style="1" customWidth="1"/>
    <col min="95" max="100" width="9" style="1"/>
    <col min="101" max="107" width="4.85546875" style="1" bestFit="1" customWidth="1"/>
    <col min="108" max="108" width="12.42578125" style="1" customWidth="1"/>
    <col min="109" max="109" width="7.7109375" style="1" bestFit="1" customWidth="1"/>
    <col min="110" max="123" width="9" style="1" customWidth="1"/>
    <col min="124" max="137" width="9" style="1"/>
    <col min="138" max="151" width="9" style="1" customWidth="1"/>
    <col min="152" max="16384" width="9" style="1"/>
  </cols>
  <sheetData>
    <row r="1" spans="1:171" ht="14.25" customHeight="1">
      <c r="BF1" s="57" t="s">
        <v>114</v>
      </c>
      <c r="BG1" s="18"/>
      <c r="BH1" s="18"/>
      <c r="BI1" s="18"/>
      <c r="BJ1" s="18"/>
      <c r="BK1" s="18"/>
      <c r="BL1" s="18"/>
      <c r="BM1" s="18"/>
      <c r="BN1" s="18" t="s">
        <v>183</v>
      </c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57" t="s">
        <v>127</v>
      </c>
      <c r="CC1" s="57"/>
      <c r="CD1" s="57"/>
      <c r="CE1" s="57"/>
      <c r="CF1" s="57"/>
      <c r="CG1" s="57"/>
      <c r="CH1" s="57"/>
      <c r="CI1" s="57" t="s">
        <v>125</v>
      </c>
      <c r="CJ1" s="18"/>
      <c r="CK1" s="18"/>
      <c r="CL1" s="18"/>
      <c r="CM1" s="18"/>
      <c r="CN1" s="18"/>
      <c r="CO1" s="18"/>
      <c r="CP1" s="18"/>
      <c r="CQ1" s="18" t="s">
        <v>183</v>
      </c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F1" s="18"/>
      <c r="DG1" s="18"/>
      <c r="DH1" s="18"/>
      <c r="DI1" s="18"/>
      <c r="DJ1" s="18"/>
      <c r="DK1" s="18"/>
      <c r="DL1" s="18" t="s">
        <v>126</v>
      </c>
      <c r="DM1" s="18"/>
      <c r="DN1" s="18"/>
      <c r="DO1" s="18"/>
      <c r="DP1" s="18"/>
      <c r="DQ1" s="18"/>
      <c r="DR1" s="18"/>
      <c r="DS1" s="18"/>
      <c r="DT1" s="18" t="s">
        <v>183</v>
      </c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57" t="s">
        <v>118</v>
      </c>
      <c r="EO1" s="18"/>
      <c r="EP1" s="18"/>
      <c r="EQ1" s="18"/>
      <c r="ER1" s="18"/>
      <c r="EV1" s="18" t="s">
        <v>183</v>
      </c>
    </row>
    <row r="2" spans="1:171" ht="22.5" customHeight="1">
      <c r="B2" s="1" t="s">
        <v>323</v>
      </c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17" t="s">
        <v>60</v>
      </c>
      <c r="AE2" s="17" t="s">
        <v>65</v>
      </c>
      <c r="AF2" s="17" t="s">
        <v>64</v>
      </c>
      <c r="AG2" s="17" t="s">
        <v>67</v>
      </c>
      <c r="AH2" s="17" t="s">
        <v>68</v>
      </c>
      <c r="AI2" s="17" t="s">
        <v>70</v>
      </c>
      <c r="AJ2" s="17" t="s">
        <v>84</v>
      </c>
      <c r="AK2" s="17" t="s">
        <v>112</v>
      </c>
      <c r="AL2" s="17" t="s">
        <v>113</v>
      </c>
      <c r="AM2" s="3" t="s">
        <v>182</v>
      </c>
      <c r="AN2" s="3" t="s">
        <v>185</v>
      </c>
      <c r="AO2" s="3" t="s">
        <v>259</v>
      </c>
      <c r="AP2" s="3" t="s">
        <v>262</v>
      </c>
      <c r="AQ2" s="3" t="s">
        <v>264</v>
      </c>
      <c r="AR2" s="3" t="s">
        <v>268</v>
      </c>
      <c r="AS2" s="3" t="s">
        <v>320</v>
      </c>
      <c r="AT2" s="203"/>
      <c r="AU2" s="203"/>
      <c r="AV2" s="203"/>
      <c r="AW2" s="203"/>
      <c r="AX2" s="45"/>
      <c r="AY2" s="45"/>
      <c r="AZ2" s="45" t="s">
        <v>129</v>
      </c>
      <c r="BA2" s="45" t="s">
        <v>91</v>
      </c>
      <c r="BB2" s="45" t="s">
        <v>164</v>
      </c>
      <c r="BC2" s="45" t="s">
        <v>165</v>
      </c>
      <c r="BD2" s="45" t="s">
        <v>166</v>
      </c>
      <c r="BE2" s="45" t="s">
        <v>167</v>
      </c>
      <c r="BF2" s="45" t="s">
        <v>119</v>
      </c>
      <c r="BG2" s="45" t="s">
        <v>120</v>
      </c>
      <c r="BH2" s="45" t="s">
        <v>121</v>
      </c>
      <c r="BI2" s="45" t="s">
        <v>122</v>
      </c>
      <c r="BJ2" s="45" t="s">
        <v>123</v>
      </c>
      <c r="BK2" s="45" t="s">
        <v>89</v>
      </c>
      <c r="BL2" s="45" t="s">
        <v>129</v>
      </c>
      <c r="BM2" s="45" t="s">
        <v>91</v>
      </c>
      <c r="BN2" s="45" t="s">
        <v>184</v>
      </c>
      <c r="BO2" s="45" t="s">
        <v>165</v>
      </c>
      <c r="BP2" s="45" t="s">
        <v>166</v>
      </c>
      <c r="BQ2" s="45" t="s">
        <v>167</v>
      </c>
      <c r="BR2" s="45" t="s">
        <v>265</v>
      </c>
      <c r="BS2" s="45" t="s">
        <v>99</v>
      </c>
      <c r="BT2" s="45" t="s">
        <v>121</v>
      </c>
      <c r="BU2" s="45"/>
      <c r="BV2" s="45"/>
      <c r="BW2" s="45"/>
      <c r="BX2" s="45"/>
      <c r="BY2" s="45"/>
      <c r="BZ2" s="45"/>
      <c r="CA2" s="45"/>
      <c r="CB2" s="45"/>
      <c r="CC2" s="45" t="s">
        <v>129</v>
      </c>
      <c r="CD2" s="45" t="s">
        <v>91</v>
      </c>
      <c r="CE2" s="45" t="s">
        <v>164</v>
      </c>
      <c r="CF2" s="45" t="s">
        <v>165</v>
      </c>
      <c r="CG2" s="45" t="s">
        <v>166</v>
      </c>
      <c r="CH2" s="45" t="s">
        <v>167</v>
      </c>
      <c r="CI2" s="45" t="s">
        <v>119</v>
      </c>
      <c r="CJ2" s="45" t="s">
        <v>120</v>
      </c>
      <c r="CK2" s="45" t="s">
        <v>121</v>
      </c>
      <c r="CL2" s="45" t="s">
        <v>122</v>
      </c>
      <c r="CM2" s="45" t="s">
        <v>123</v>
      </c>
      <c r="CN2" s="45" t="s">
        <v>89</v>
      </c>
      <c r="CO2" s="45" t="s">
        <v>129</v>
      </c>
      <c r="CP2" s="45" t="s">
        <v>91</v>
      </c>
      <c r="CQ2" s="45" t="s">
        <v>184</v>
      </c>
      <c r="CR2" s="45" t="s">
        <v>165</v>
      </c>
      <c r="CS2" s="45" t="s">
        <v>166</v>
      </c>
      <c r="CT2" s="45" t="s">
        <v>167</v>
      </c>
      <c r="CU2" s="45" t="s">
        <v>265</v>
      </c>
      <c r="CV2" s="45" t="s">
        <v>99</v>
      </c>
      <c r="CW2" s="45" t="s">
        <v>121</v>
      </c>
      <c r="CX2" s="45"/>
      <c r="CY2" s="45"/>
      <c r="CZ2" s="45"/>
      <c r="DA2" s="45"/>
      <c r="DB2" s="45"/>
      <c r="DC2" s="45"/>
      <c r="DD2" s="46" t="s">
        <v>58</v>
      </c>
      <c r="DE2" s="66" t="s">
        <v>3</v>
      </c>
      <c r="DF2" s="164">
        <v>1611</v>
      </c>
      <c r="DG2" s="164">
        <v>1612</v>
      </c>
      <c r="DH2" s="164">
        <v>1701</v>
      </c>
      <c r="DI2" s="164">
        <v>1702</v>
      </c>
      <c r="DJ2" s="164">
        <v>1703</v>
      </c>
      <c r="DK2" s="164">
        <v>1704</v>
      </c>
      <c r="DL2" s="164">
        <v>1705</v>
      </c>
      <c r="DM2" s="164">
        <v>1706</v>
      </c>
      <c r="DN2" s="164">
        <v>1707</v>
      </c>
      <c r="DO2" s="164">
        <v>1708</v>
      </c>
      <c r="DP2" s="164">
        <v>1709</v>
      </c>
      <c r="DQ2" s="164">
        <v>1710</v>
      </c>
      <c r="DR2" s="164">
        <v>1711</v>
      </c>
      <c r="DS2" s="164">
        <v>1712</v>
      </c>
      <c r="DT2" s="164">
        <v>1801</v>
      </c>
      <c r="DU2" s="164">
        <v>1802</v>
      </c>
      <c r="DV2" s="164">
        <v>1803</v>
      </c>
      <c r="DW2" s="164">
        <v>1804</v>
      </c>
      <c r="DX2" s="164">
        <v>1805</v>
      </c>
      <c r="DY2" s="164">
        <v>1806</v>
      </c>
      <c r="DZ2" s="164">
        <v>1807</v>
      </c>
      <c r="EA2" s="164">
        <v>1808</v>
      </c>
      <c r="EB2" s="164">
        <v>1809</v>
      </c>
      <c r="EC2" s="164">
        <v>1810</v>
      </c>
      <c r="ED2" s="164">
        <v>1811</v>
      </c>
      <c r="EE2" s="164">
        <v>1812</v>
      </c>
      <c r="EF2" s="164"/>
      <c r="EG2" s="45"/>
      <c r="EH2" s="45" t="s">
        <v>129</v>
      </c>
      <c r="EI2" s="45" t="s">
        <v>91</v>
      </c>
      <c r="EJ2" s="45" t="s">
        <v>164</v>
      </c>
      <c r="EK2" s="45" t="s">
        <v>165</v>
      </c>
      <c r="EL2" s="45" t="s">
        <v>166</v>
      </c>
      <c r="EM2" s="45" t="s">
        <v>167</v>
      </c>
      <c r="EN2" s="45" t="s">
        <v>119</v>
      </c>
      <c r="EO2" s="45" t="s">
        <v>120</v>
      </c>
      <c r="EP2" s="45" t="s">
        <v>121</v>
      </c>
      <c r="EQ2" s="45" t="s">
        <v>122</v>
      </c>
      <c r="ER2" s="45" t="s">
        <v>123</v>
      </c>
      <c r="ES2" s="45" t="s">
        <v>89</v>
      </c>
      <c r="ET2" s="45" t="s">
        <v>129</v>
      </c>
      <c r="EU2" s="45" t="s">
        <v>91</v>
      </c>
      <c r="EV2" s="45" t="s">
        <v>184</v>
      </c>
      <c r="EW2" s="45" t="s">
        <v>165</v>
      </c>
      <c r="EX2" s="45" t="s">
        <v>166</v>
      </c>
      <c r="EY2" s="45" t="s">
        <v>167</v>
      </c>
      <c r="EZ2" s="45" t="s">
        <v>265</v>
      </c>
      <c r="FA2" s="45" t="s">
        <v>99</v>
      </c>
      <c r="FB2" s="45" t="s">
        <v>121</v>
      </c>
      <c r="FC2" s="45"/>
      <c r="FD2" s="45"/>
      <c r="FE2" s="45"/>
      <c r="FF2" s="45"/>
      <c r="FG2" s="45"/>
      <c r="FI2" s="1" t="s">
        <v>187</v>
      </c>
      <c r="FJ2" s="1" t="s">
        <v>188</v>
      </c>
      <c r="FK2" s="1" t="s">
        <v>260</v>
      </c>
      <c r="FL2" s="1" t="s">
        <v>263</v>
      </c>
      <c r="FM2" s="1" t="s">
        <v>266</v>
      </c>
      <c r="FN2" s="1" t="s">
        <v>269</v>
      </c>
      <c r="FO2" s="1" t="s">
        <v>356</v>
      </c>
    </row>
    <row r="3" spans="1:171" s="224" customFormat="1" ht="14.25" customHeight="1">
      <c r="A3" s="569" t="s">
        <v>363</v>
      </c>
      <c r="B3" s="570"/>
      <c r="C3" s="225" t="s">
        <v>7</v>
      </c>
      <c r="K3" s="226"/>
      <c r="L3" s="226"/>
      <c r="M3" s="226">
        <v>0.97</v>
      </c>
      <c r="N3" s="226">
        <v>0.99</v>
      </c>
      <c r="O3" s="226">
        <v>0.97</v>
      </c>
      <c r="P3" s="226">
        <v>1</v>
      </c>
      <c r="Q3" s="226">
        <v>1.1499999999999999</v>
      </c>
      <c r="R3" s="226">
        <v>1.1499999999999999</v>
      </c>
      <c r="S3" s="226">
        <v>1.1499999999999999</v>
      </c>
      <c r="T3" s="226">
        <v>1.18</v>
      </c>
      <c r="U3" s="226">
        <v>1.3</v>
      </c>
      <c r="V3" s="226">
        <v>1.44</v>
      </c>
      <c r="W3" s="226">
        <v>1.53</v>
      </c>
      <c r="X3" s="226">
        <v>1.58</v>
      </c>
      <c r="Y3" s="226">
        <v>1.62</v>
      </c>
      <c r="Z3" s="226">
        <v>1.55</v>
      </c>
      <c r="AA3" s="303">
        <v>1.31</v>
      </c>
      <c r="AB3" s="303">
        <v>1.1499999999999999</v>
      </c>
      <c r="AC3" s="303">
        <v>1.0900000000000001</v>
      </c>
      <c r="AD3" s="303">
        <v>1.1499999999999999</v>
      </c>
      <c r="AE3" s="303">
        <v>1.24</v>
      </c>
      <c r="AF3" s="303">
        <v>1.21</v>
      </c>
      <c r="AG3" s="303">
        <v>1.1200000000000001</v>
      </c>
      <c r="AH3" s="303">
        <v>1.06</v>
      </c>
      <c r="AI3" s="303">
        <v>1.03</v>
      </c>
      <c r="AJ3" s="303">
        <v>0.98</v>
      </c>
      <c r="AK3" s="303">
        <v>0.9</v>
      </c>
      <c r="AL3" s="304">
        <v>0.86</v>
      </c>
      <c r="AM3" s="305">
        <v>0.84</v>
      </c>
      <c r="AN3" s="305">
        <v>0.78</v>
      </c>
      <c r="AO3" s="305">
        <v>0.75</v>
      </c>
      <c r="AP3" s="305">
        <v>0.76</v>
      </c>
      <c r="AQ3" s="407">
        <v>0.74</v>
      </c>
      <c r="AR3" s="307">
        <v>0.73</v>
      </c>
      <c r="AS3" s="307">
        <v>0.74</v>
      </c>
      <c r="AT3" s="231"/>
      <c r="AU3" s="231"/>
      <c r="AV3" s="231"/>
      <c r="AW3" s="231"/>
      <c r="AX3" s="232"/>
      <c r="AY3" s="233"/>
      <c r="AZ3" s="62">
        <f t="shared" ref="AZ3:BI16" si="0">(M3-Y3)/M3</f>
        <v>-0.67010309278350533</v>
      </c>
      <c r="BA3" s="62">
        <f t="shared" si="0"/>
        <v>-0.56565656565656575</v>
      </c>
      <c r="BB3" s="62">
        <f t="shared" si="0"/>
        <v>-0.35051546391752586</v>
      </c>
      <c r="BC3" s="62">
        <f t="shared" si="0"/>
        <v>-0.14999999999999991</v>
      </c>
      <c r="BD3" s="62">
        <f t="shared" si="0"/>
        <v>5.2173913043478119E-2</v>
      </c>
      <c r="BE3" s="62">
        <f t="shared" si="0"/>
        <v>0</v>
      </c>
      <c r="BF3" s="62">
        <f t="shared" si="0"/>
        <v>-7.8260869565217467E-2</v>
      </c>
      <c r="BG3" s="62">
        <f t="shared" si="0"/>
        <v>-2.5423728813559344E-2</v>
      </c>
      <c r="BH3" s="62">
        <f t="shared" si="0"/>
        <v>0.13846153846153841</v>
      </c>
      <c r="BI3" s="62">
        <f t="shared" si="0"/>
        <v>0.26388888888888884</v>
      </c>
      <c r="BJ3" s="62">
        <f t="shared" ref="BJ3:BT16" si="1">(W3-AI3)/W3</f>
        <v>0.32679738562091504</v>
      </c>
      <c r="BK3" s="62">
        <f t="shared" si="1"/>
        <v>0.379746835443038</v>
      </c>
      <c r="BL3" s="62">
        <f t="shared" si="1"/>
        <v>0.44444444444444448</v>
      </c>
      <c r="BM3" s="62">
        <f t="shared" si="1"/>
        <v>0.44516129032258067</v>
      </c>
      <c r="BN3" s="62">
        <f t="shared" si="1"/>
        <v>0.35877862595419852</v>
      </c>
      <c r="BO3" s="62">
        <f t="shared" si="1"/>
        <v>0.32173913043478253</v>
      </c>
      <c r="BP3" s="62">
        <f t="shared" si="1"/>
        <v>0.31192660550458723</v>
      </c>
      <c r="BQ3" s="62">
        <f t="shared" si="1"/>
        <v>0.33913043478260863</v>
      </c>
      <c r="BR3" s="62">
        <f t="shared" si="1"/>
        <v>0.40322580645161293</v>
      </c>
      <c r="BS3" s="62">
        <f t="shared" si="1"/>
        <v>0.39669421487603307</v>
      </c>
      <c r="BT3" s="62">
        <f t="shared" si="1"/>
        <v>0.33928571428571436</v>
      </c>
      <c r="BU3" s="62"/>
      <c r="BV3" s="62"/>
      <c r="BW3" s="62"/>
      <c r="BX3" s="62"/>
      <c r="BY3" s="62"/>
      <c r="BZ3" s="62"/>
      <c r="CB3" s="234">
        <v>35</v>
      </c>
      <c r="CC3" s="235">
        <f t="shared" ref="CC3:CV8" si="2">IF(M3&gt;=10,IF(AZ3&gt;=0.24,5,IF(AZ3&gt;=0.16,4,IF(AZ3&gt;=0.08,3,IF(AZ3&gt;=0,2,1)))),IF(M3&gt;=5,IF(AZ3&gt;=0.18,5,IF(AZ3&gt;=0.12,4,IF(AZ3&gt;=0.06,3,IF(AZ3&gt;=0,2,1)))),IF(M3&gt;=2,IF(AZ3&gt;=0.09&gt;=5,IF(AZ3&gt;=0.05,4,IF(AZ3&gt;=0.03,3,IF(AZ3&gt;=0,2,1)))),IF(AZ3&gt;=0.05,5,IF(AZ3&gt;=0,4,3)))))</f>
        <v>3</v>
      </c>
      <c r="CD3" s="235">
        <f t="shared" si="2"/>
        <v>3</v>
      </c>
      <c r="CE3" s="235">
        <f t="shared" si="2"/>
        <v>3</v>
      </c>
      <c r="CF3" s="235">
        <f t="shared" si="2"/>
        <v>3</v>
      </c>
      <c r="CG3" s="235">
        <f t="shared" si="2"/>
        <v>5</v>
      </c>
      <c r="CH3" s="235">
        <f t="shared" si="2"/>
        <v>4</v>
      </c>
      <c r="CI3" s="235">
        <f t="shared" si="2"/>
        <v>3</v>
      </c>
      <c r="CJ3" s="235">
        <f t="shared" si="2"/>
        <v>3</v>
      </c>
      <c r="CK3" s="235">
        <f t="shared" si="2"/>
        <v>5</v>
      </c>
      <c r="CL3" s="235">
        <f t="shared" si="2"/>
        <v>5</v>
      </c>
      <c r="CM3" s="235">
        <f t="shared" si="2"/>
        <v>5</v>
      </c>
      <c r="CN3" s="235">
        <f t="shared" si="2"/>
        <v>5</v>
      </c>
      <c r="CO3" s="235">
        <f t="shared" si="2"/>
        <v>5</v>
      </c>
      <c r="CP3" s="235">
        <f t="shared" si="2"/>
        <v>5</v>
      </c>
      <c r="CQ3" s="235">
        <f t="shared" si="2"/>
        <v>5</v>
      </c>
      <c r="CR3" s="235">
        <f t="shared" si="2"/>
        <v>5</v>
      </c>
      <c r="CS3" s="235">
        <f t="shared" si="2"/>
        <v>5</v>
      </c>
      <c r="CT3" s="235">
        <f t="shared" si="2"/>
        <v>5</v>
      </c>
      <c r="CU3" s="235">
        <f t="shared" si="2"/>
        <v>5</v>
      </c>
      <c r="CV3" s="235">
        <f t="shared" si="2"/>
        <v>5</v>
      </c>
      <c r="CW3" s="235">
        <f t="shared" ref="CR3:CW8" si="3">IF(AG3&gt;=10,IF(BT3&gt;=0.24,5,IF(BT3&gt;=0.16,4,IF(BT3&gt;=0.08,3,IF(BT3&gt;=0,2,1)))),IF(AG3&gt;=5,IF(BT3&gt;=0.18,5,IF(BT3&gt;=0.12,4,IF(BT3&gt;=0.06,3,IF(BT3&gt;=0,2,1)))),IF(AG3&gt;=2,IF(BT3&gt;=0.09&gt;=5,IF(BT3&gt;=0.05,4,IF(BT3&gt;=0.03,3,IF(BT3&gt;=0,2,1)))),IF(BT3&gt;=0.05,5,IF(BT3&gt;=0,4,3)))))</f>
        <v>5</v>
      </c>
      <c r="CX3" s="235"/>
      <c r="CY3" s="235"/>
      <c r="CZ3" s="235"/>
      <c r="DA3" s="235"/>
      <c r="DB3" s="235"/>
      <c r="DC3" s="235"/>
      <c r="DD3" s="224" t="s">
        <v>212</v>
      </c>
      <c r="DE3" s="225" t="s">
        <v>7</v>
      </c>
      <c r="DF3" s="235">
        <f t="shared" ref="DF3:DU21" si="4">CC3/5*$CB3</f>
        <v>21</v>
      </c>
      <c r="DG3" s="235">
        <f t="shared" si="4"/>
        <v>21</v>
      </c>
      <c r="DH3" s="235">
        <f t="shared" si="4"/>
        <v>21</v>
      </c>
      <c r="DI3" s="235">
        <f t="shared" si="4"/>
        <v>21</v>
      </c>
      <c r="DJ3" s="235">
        <f t="shared" si="4"/>
        <v>35</v>
      </c>
      <c r="DK3" s="235">
        <f t="shared" si="4"/>
        <v>28</v>
      </c>
      <c r="DL3" s="235">
        <f t="shared" si="4"/>
        <v>21</v>
      </c>
      <c r="DM3" s="235">
        <f t="shared" ref="DM3:DZ3" si="5">CJ3/5*$CB3</f>
        <v>21</v>
      </c>
      <c r="DN3" s="235">
        <f t="shared" si="5"/>
        <v>35</v>
      </c>
      <c r="DO3" s="235">
        <f t="shared" si="5"/>
        <v>35</v>
      </c>
      <c r="DP3" s="235">
        <f t="shared" si="5"/>
        <v>35</v>
      </c>
      <c r="DQ3" s="235">
        <f t="shared" si="5"/>
        <v>35</v>
      </c>
      <c r="DR3" s="235">
        <f t="shared" si="5"/>
        <v>35</v>
      </c>
      <c r="DS3" s="235">
        <f t="shared" si="5"/>
        <v>35</v>
      </c>
      <c r="DT3" s="235">
        <f t="shared" si="5"/>
        <v>35</v>
      </c>
      <c r="DU3" s="235">
        <f t="shared" si="5"/>
        <v>35</v>
      </c>
      <c r="DV3" s="235">
        <f t="shared" si="5"/>
        <v>35</v>
      </c>
      <c r="DW3" s="235">
        <f t="shared" si="5"/>
        <v>35</v>
      </c>
      <c r="DX3" s="235">
        <f t="shared" si="5"/>
        <v>35</v>
      </c>
      <c r="DY3" s="235">
        <f t="shared" si="5"/>
        <v>35</v>
      </c>
      <c r="DZ3" s="235">
        <f t="shared" si="5"/>
        <v>35</v>
      </c>
      <c r="EA3" s="235"/>
      <c r="EB3" s="235"/>
      <c r="EC3" s="235"/>
      <c r="ED3" s="235"/>
      <c r="EE3" s="235"/>
      <c r="EF3" s="235"/>
      <c r="EH3" s="146">
        <f t="shared" ref="EH3:ES8" si="6">DF3+DF11+DF19+DF27+DF35</f>
        <v>79</v>
      </c>
      <c r="EI3" s="146">
        <f t="shared" si="6"/>
        <v>75</v>
      </c>
      <c r="EJ3" s="146">
        <f t="shared" si="6"/>
        <v>83</v>
      </c>
      <c r="EK3" s="146">
        <f t="shared" si="6"/>
        <v>86</v>
      </c>
      <c r="EL3" s="146">
        <f t="shared" si="6"/>
        <v>88</v>
      </c>
      <c r="EM3" s="146">
        <f t="shared" si="6"/>
        <v>62</v>
      </c>
      <c r="EN3" s="146" t="e">
        <f t="shared" si="6"/>
        <v>#DIV/0!</v>
      </c>
      <c r="EO3" s="146">
        <f t="shared" si="6"/>
        <v>67</v>
      </c>
      <c r="EP3" s="146">
        <f t="shared" si="6"/>
        <v>85</v>
      </c>
      <c r="EQ3" s="146" t="e">
        <f t="shared" si="6"/>
        <v>#DIV/0!</v>
      </c>
      <c r="ER3" s="146">
        <f t="shared" si="6"/>
        <v>69</v>
      </c>
      <c r="ES3" s="146">
        <f t="shared" si="6"/>
        <v>64</v>
      </c>
      <c r="ET3" s="146">
        <f t="shared" ref="ET3:FA8" si="7">DR3+DR11+DR19+DR27+DR35+DR43+DR51+DR59</f>
        <v>60</v>
      </c>
      <c r="EU3" s="146">
        <f t="shared" si="7"/>
        <v>72</v>
      </c>
      <c r="EV3" s="146">
        <f t="shared" si="7"/>
        <v>93</v>
      </c>
      <c r="EW3" s="146" t="e">
        <f t="shared" si="7"/>
        <v>#DIV/0!</v>
      </c>
      <c r="EX3" s="146">
        <f t="shared" si="7"/>
        <v>76</v>
      </c>
      <c r="EY3" s="146">
        <f t="shared" si="7"/>
        <v>72</v>
      </c>
      <c r="EZ3" s="146">
        <f t="shared" si="7"/>
        <v>84</v>
      </c>
      <c r="FA3" s="146">
        <f>DY3+DY11+DY19+DY27+DY35+DY43+DY51+DY59</f>
        <v>100</v>
      </c>
      <c r="FB3" s="146">
        <f>DZ3+DZ11+DZ19+DZ27+DZ35+DZ43+DZ51+DZ59</f>
        <v>100</v>
      </c>
      <c r="FC3" s="146"/>
      <c r="FD3" s="146"/>
      <c r="FE3" s="146"/>
      <c r="FF3" s="146"/>
      <c r="FG3" s="146"/>
      <c r="FI3" s="224">
        <f t="shared" ref="FI3:FO8" si="8">DT3+DT11</f>
        <v>51</v>
      </c>
      <c r="FJ3" s="224">
        <f t="shared" si="8"/>
        <v>55</v>
      </c>
      <c r="FK3" s="224">
        <f t="shared" si="8"/>
        <v>55</v>
      </c>
      <c r="FL3" s="224">
        <f t="shared" si="8"/>
        <v>39</v>
      </c>
      <c r="FM3" s="224">
        <f t="shared" si="8"/>
        <v>39</v>
      </c>
      <c r="FN3" s="224">
        <f t="shared" si="8"/>
        <v>55</v>
      </c>
      <c r="FO3" s="224">
        <f t="shared" si="8"/>
        <v>55</v>
      </c>
    </row>
    <row r="4" spans="1:171" s="404" customFormat="1" ht="14.25" customHeight="1">
      <c r="A4" s="571" t="s">
        <v>364</v>
      </c>
      <c r="B4" s="572"/>
      <c r="C4" s="448" t="s">
        <v>7</v>
      </c>
      <c r="D4" s="434"/>
      <c r="E4" s="434"/>
      <c r="F4" s="434"/>
      <c r="G4" s="434"/>
      <c r="H4" s="434"/>
      <c r="I4" s="434"/>
      <c r="J4" s="434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43">
        <v>2.62</v>
      </c>
      <c r="AB4" s="443">
        <v>2.2999999999999998</v>
      </c>
      <c r="AC4" s="443">
        <v>2.1800000000000002</v>
      </c>
      <c r="AD4" s="443">
        <v>2.2999999999999998</v>
      </c>
      <c r="AE4" s="443">
        <v>2.48</v>
      </c>
      <c r="AF4" s="443">
        <v>2.42</v>
      </c>
      <c r="AG4" s="443">
        <v>2.2400000000000002</v>
      </c>
      <c r="AH4" s="443">
        <v>2.12</v>
      </c>
      <c r="AI4" s="443">
        <v>2.06</v>
      </c>
      <c r="AJ4" s="443">
        <v>1.96</v>
      </c>
      <c r="AK4" s="443">
        <v>1.8</v>
      </c>
      <c r="AL4" s="443">
        <v>1.72</v>
      </c>
      <c r="AM4" s="443">
        <v>1.68</v>
      </c>
      <c r="AN4" s="443">
        <v>1.56</v>
      </c>
      <c r="AO4" s="443">
        <v>1.5</v>
      </c>
      <c r="AP4" s="443">
        <v>1.52</v>
      </c>
      <c r="AQ4" s="443">
        <v>1.48</v>
      </c>
      <c r="AR4" s="443">
        <v>1.46</v>
      </c>
      <c r="AS4" s="443">
        <v>1.48</v>
      </c>
      <c r="AT4" s="206"/>
      <c r="AU4" s="206"/>
      <c r="AV4" s="206"/>
      <c r="AW4" s="206"/>
      <c r="AX4" s="109"/>
      <c r="AY4" s="49"/>
      <c r="AZ4" s="54" t="e">
        <f t="shared" si="0"/>
        <v>#DIV/0!</v>
      </c>
      <c r="BA4" s="54" t="e">
        <f t="shared" si="0"/>
        <v>#DIV/0!</v>
      </c>
      <c r="BB4" s="54" t="e">
        <f t="shared" si="0"/>
        <v>#DIV/0!</v>
      </c>
      <c r="BC4" s="54" t="e">
        <f t="shared" si="0"/>
        <v>#DIV/0!</v>
      </c>
      <c r="BD4" s="54" t="e">
        <f t="shared" si="0"/>
        <v>#DIV/0!</v>
      </c>
      <c r="BE4" s="54" t="e">
        <f t="shared" si="0"/>
        <v>#DIV/0!</v>
      </c>
      <c r="BF4" s="54" t="e">
        <f t="shared" si="0"/>
        <v>#DIV/0!</v>
      </c>
      <c r="BG4" s="54" t="e">
        <f t="shared" si="0"/>
        <v>#DIV/0!</v>
      </c>
      <c r="BH4" s="54" t="e">
        <f t="shared" si="0"/>
        <v>#DIV/0!</v>
      </c>
      <c r="BI4" s="54" t="e">
        <f t="shared" si="0"/>
        <v>#DIV/0!</v>
      </c>
      <c r="BJ4" s="54" t="e">
        <f t="shared" si="1"/>
        <v>#DIV/0!</v>
      </c>
      <c r="BK4" s="54" t="e">
        <f t="shared" si="1"/>
        <v>#DIV/0!</v>
      </c>
      <c r="BL4" s="54" t="e">
        <f t="shared" si="1"/>
        <v>#DIV/0!</v>
      </c>
      <c r="BM4" s="54" t="e">
        <f t="shared" si="1"/>
        <v>#DIV/0!</v>
      </c>
      <c r="BN4" s="54">
        <f t="shared" si="1"/>
        <v>0.35877862595419852</v>
      </c>
      <c r="BO4" s="54">
        <f t="shared" si="1"/>
        <v>0.32173913043478253</v>
      </c>
      <c r="BP4" s="54">
        <f t="shared" si="1"/>
        <v>0.31192660550458723</v>
      </c>
      <c r="BQ4" s="54">
        <f t="shared" si="1"/>
        <v>0.33913043478260863</v>
      </c>
      <c r="BR4" s="54">
        <f t="shared" si="1"/>
        <v>0.40322580645161293</v>
      </c>
      <c r="BS4" s="54">
        <f t="shared" si="1"/>
        <v>0.39669421487603307</v>
      </c>
      <c r="BT4" s="54"/>
      <c r="BU4" s="54"/>
      <c r="BV4" s="54"/>
      <c r="BW4" s="54"/>
      <c r="BX4" s="54"/>
      <c r="BY4" s="54"/>
      <c r="BZ4" s="54"/>
      <c r="CB4" s="61">
        <v>35</v>
      </c>
      <c r="CC4" s="59" t="e">
        <f t="shared" si="2"/>
        <v>#DIV/0!</v>
      </c>
      <c r="CD4" s="59" t="e">
        <f t="shared" si="2"/>
        <v>#DIV/0!</v>
      </c>
      <c r="CE4" s="59" t="e">
        <f t="shared" si="2"/>
        <v>#DIV/0!</v>
      </c>
      <c r="CF4" s="59" t="e">
        <f t="shared" si="2"/>
        <v>#DIV/0!</v>
      </c>
      <c r="CG4" s="59" t="e">
        <f t="shared" si="2"/>
        <v>#DIV/0!</v>
      </c>
      <c r="CH4" s="59" t="e">
        <f t="shared" si="2"/>
        <v>#DIV/0!</v>
      </c>
      <c r="CI4" s="59" t="e">
        <f t="shared" si="2"/>
        <v>#DIV/0!</v>
      </c>
      <c r="CJ4" s="59" t="e">
        <f t="shared" si="2"/>
        <v>#DIV/0!</v>
      </c>
      <c r="CK4" s="59" t="e">
        <f t="shared" si="2"/>
        <v>#DIV/0!</v>
      </c>
      <c r="CL4" s="59" t="e">
        <f t="shared" si="2"/>
        <v>#DIV/0!</v>
      </c>
      <c r="CM4" s="59" t="e">
        <f t="shared" si="2"/>
        <v>#DIV/0!</v>
      </c>
      <c r="CN4" s="59" t="e">
        <f t="shared" si="2"/>
        <v>#DIV/0!</v>
      </c>
      <c r="CO4" s="59" t="e">
        <f t="shared" si="2"/>
        <v>#DIV/0!</v>
      </c>
      <c r="CP4" s="59" t="e">
        <f t="shared" si="2"/>
        <v>#DIV/0!</v>
      </c>
      <c r="CQ4" s="59">
        <f t="shared" si="2"/>
        <v>4</v>
      </c>
      <c r="CR4" s="59">
        <f t="shared" si="3"/>
        <v>4</v>
      </c>
      <c r="CS4" s="59">
        <f t="shared" si="3"/>
        <v>4</v>
      </c>
      <c r="CT4" s="59">
        <f t="shared" si="3"/>
        <v>4</v>
      </c>
      <c r="CU4" s="59">
        <f t="shared" si="3"/>
        <v>4</v>
      </c>
      <c r="CV4" s="59">
        <f t="shared" si="3"/>
        <v>4</v>
      </c>
      <c r="CW4" s="59"/>
      <c r="CX4" s="59"/>
      <c r="CY4" s="59"/>
      <c r="CZ4" s="59"/>
      <c r="DA4" s="59"/>
      <c r="DB4" s="59"/>
      <c r="DC4" s="59"/>
      <c r="DD4" s="404" t="s">
        <v>212</v>
      </c>
      <c r="DE4" s="52" t="s">
        <v>4</v>
      </c>
      <c r="DF4" s="59" t="e">
        <f t="shared" si="4"/>
        <v>#DIV/0!</v>
      </c>
      <c r="DG4" s="59" t="e">
        <f t="shared" si="4"/>
        <v>#DIV/0!</v>
      </c>
      <c r="DH4" s="59" t="e">
        <f t="shared" si="4"/>
        <v>#DIV/0!</v>
      </c>
      <c r="DI4" s="59" t="e">
        <f t="shared" si="4"/>
        <v>#DIV/0!</v>
      </c>
      <c r="DJ4" s="59" t="e">
        <f t="shared" si="4"/>
        <v>#DIV/0!</v>
      </c>
      <c r="DK4" s="59" t="e">
        <f t="shared" si="4"/>
        <v>#DIV/0!</v>
      </c>
      <c r="DL4" s="59" t="e">
        <f t="shared" si="4"/>
        <v>#DIV/0!</v>
      </c>
      <c r="DM4" s="59" t="e">
        <f t="shared" ref="DM4:DY7" si="9">CJ4/5*$CB4</f>
        <v>#DIV/0!</v>
      </c>
      <c r="DN4" s="59" t="e">
        <f t="shared" si="9"/>
        <v>#DIV/0!</v>
      </c>
      <c r="DO4" s="59" t="e">
        <f t="shared" si="9"/>
        <v>#DIV/0!</v>
      </c>
      <c r="DP4" s="59" t="e">
        <f t="shared" si="9"/>
        <v>#DIV/0!</v>
      </c>
      <c r="DQ4" s="59" t="e">
        <f t="shared" si="9"/>
        <v>#DIV/0!</v>
      </c>
      <c r="DR4" s="59" t="e">
        <f t="shared" si="9"/>
        <v>#DIV/0!</v>
      </c>
      <c r="DS4" s="59" t="e">
        <f t="shared" si="9"/>
        <v>#DIV/0!</v>
      </c>
      <c r="DT4" s="59">
        <f t="shared" si="9"/>
        <v>28</v>
      </c>
      <c r="DU4" s="59">
        <f t="shared" si="9"/>
        <v>28</v>
      </c>
      <c r="DV4" s="59">
        <f t="shared" si="9"/>
        <v>28</v>
      </c>
      <c r="DW4" s="59">
        <f t="shared" si="9"/>
        <v>28</v>
      </c>
      <c r="DX4" s="59">
        <f t="shared" si="9"/>
        <v>28</v>
      </c>
      <c r="DY4" s="59">
        <f t="shared" si="9"/>
        <v>28</v>
      </c>
      <c r="DZ4" s="59"/>
      <c r="EA4" s="59"/>
      <c r="EB4" s="59"/>
      <c r="EC4" s="59"/>
      <c r="ED4" s="59"/>
      <c r="EE4" s="59"/>
      <c r="EF4" s="59"/>
      <c r="EH4" s="79" t="e">
        <f t="shared" si="6"/>
        <v>#DIV/0!</v>
      </c>
      <c r="EI4" s="79" t="e">
        <f t="shared" si="6"/>
        <v>#DIV/0!</v>
      </c>
      <c r="EJ4" s="79" t="e">
        <f t="shared" si="6"/>
        <v>#DIV/0!</v>
      </c>
      <c r="EK4" s="79" t="e">
        <f t="shared" si="6"/>
        <v>#DIV/0!</v>
      </c>
      <c r="EL4" s="79" t="e">
        <f t="shared" si="6"/>
        <v>#DIV/0!</v>
      </c>
      <c r="EM4" s="79" t="e">
        <f t="shared" si="6"/>
        <v>#DIV/0!</v>
      </c>
      <c r="EN4" s="79" t="e">
        <f t="shared" si="6"/>
        <v>#DIV/0!</v>
      </c>
      <c r="EO4" s="79" t="e">
        <f t="shared" si="6"/>
        <v>#DIV/0!</v>
      </c>
      <c r="EP4" s="79" t="e">
        <f t="shared" si="6"/>
        <v>#DIV/0!</v>
      </c>
      <c r="EQ4" s="79" t="e">
        <f t="shared" si="6"/>
        <v>#DIV/0!</v>
      </c>
      <c r="ER4" s="79" t="e">
        <f t="shared" si="6"/>
        <v>#DIV/0!</v>
      </c>
      <c r="ES4" s="79" t="e">
        <f t="shared" si="6"/>
        <v>#DIV/0!</v>
      </c>
      <c r="ET4" s="79" t="e">
        <f t="shared" si="7"/>
        <v>#DIV/0!</v>
      </c>
      <c r="EU4" s="79" t="e">
        <f t="shared" si="7"/>
        <v>#DIV/0!</v>
      </c>
      <c r="EV4" s="79" t="e">
        <f t="shared" si="7"/>
        <v>#REF!</v>
      </c>
      <c r="EW4" s="79" t="e">
        <f t="shared" si="7"/>
        <v>#REF!</v>
      </c>
      <c r="EX4" s="79" t="e">
        <f t="shared" si="7"/>
        <v>#REF!</v>
      </c>
      <c r="EY4" s="79" t="e">
        <f t="shared" si="7"/>
        <v>#REF!</v>
      </c>
      <c r="EZ4" s="79" t="e">
        <f t="shared" si="7"/>
        <v>#REF!</v>
      </c>
      <c r="FA4" s="79" t="e">
        <f t="shared" si="7"/>
        <v>#REF!</v>
      </c>
      <c r="FB4" s="79"/>
      <c r="FC4" s="79"/>
      <c r="FD4" s="79"/>
      <c r="FE4" s="79"/>
      <c r="FF4" s="79"/>
      <c r="FG4" s="79"/>
      <c r="FI4" s="404">
        <f t="shared" si="8"/>
        <v>48</v>
      </c>
      <c r="FJ4" s="404">
        <f t="shared" si="8"/>
        <v>48</v>
      </c>
      <c r="FK4" s="404">
        <f t="shared" si="8"/>
        <v>48</v>
      </c>
      <c r="FL4" s="404">
        <f t="shared" si="8"/>
        <v>32</v>
      </c>
      <c r="FM4" s="404">
        <f t="shared" si="8"/>
        <v>32</v>
      </c>
      <c r="FN4" s="404">
        <f t="shared" si="8"/>
        <v>48</v>
      </c>
    </row>
    <row r="5" spans="1:171" s="404" customFormat="1" ht="14.25" customHeight="1">
      <c r="C5" s="52"/>
      <c r="K5" s="51"/>
      <c r="L5" s="51"/>
      <c r="M5" s="51"/>
      <c r="N5" s="51"/>
      <c r="O5" s="379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116"/>
      <c r="AM5" s="73"/>
      <c r="AN5" s="73"/>
      <c r="AO5" s="73"/>
      <c r="AP5" s="73"/>
      <c r="AQ5" s="210"/>
      <c r="AR5" s="195"/>
      <c r="AS5" s="195"/>
      <c r="AT5" s="206"/>
      <c r="AU5" s="206"/>
      <c r="AV5" s="206"/>
      <c r="AW5" s="206"/>
      <c r="AX5" s="109"/>
      <c r="AY5" s="49"/>
      <c r="AZ5" s="54" t="e">
        <f t="shared" si="0"/>
        <v>#DIV/0!</v>
      </c>
      <c r="BA5" s="54" t="e">
        <f t="shared" si="0"/>
        <v>#DIV/0!</v>
      </c>
      <c r="BB5" s="54" t="e">
        <f t="shared" si="0"/>
        <v>#DIV/0!</v>
      </c>
      <c r="BC5" s="54" t="e">
        <f t="shared" si="0"/>
        <v>#DIV/0!</v>
      </c>
      <c r="BD5" s="54" t="e">
        <f t="shared" si="0"/>
        <v>#DIV/0!</v>
      </c>
      <c r="BE5" s="54" t="e">
        <f t="shared" si="0"/>
        <v>#DIV/0!</v>
      </c>
      <c r="BF5" s="54" t="e">
        <f t="shared" si="0"/>
        <v>#DIV/0!</v>
      </c>
      <c r="BG5" s="54" t="e">
        <f t="shared" si="0"/>
        <v>#DIV/0!</v>
      </c>
      <c r="BH5" s="54" t="e">
        <f t="shared" si="0"/>
        <v>#DIV/0!</v>
      </c>
      <c r="BI5" s="54" t="e">
        <f t="shared" si="0"/>
        <v>#DIV/0!</v>
      </c>
      <c r="BJ5" s="54" t="e">
        <f t="shared" si="1"/>
        <v>#DIV/0!</v>
      </c>
      <c r="BK5" s="54" t="e">
        <f t="shared" si="1"/>
        <v>#DIV/0!</v>
      </c>
      <c r="BL5" s="54" t="e">
        <f t="shared" si="1"/>
        <v>#DIV/0!</v>
      </c>
      <c r="BM5" s="54" t="e">
        <f t="shared" si="1"/>
        <v>#DIV/0!</v>
      </c>
      <c r="BN5" s="54" t="e">
        <f t="shared" si="1"/>
        <v>#DIV/0!</v>
      </c>
      <c r="BO5" s="54" t="e">
        <f t="shared" si="1"/>
        <v>#DIV/0!</v>
      </c>
      <c r="BP5" s="54" t="e">
        <f t="shared" si="1"/>
        <v>#DIV/0!</v>
      </c>
      <c r="BQ5" s="54" t="e">
        <f t="shared" si="1"/>
        <v>#DIV/0!</v>
      </c>
      <c r="BR5" s="54" t="e">
        <f t="shared" si="1"/>
        <v>#DIV/0!</v>
      </c>
      <c r="BS5" s="54" t="e">
        <f t="shared" si="1"/>
        <v>#DIV/0!</v>
      </c>
      <c r="BT5" s="54"/>
      <c r="BU5" s="54"/>
      <c r="BV5" s="54"/>
      <c r="BW5" s="54"/>
      <c r="BX5" s="54"/>
      <c r="BY5" s="54"/>
      <c r="BZ5" s="54"/>
      <c r="CB5" s="61">
        <v>35</v>
      </c>
      <c r="CC5" s="59" t="e">
        <f t="shared" si="2"/>
        <v>#DIV/0!</v>
      </c>
      <c r="CD5" s="59" t="e">
        <f t="shared" si="2"/>
        <v>#DIV/0!</v>
      </c>
      <c r="CE5" s="59" t="e">
        <f t="shared" si="2"/>
        <v>#DIV/0!</v>
      </c>
      <c r="CF5" s="59" t="e">
        <f t="shared" si="2"/>
        <v>#DIV/0!</v>
      </c>
      <c r="CG5" s="59" t="e">
        <f t="shared" si="2"/>
        <v>#DIV/0!</v>
      </c>
      <c r="CH5" s="59" t="e">
        <f t="shared" si="2"/>
        <v>#DIV/0!</v>
      </c>
      <c r="CI5" s="59" t="e">
        <f t="shared" si="2"/>
        <v>#DIV/0!</v>
      </c>
      <c r="CJ5" s="59" t="e">
        <f t="shared" si="2"/>
        <v>#DIV/0!</v>
      </c>
      <c r="CK5" s="59" t="e">
        <f t="shared" si="2"/>
        <v>#DIV/0!</v>
      </c>
      <c r="CL5" s="59" t="e">
        <f t="shared" si="2"/>
        <v>#DIV/0!</v>
      </c>
      <c r="CM5" s="59" t="e">
        <f t="shared" si="2"/>
        <v>#DIV/0!</v>
      </c>
      <c r="CN5" s="59" t="e">
        <f t="shared" si="2"/>
        <v>#DIV/0!</v>
      </c>
      <c r="CO5" s="59" t="e">
        <f t="shared" si="2"/>
        <v>#DIV/0!</v>
      </c>
      <c r="CP5" s="59" t="e">
        <f t="shared" si="2"/>
        <v>#DIV/0!</v>
      </c>
      <c r="CQ5" s="59" t="e">
        <f t="shared" si="2"/>
        <v>#DIV/0!</v>
      </c>
      <c r="CR5" s="59" t="e">
        <f t="shared" si="3"/>
        <v>#DIV/0!</v>
      </c>
      <c r="CS5" s="59" t="e">
        <f t="shared" si="3"/>
        <v>#DIV/0!</v>
      </c>
      <c r="CT5" s="59" t="e">
        <f t="shared" si="3"/>
        <v>#DIV/0!</v>
      </c>
      <c r="CU5" s="59" t="e">
        <f t="shared" si="3"/>
        <v>#DIV/0!</v>
      </c>
      <c r="CV5" s="59" t="e">
        <f t="shared" si="3"/>
        <v>#DIV/0!</v>
      </c>
      <c r="CW5" s="59"/>
      <c r="CX5" s="59"/>
      <c r="CY5" s="59"/>
      <c r="CZ5" s="59"/>
      <c r="DA5" s="59"/>
      <c r="DB5" s="59"/>
      <c r="DC5" s="59"/>
      <c r="DD5" s="404" t="s">
        <v>212</v>
      </c>
      <c r="DE5" s="52" t="s">
        <v>1</v>
      </c>
      <c r="DF5" s="59" t="e">
        <f t="shared" si="4"/>
        <v>#DIV/0!</v>
      </c>
      <c r="DG5" s="59" t="e">
        <f t="shared" si="4"/>
        <v>#DIV/0!</v>
      </c>
      <c r="DH5" s="59" t="e">
        <f t="shared" si="4"/>
        <v>#DIV/0!</v>
      </c>
      <c r="DI5" s="59" t="e">
        <f t="shared" si="4"/>
        <v>#DIV/0!</v>
      </c>
      <c r="DJ5" s="59" t="e">
        <f t="shared" si="4"/>
        <v>#DIV/0!</v>
      </c>
      <c r="DK5" s="59" t="e">
        <f t="shared" si="4"/>
        <v>#DIV/0!</v>
      </c>
      <c r="DL5" s="59" t="e">
        <f t="shared" si="4"/>
        <v>#DIV/0!</v>
      </c>
      <c r="DM5" s="59" t="e">
        <f t="shared" si="9"/>
        <v>#DIV/0!</v>
      </c>
      <c r="DN5" s="59" t="e">
        <f t="shared" si="9"/>
        <v>#DIV/0!</v>
      </c>
      <c r="DO5" s="59" t="e">
        <f t="shared" si="9"/>
        <v>#DIV/0!</v>
      </c>
      <c r="DP5" s="59" t="e">
        <f t="shared" si="9"/>
        <v>#DIV/0!</v>
      </c>
      <c r="DQ5" s="59" t="e">
        <f t="shared" si="9"/>
        <v>#DIV/0!</v>
      </c>
      <c r="DR5" s="59" t="e">
        <f t="shared" si="9"/>
        <v>#DIV/0!</v>
      </c>
      <c r="DS5" s="59" t="e">
        <f t="shared" si="9"/>
        <v>#DIV/0!</v>
      </c>
      <c r="DT5" s="59" t="e">
        <f t="shared" si="9"/>
        <v>#DIV/0!</v>
      </c>
      <c r="DU5" s="59" t="e">
        <f t="shared" si="9"/>
        <v>#DIV/0!</v>
      </c>
      <c r="DV5" s="59" t="e">
        <f t="shared" si="9"/>
        <v>#DIV/0!</v>
      </c>
      <c r="DW5" s="59" t="e">
        <f t="shared" si="9"/>
        <v>#DIV/0!</v>
      </c>
      <c r="DX5" s="59" t="e">
        <f t="shared" si="9"/>
        <v>#DIV/0!</v>
      </c>
      <c r="DY5" s="59" t="e">
        <f t="shared" si="9"/>
        <v>#DIV/0!</v>
      </c>
      <c r="DZ5" s="59"/>
      <c r="EA5" s="59"/>
      <c r="EB5" s="59"/>
      <c r="EC5" s="59"/>
      <c r="ED5" s="59"/>
      <c r="EE5" s="59"/>
      <c r="EF5" s="59"/>
      <c r="EH5" s="79" t="e">
        <f t="shared" si="6"/>
        <v>#DIV/0!</v>
      </c>
      <c r="EI5" s="79" t="e">
        <f t="shared" si="6"/>
        <v>#DIV/0!</v>
      </c>
      <c r="EJ5" s="79" t="e">
        <f t="shared" si="6"/>
        <v>#DIV/0!</v>
      </c>
      <c r="EK5" s="79" t="e">
        <f t="shared" si="6"/>
        <v>#DIV/0!</v>
      </c>
      <c r="EL5" s="79" t="e">
        <f t="shared" si="6"/>
        <v>#DIV/0!</v>
      </c>
      <c r="EM5" s="79" t="e">
        <f t="shared" si="6"/>
        <v>#DIV/0!</v>
      </c>
      <c r="EN5" s="79" t="e">
        <f t="shared" si="6"/>
        <v>#DIV/0!</v>
      </c>
      <c r="EO5" s="79" t="e">
        <f t="shared" si="6"/>
        <v>#DIV/0!</v>
      </c>
      <c r="EP5" s="79" t="e">
        <f t="shared" si="6"/>
        <v>#DIV/0!</v>
      </c>
      <c r="EQ5" s="79" t="e">
        <f t="shared" si="6"/>
        <v>#DIV/0!</v>
      </c>
      <c r="ER5" s="79" t="e">
        <f t="shared" si="6"/>
        <v>#DIV/0!</v>
      </c>
      <c r="ES5" s="79" t="e">
        <f t="shared" si="6"/>
        <v>#DIV/0!</v>
      </c>
      <c r="ET5" s="79" t="e">
        <f t="shared" si="7"/>
        <v>#DIV/0!</v>
      </c>
      <c r="EU5" s="79" t="e">
        <f t="shared" si="7"/>
        <v>#DIV/0!</v>
      </c>
      <c r="EV5" s="79" t="e">
        <f t="shared" si="7"/>
        <v>#DIV/0!</v>
      </c>
      <c r="EW5" s="79" t="e">
        <f t="shared" si="7"/>
        <v>#DIV/0!</v>
      </c>
      <c r="EX5" s="79" t="e">
        <f t="shared" si="7"/>
        <v>#DIV/0!</v>
      </c>
      <c r="EY5" s="79" t="e">
        <f t="shared" si="7"/>
        <v>#DIV/0!</v>
      </c>
      <c r="EZ5" s="79" t="e">
        <f t="shared" si="7"/>
        <v>#DIV/0!</v>
      </c>
      <c r="FA5" s="79" t="e">
        <f t="shared" si="7"/>
        <v>#DIV/0!</v>
      </c>
      <c r="FB5" s="79"/>
      <c r="FC5" s="79"/>
      <c r="FD5" s="79"/>
      <c r="FE5" s="79"/>
      <c r="FF5" s="79"/>
      <c r="FG5" s="79"/>
      <c r="FI5" s="404" t="e">
        <f t="shared" si="8"/>
        <v>#DIV/0!</v>
      </c>
      <c r="FJ5" s="404" t="e">
        <f t="shared" si="8"/>
        <v>#DIV/0!</v>
      </c>
      <c r="FK5" s="404" t="e">
        <f t="shared" si="8"/>
        <v>#DIV/0!</v>
      </c>
      <c r="FL5" s="404" t="e">
        <f t="shared" si="8"/>
        <v>#DIV/0!</v>
      </c>
      <c r="FM5" s="404" t="e">
        <f t="shared" si="8"/>
        <v>#DIV/0!</v>
      </c>
      <c r="FN5" s="404" t="e">
        <f t="shared" si="8"/>
        <v>#DIV/0!</v>
      </c>
    </row>
    <row r="6" spans="1:171" s="404" customFormat="1" ht="14.25" customHeight="1">
      <c r="C6" s="52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116"/>
      <c r="AM6" s="73"/>
      <c r="AN6" s="73"/>
      <c r="AO6" s="73"/>
      <c r="AP6" s="73"/>
      <c r="AQ6" s="210"/>
      <c r="AR6" s="195"/>
      <c r="AS6" s="195"/>
      <c r="AT6" s="206"/>
      <c r="AU6" s="206"/>
      <c r="AV6" s="206"/>
      <c r="AW6" s="206"/>
      <c r="AX6" s="109"/>
      <c r="AY6" s="49"/>
      <c r="AZ6" s="54" t="e">
        <f t="shared" si="0"/>
        <v>#DIV/0!</v>
      </c>
      <c r="BA6" s="54" t="e">
        <f t="shared" si="0"/>
        <v>#DIV/0!</v>
      </c>
      <c r="BB6" s="54" t="e">
        <f t="shared" si="0"/>
        <v>#DIV/0!</v>
      </c>
      <c r="BC6" s="54" t="e">
        <f t="shared" si="0"/>
        <v>#DIV/0!</v>
      </c>
      <c r="BD6" s="54" t="e">
        <f t="shared" si="0"/>
        <v>#DIV/0!</v>
      </c>
      <c r="BE6" s="54" t="e">
        <f t="shared" si="0"/>
        <v>#DIV/0!</v>
      </c>
      <c r="BF6" s="54" t="e">
        <f t="shared" si="0"/>
        <v>#DIV/0!</v>
      </c>
      <c r="BG6" s="54" t="e">
        <f t="shared" si="0"/>
        <v>#DIV/0!</v>
      </c>
      <c r="BH6" s="54" t="e">
        <f t="shared" si="0"/>
        <v>#DIV/0!</v>
      </c>
      <c r="BI6" s="54" t="e">
        <f t="shared" si="0"/>
        <v>#DIV/0!</v>
      </c>
      <c r="BJ6" s="54" t="e">
        <f t="shared" si="1"/>
        <v>#DIV/0!</v>
      </c>
      <c r="BK6" s="54" t="e">
        <f t="shared" si="1"/>
        <v>#DIV/0!</v>
      </c>
      <c r="BL6" s="54" t="e">
        <f t="shared" si="1"/>
        <v>#DIV/0!</v>
      </c>
      <c r="BM6" s="54" t="e">
        <f t="shared" si="1"/>
        <v>#DIV/0!</v>
      </c>
      <c r="BN6" s="54" t="e">
        <f t="shared" si="1"/>
        <v>#DIV/0!</v>
      </c>
      <c r="BO6" s="54" t="e">
        <f t="shared" si="1"/>
        <v>#DIV/0!</v>
      </c>
      <c r="BP6" s="54" t="e">
        <f t="shared" si="1"/>
        <v>#DIV/0!</v>
      </c>
      <c r="BQ6" s="54" t="e">
        <f t="shared" si="1"/>
        <v>#DIV/0!</v>
      </c>
      <c r="BR6" s="54" t="e">
        <f t="shared" si="1"/>
        <v>#DIV/0!</v>
      </c>
      <c r="BS6" s="54" t="e">
        <f t="shared" si="1"/>
        <v>#DIV/0!</v>
      </c>
      <c r="BT6" s="54"/>
      <c r="BU6" s="54"/>
      <c r="BV6" s="54"/>
      <c r="BW6" s="54"/>
      <c r="BX6" s="54"/>
      <c r="BY6" s="54"/>
      <c r="BZ6" s="54"/>
      <c r="CB6" s="61">
        <v>35</v>
      </c>
      <c r="CC6" s="59" t="e">
        <f t="shared" si="2"/>
        <v>#DIV/0!</v>
      </c>
      <c r="CD6" s="59" t="e">
        <f t="shared" si="2"/>
        <v>#DIV/0!</v>
      </c>
      <c r="CE6" s="59" t="e">
        <f t="shared" si="2"/>
        <v>#DIV/0!</v>
      </c>
      <c r="CF6" s="59" t="e">
        <f t="shared" si="2"/>
        <v>#DIV/0!</v>
      </c>
      <c r="CG6" s="59" t="e">
        <f t="shared" si="2"/>
        <v>#DIV/0!</v>
      </c>
      <c r="CH6" s="59" t="e">
        <f t="shared" si="2"/>
        <v>#DIV/0!</v>
      </c>
      <c r="CI6" s="59" t="e">
        <f t="shared" si="2"/>
        <v>#DIV/0!</v>
      </c>
      <c r="CJ6" s="59" t="e">
        <f t="shared" si="2"/>
        <v>#DIV/0!</v>
      </c>
      <c r="CK6" s="59" t="e">
        <f t="shared" si="2"/>
        <v>#DIV/0!</v>
      </c>
      <c r="CL6" s="59" t="e">
        <f t="shared" si="2"/>
        <v>#DIV/0!</v>
      </c>
      <c r="CM6" s="59" t="e">
        <f t="shared" si="2"/>
        <v>#DIV/0!</v>
      </c>
      <c r="CN6" s="59" t="e">
        <f t="shared" si="2"/>
        <v>#DIV/0!</v>
      </c>
      <c r="CO6" s="59" t="e">
        <f t="shared" si="2"/>
        <v>#DIV/0!</v>
      </c>
      <c r="CP6" s="59" t="e">
        <f t="shared" si="2"/>
        <v>#DIV/0!</v>
      </c>
      <c r="CQ6" s="59" t="e">
        <f t="shared" si="2"/>
        <v>#DIV/0!</v>
      </c>
      <c r="CR6" s="59" t="e">
        <f t="shared" si="3"/>
        <v>#DIV/0!</v>
      </c>
      <c r="CS6" s="59" t="e">
        <f t="shared" si="3"/>
        <v>#DIV/0!</v>
      </c>
      <c r="CT6" s="59" t="e">
        <f t="shared" si="3"/>
        <v>#DIV/0!</v>
      </c>
      <c r="CU6" s="59" t="e">
        <f t="shared" si="3"/>
        <v>#DIV/0!</v>
      </c>
      <c r="CV6" s="59" t="e">
        <f t="shared" si="3"/>
        <v>#DIV/0!</v>
      </c>
      <c r="CW6" s="59"/>
      <c r="CX6" s="59"/>
      <c r="CY6" s="59"/>
      <c r="CZ6" s="59"/>
      <c r="DA6" s="59"/>
      <c r="DB6" s="59"/>
      <c r="DC6" s="59"/>
      <c r="DD6" s="404" t="s">
        <v>212</v>
      </c>
      <c r="DE6" s="52" t="s">
        <v>2</v>
      </c>
      <c r="DF6" s="59" t="e">
        <f t="shared" si="4"/>
        <v>#DIV/0!</v>
      </c>
      <c r="DG6" s="59" t="e">
        <f t="shared" si="4"/>
        <v>#DIV/0!</v>
      </c>
      <c r="DH6" s="59" t="e">
        <f t="shared" si="4"/>
        <v>#DIV/0!</v>
      </c>
      <c r="DI6" s="59" t="e">
        <f t="shared" si="4"/>
        <v>#DIV/0!</v>
      </c>
      <c r="DJ6" s="59" t="e">
        <f t="shared" si="4"/>
        <v>#DIV/0!</v>
      </c>
      <c r="DK6" s="59" t="e">
        <f t="shared" si="4"/>
        <v>#DIV/0!</v>
      </c>
      <c r="DL6" s="59" t="e">
        <f t="shared" si="4"/>
        <v>#DIV/0!</v>
      </c>
      <c r="DM6" s="59" t="e">
        <f t="shared" si="9"/>
        <v>#DIV/0!</v>
      </c>
      <c r="DN6" s="59" t="e">
        <f t="shared" si="9"/>
        <v>#DIV/0!</v>
      </c>
      <c r="DO6" s="59" t="e">
        <f t="shared" si="9"/>
        <v>#DIV/0!</v>
      </c>
      <c r="DP6" s="59" t="e">
        <f t="shared" si="9"/>
        <v>#DIV/0!</v>
      </c>
      <c r="DQ6" s="59" t="e">
        <f t="shared" si="9"/>
        <v>#DIV/0!</v>
      </c>
      <c r="DR6" s="59" t="e">
        <f t="shared" si="9"/>
        <v>#DIV/0!</v>
      </c>
      <c r="DS6" s="59" t="e">
        <f t="shared" si="9"/>
        <v>#DIV/0!</v>
      </c>
      <c r="DT6" s="59" t="e">
        <f t="shared" si="9"/>
        <v>#DIV/0!</v>
      </c>
      <c r="DU6" s="59" t="e">
        <f t="shared" si="9"/>
        <v>#DIV/0!</v>
      </c>
      <c r="DV6" s="59" t="e">
        <f t="shared" si="9"/>
        <v>#DIV/0!</v>
      </c>
      <c r="DW6" s="59" t="e">
        <f t="shared" si="9"/>
        <v>#DIV/0!</v>
      </c>
      <c r="DX6" s="59" t="e">
        <f t="shared" si="9"/>
        <v>#DIV/0!</v>
      </c>
      <c r="DY6" s="59" t="e">
        <f t="shared" si="9"/>
        <v>#DIV/0!</v>
      </c>
      <c r="DZ6" s="59"/>
      <c r="EA6" s="59"/>
      <c r="EB6" s="59"/>
      <c r="EC6" s="59"/>
      <c r="ED6" s="59"/>
      <c r="EE6" s="59"/>
      <c r="EF6" s="59"/>
      <c r="EH6" s="146" t="e">
        <f t="shared" si="6"/>
        <v>#DIV/0!</v>
      </c>
      <c r="EI6" s="146" t="e">
        <f t="shared" si="6"/>
        <v>#DIV/0!</v>
      </c>
      <c r="EJ6" s="146" t="e">
        <f t="shared" si="6"/>
        <v>#DIV/0!</v>
      </c>
      <c r="EK6" s="146" t="e">
        <f t="shared" si="6"/>
        <v>#DIV/0!</v>
      </c>
      <c r="EL6" s="146" t="e">
        <f t="shared" si="6"/>
        <v>#DIV/0!</v>
      </c>
      <c r="EM6" s="146" t="e">
        <f t="shared" si="6"/>
        <v>#DIV/0!</v>
      </c>
      <c r="EN6" s="146" t="e">
        <f t="shared" si="6"/>
        <v>#DIV/0!</v>
      </c>
      <c r="EO6" s="146" t="e">
        <f t="shared" si="6"/>
        <v>#DIV/0!</v>
      </c>
      <c r="EP6" s="146" t="e">
        <f t="shared" si="6"/>
        <v>#DIV/0!</v>
      </c>
      <c r="EQ6" s="146" t="e">
        <f t="shared" si="6"/>
        <v>#DIV/0!</v>
      </c>
      <c r="ER6" s="146" t="e">
        <f t="shared" si="6"/>
        <v>#DIV/0!</v>
      </c>
      <c r="ES6" s="146" t="e">
        <f t="shared" si="6"/>
        <v>#DIV/0!</v>
      </c>
      <c r="ET6" s="146" t="e">
        <f t="shared" si="7"/>
        <v>#DIV/0!</v>
      </c>
      <c r="EU6" s="146" t="e">
        <f t="shared" si="7"/>
        <v>#DIV/0!</v>
      </c>
      <c r="EV6" s="146" t="e">
        <f t="shared" si="7"/>
        <v>#DIV/0!</v>
      </c>
      <c r="EW6" s="146" t="e">
        <f t="shared" si="7"/>
        <v>#DIV/0!</v>
      </c>
      <c r="EX6" s="146" t="e">
        <f t="shared" si="7"/>
        <v>#DIV/0!</v>
      </c>
      <c r="EY6" s="146" t="e">
        <f t="shared" si="7"/>
        <v>#DIV/0!</v>
      </c>
      <c r="EZ6" s="146" t="e">
        <f t="shared" si="7"/>
        <v>#DIV/0!</v>
      </c>
      <c r="FA6" s="146" t="e">
        <f t="shared" si="7"/>
        <v>#DIV/0!</v>
      </c>
      <c r="FB6" s="146"/>
      <c r="FC6" s="146"/>
      <c r="FD6" s="146"/>
      <c r="FE6" s="146"/>
      <c r="FF6" s="146"/>
      <c r="FG6" s="79"/>
      <c r="FI6" s="404" t="e">
        <f t="shared" si="8"/>
        <v>#DIV/0!</v>
      </c>
      <c r="FJ6" s="404" t="e">
        <f t="shared" si="8"/>
        <v>#DIV/0!</v>
      </c>
      <c r="FK6" s="404" t="e">
        <f t="shared" si="8"/>
        <v>#DIV/0!</v>
      </c>
      <c r="FL6" s="404" t="e">
        <f t="shared" si="8"/>
        <v>#DIV/0!</v>
      </c>
      <c r="FM6" s="404" t="e">
        <f t="shared" si="8"/>
        <v>#DIV/0!</v>
      </c>
      <c r="FN6" s="404" t="e">
        <f t="shared" si="8"/>
        <v>#DIV/0!</v>
      </c>
    </row>
    <row r="7" spans="1:171" s="404" customFormat="1" ht="14.25" customHeight="1">
      <c r="C7" s="52" t="s">
        <v>8</v>
      </c>
      <c r="K7" s="51"/>
      <c r="L7" s="51"/>
      <c r="M7" s="51">
        <v>4.12</v>
      </c>
      <c r="N7" s="51">
        <v>3.77</v>
      </c>
      <c r="O7" s="51">
        <v>3.66</v>
      </c>
      <c r="P7" s="51">
        <v>3.68</v>
      </c>
      <c r="Q7" s="51">
        <v>3.89</v>
      </c>
      <c r="R7" s="51">
        <v>4.18</v>
      </c>
      <c r="S7" s="51">
        <v>3.71</v>
      </c>
      <c r="T7" s="51">
        <v>3.44</v>
      </c>
      <c r="U7" s="51">
        <v>3.18</v>
      </c>
      <c r="V7" s="51">
        <v>3.2</v>
      </c>
      <c r="W7" s="51">
        <v>3.23</v>
      </c>
      <c r="X7" s="51">
        <v>3.23</v>
      </c>
      <c r="Y7" s="51">
        <v>3.08</v>
      </c>
      <c r="Z7" s="51">
        <v>2.78</v>
      </c>
      <c r="AA7" s="51">
        <v>2.68</v>
      </c>
      <c r="AB7" s="51">
        <v>2.63</v>
      </c>
      <c r="AC7" s="51">
        <v>2.88</v>
      </c>
      <c r="AD7" s="51">
        <v>3.21</v>
      </c>
      <c r="AE7" s="51">
        <v>3.59</v>
      </c>
      <c r="AF7" s="51">
        <v>3.79</v>
      </c>
      <c r="AG7" s="51">
        <v>3.48</v>
      </c>
      <c r="AH7" s="51">
        <v>3.61</v>
      </c>
      <c r="AI7" s="51">
        <v>3.73</v>
      </c>
      <c r="AJ7" s="51">
        <v>3.7</v>
      </c>
      <c r="AK7" s="51">
        <v>3.53</v>
      </c>
      <c r="AL7" s="116">
        <v>3.21</v>
      </c>
      <c r="AM7" s="73">
        <v>3.17</v>
      </c>
      <c r="AN7" s="73">
        <v>3.07</v>
      </c>
      <c r="AO7" s="73">
        <v>2.98</v>
      </c>
      <c r="AP7" s="73">
        <v>2.59</v>
      </c>
      <c r="AQ7" s="210">
        <v>2.11</v>
      </c>
      <c r="AR7" s="195">
        <v>1.61</v>
      </c>
      <c r="AS7" s="195"/>
      <c r="AT7" s="206"/>
      <c r="AU7" s="206"/>
      <c r="AV7" s="206"/>
      <c r="AW7" s="206"/>
      <c r="AX7" s="109"/>
      <c r="AY7" s="49"/>
      <c r="AZ7" s="54">
        <f t="shared" si="0"/>
        <v>0.25242718446601942</v>
      </c>
      <c r="BA7" s="54">
        <f t="shared" si="0"/>
        <v>0.26259946949602125</v>
      </c>
      <c r="BB7" s="54">
        <f t="shared" si="0"/>
        <v>0.26775956284153002</v>
      </c>
      <c r="BC7" s="54">
        <f t="shared" si="0"/>
        <v>0.28532608695652178</v>
      </c>
      <c r="BD7" s="54">
        <f t="shared" si="0"/>
        <v>0.25964010282776356</v>
      </c>
      <c r="BE7" s="54">
        <f t="shared" si="0"/>
        <v>0.23205741626794255</v>
      </c>
      <c r="BF7" s="54">
        <f t="shared" si="0"/>
        <v>3.2345013477088978E-2</v>
      </c>
      <c r="BG7" s="54">
        <f t="shared" si="0"/>
        <v>-0.10174418604651166</v>
      </c>
      <c r="BH7" s="54">
        <f t="shared" si="0"/>
        <v>-9.4339622641509371E-2</v>
      </c>
      <c r="BI7" s="54">
        <f t="shared" si="0"/>
        <v>-0.12812499999999991</v>
      </c>
      <c r="BJ7" s="54">
        <f t="shared" si="1"/>
        <v>-0.15479876160990713</v>
      </c>
      <c r="BK7" s="54">
        <f t="shared" si="1"/>
        <v>-0.14551083591331276</v>
      </c>
      <c r="BL7" s="54">
        <f t="shared" si="1"/>
        <v>-0.14610389610389601</v>
      </c>
      <c r="BM7" s="54">
        <f t="shared" si="1"/>
        <v>-0.15467625899280582</v>
      </c>
      <c r="BN7" s="54">
        <f t="shared" si="1"/>
        <v>-0.18283582089552228</v>
      </c>
      <c r="BO7" s="54">
        <f t="shared" si="1"/>
        <v>-0.16730038022813687</v>
      </c>
      <c r="BP7" s="54">
        <f t="shared" si="1"/>
        <v>-3.4722222222222252E-2</v>
      </c>
      <c r="BQ7" s="54">
        <f t="shared" si="1"/>
        <v>0.19314641744548292</v>
      </c>
      <c r="BR7" s="54">
        <f t="shared" si="1"/>
        <v>0.41225626740947074</v>
      </c>
      <c r="BS7" s="54">
        <f t="shared" si="1"/>
        <v>0.57519788918205794</v>
      </c>
      <c r="BT7" s="54"/>
      <c r="BU7" s="54"/>
      <c r="BV7" s="54"/>
      <c r="BW7" s="54"/>
      <c r="BX7" s="54"/>
      <c r="BY7" s="54"/>
      <c r="BZ7" s="54"/>
      <c r="CB7" s="61">
        <v>35</v>
      </c>
      <c r="CC7" s="59">
        <f t="shared" si="2"/>
        <v>4</v>
      </c>
      <c r="CD7" s="59">
        <f t="shared" si="2"/>
        <v>4</v>
      </c>
      <c r="CE7" s="59">
        <f t="shared" si="2"/>
        <v>4</v>
      </c>
      <c r="CF7" s="59">
        <f t="shared" si="2"/>
        <v>4</v>
      </c>
      <c r="CG7" s="59">
        <f t="shared" si="2"/>
        <v>4</v>
      </c>
      <c r="CH7" s="59">
        <f t="shared" si="2"/>
        <v>4</v>
      </c>
      <c r="CI7" s="59">
        <f t="shared" si="2"/>
        <v>3</v>
      </c>
      <c r="CJ7" s="59">
        <f t="shared" si="2"/>
        <v>1</v>
      </c>
      <c r="CK7" s="59">
        <f t="shared" si="2"/>
        <v>1</v>
      </c>
      <c r="CL7" s="59">
        <f t="shared" si="2"/>
        <v>1</v>
      </c>
      <c r="CM7" s="59">
        <f t="shared" si="2"/>
        <v>1</v>
      </c>
      <c r="CN7" s="59">
        <f t="shared" si="2"/>
        <v>1</v>
      </c>
      <c r="CO7" s="59">
        <f t="shared" si="2"/>
        <v>1</v>
      </c>
      <c r="CP7" s="59">
        <f t="shared" si="2"/>
        <v>1</v>
      </c>
      <c r="CQ7" s="59">
        <f t="shared" si="2"/>
        <v>1</v>
      </c>
      <c r="CR7" s="59">
        <f t="shared" si="3"/>
        <v>1</v>
      </c>
      <c r="CS7" s="59">
        <f t="shared" si="3"/>
        <v>1</v>
      </c>
      <c r="CT7" s="59">
        <f t="shared" si="3"/>
        <v>4</v>
      </c>
      <c r="CU7" s="59">
        <f t="shared" si="3"/>
        <v>4</v>
      </c>
      <c r="CV7" s="59">
        <f t="shared" si="3"/>
        <v>4</v>
      </c>
      <c r="CW7" s="59"/>
      <c r="CX7" s="59"/>
      <c r="CY7" s="59"/>
      <c r="CZ7" s="59"/>
      <c r="DA7" s="59"/>
      <c r="DB7" s="59"/>
      <c r="DC7" s="59"/>
      <c r="DD7" s="404" t="s">
        <v>212</v>
      </c>
      <c r="DE7" s="52" t="s">
        <v>8</v>
      </c>
      <c r="DF7" s="59">
        <f t="shared" si="4"/>
        <v>28</v>
      </c>
      <c r="DG7" s="59">
        <f t="shared" si="4"/>
        <v>28</v>
      </c>
      <c r="DH7" s="59">
        <f t="shared" si="4"/>
        <v>28</v>
      </c>
      <c r="DI7" s="59">
        <f t="shared" si="4"/>
        <v>28</v>
      </c>
      <c r="DJ7" s="59">
        <f t="shared" si="4"/>
        <v>28</v>
      </c>
      <c r="DK7" s="59">
        <f t="shared" si="4"/>
        <v>28</v>
      </c>
      <c r="DL7" s="59">
        <f t="shared" si="4"/>
        <v>21</v>
      </c>
      <c r="DM7" s="59">
        <f t="shared" si="9"/>
        <v>7</v>
      </c>
      <c r="DN7" s="59">
        <f t="shared" si="9"/>
        <v>7</v>
      </c>
      <c r="DO7" s="59">
        <f t="shared" si="9"/>
        <v>7</v>
      </c>
      <c r="DP7" s="59">
        <f t="shared" si="9"/>
        <v>7</v>
      </c>
      <c r="DQ7" s="59">
        <f t="shared" si="9"/>
        <v>7</v>
      </c>
      <c r="DR7" s="59">
        <f t="shared" si="9"/>
        <v>7</v>
      </c>
      <c r="DS7" s="59">
        <f t="shared" si="9"/>
        <v>7</v>
      </c>
      <c r="DT7" s="59">
        <f t="shared" si="9"/>
        <v>7</v>
      </c>
      <c r="DU7" s="59">
        <f t="shared" si="9"/>
        <v>7</v>
      </c>
      <c r="DV7" s="59">
        <f t="shared" si="9"/>
        <v>7</v>
      </c>
      <c r="DW7" s="59">
        <f t="shared" si="9"/>
        <v>28</v>
      </c>
      <c r="DX7" s="59">
        <f t="shared" si="9"/>
        <v>28</v>
      </c>
      <c r="DY7" s="59">
        <f t="shared" si="9"/>
        <v>28</v>
      </c>
      <c r="DZ7" s="59"/>
      <c r="EA7" s="59"/>
      <c r="EB7" s="59"/>
      <c r="EC7" s="59"/>
      <c r="ED7" s="59"/>
      <c r="EE7" s="59"/>
      <c r="EF7" s="59"/>
      <c r="EH7" s="79" t="e">
        <f t="shared" si="6"/>
        <v>#DIV/0!</v>
      </c>
      <c r="EI7" s="79" t="e">
        <f t="shared" si="6"/>
        <v>#DIV/0!</v>
      </c>
      <c r="EJ7" s="79" t="e">
        <f t="shared" si="6"/>
        <v>#DIV/0!</v>
      </c>
      <c r="EK7" s="79" t="e">
        <f t="shared" si="6"/>
        <v>#DIV/0!</v>
      </c>
      <c r="EL7" s="79" t="e">
        <f t="shared" si="6"/>
        <v>#DIV/0!</v>
      </c>
      <c r="EM7" s="79" t="e">
        <f t="shared" si="6"/>
        <v>#DIV/0!</v>
      </c>
      <c r="EN7" s="79" t="e">
        <f t="shared" si="6"/>
        <v>#DIV/0!</v>
      </c>
      <c r="EO7" s="79" t="e">
        <f t="shared" si="6"/>
        <v>#DIV/0!</v>
      </c>
      <c r="EP7" s="79" t="e">
        <f t="shared" si="6"/>
        <v>#DIV/0!</v>
      </c>
      <c r="EQ7" s="79" t="e">
        <f t="shared" si="6"/>
        <v>#DIV/0!</v>
      </c>
      <c r="ER7" s="79" t="e">
        <f t="shared" si="6"/>
        <v>#DIV/0!</v>
      </c>
      <c r="ES7" s="79" t="e">
        <f t="shared" si="6"/>
        <v>#DIV/0!</v>
      </c>
      <c r="ET7" s="79" t="e">
        <f t="shared" si="7"/>
        <v>#DIV/0!</v>
      </c>
      <c r="EU7" s="79" t="e">
        <f t="shared" si="7"/>
        <v>#DIV/0!</v>
      </c>
      <c r="EV7" s="79" t="e">
        <f t="shared" si="7"/>
        <v>#DIV/0!</v>
      </c>
      <c r="EW7" s="79" t="e">
        <f t="shared" si="7"/>
        <v>#DIV/0!</v>
      </c>
      <c r="EX7" s="79" t="e">
        <f t="shared" si="7"/>
        <v>#DIV/0!</v>
      </c>
      <c r="EY7" s="79" t="e">
        <f t="shared" si="7"/>
        <v>#DIV/0!</v>
      </c>
      <c r="EZ7" s="79" t="e">
        <f t="shared" si="7"/>
        <v>#DIV/0!</v>
      </c>
      <c r="FA7" s="79" t="e">
        <f t="shared" si="7"/>
        <v>#DIV/0!</v>
      </c>
      <c r="FB7" s="79"/>
      <c r="FC7" s="79"/>
      <c r="FD7" s="79"/>
      <c r="FE7" s="79"/>
      <c r="FF7" s="79"/>
      <c r="FG7" s="79"/>
      <c r="FI7" s="404" t="e">
        <f t="shared" si="8"/>
        <v>#DIV/0!</v>
      </c>
      <c r="FJ7" s="404" t="e">
        <f t="shared" si="8"/>
        <v>#DIV/0!</v>
      </c>
      <c r="FK7" s="404" t="e">
        <f t="shared" si="8"/>
        <v>#DIV/0!</v>
      </c>
      <c r="FL7" s="404" t="e">
        <f t="shared" si="8"/>
        <v>#DIV/0!</v>
      </c>
      <c r="FM7" s="404" t="e">
        <f t="shared" si="8"/>
        <v>#DIV/0!</v>
      </c>
      <c r="FN7" s="404" t="e">
        <f t="shared" si="8"/>
        <v>#DIV/0!</v>
      </c>
    </row>
    <row r="8" spans="1:171" s="404" customFormat="1" ht="14.25" customHeight="1">
      <c r="C8" s="52" t="s">
        <v>5</v>
      </c>
      <c r="K8" s="51"/>
      <c r="L8" s="51"/>
      <c r="M8" s="51">
        <v>2.88</v>
      </c>
      <c r="N8" s="51">
        <v>2.69</v>
      </c>
      <c r="O8" s="51">
        <v>2.7</v>
      </c>
      <c r="P8" s="51">
        <v>2.74</v>
      </c>
      <c r="Q8" s="51">
        <v>2.97</v>
      </c>
      <c r="R8" s="51">
        <v>3.1</v>
      </c>
      <c r="S8" s="51">
        <v>2.88</v>
      </c>
      <c r="T8" s="51">
        <v>2.61</v>
      </c>
      <c r="U8" s="51">
        <v>2.38</v>
      </c>
      <c r="V8" s="51">
        <v>2.3199999999999998</v>
      </c>
      <c r="W8" s="51">
        <v>2.2599999999999998</v>
      </c>
      <c r="X8" s="51">
        <v>2.23</v>
      </c>
      <c r="Y8" s="51">
        <v>2.16</v>
      </c>
      <c r="Z8" s="51">
        <v>1.98</v>
      </c>
      <c r="AA8" s="51">
        <v>1.98</v>
      </c>
      <c r="AB8" s="51">
        <v>2</v>
      </c>
      <c r="AC8" s="51">
        <v>2.13</v>
      </c>
      <c r="AD8" s="51">
        <v>2.2799999999999998</v>
      </c>
      <c r="AE8" s="51">
        <v>2.62</v>
      </c>
      <c r="AF8" s="51">
        <v>2.89</v>
      </c>
      <c r="AG8" s="51">
        <v>2.85</v>
      </c>
      <c r="AH8" s="51">
        <v>3.06</v>
      </c>
      <c r="AI8" s="51">
        <v>3.21</v>
      </c>
      <c r="AJ8" s="51">
        <v>3.29</v>
      </c>
      <c r="AK8" s="51">
        <v>3.32</v>
      </c>
      <c r="AL8" s="116">
        <v>3.15</v>
      </c>
      <c r="AM8" s="73">
        <v>3.08</v>
      </c>
      <c r="AN8" s="73">
        <v>3.13</v>
      </c>
      <c r="AO8" s="73">
        <v>3.2</v>
      </c>
      <c r="AP8" s="73">
        <v>2.83</v>
      </c>
      <c r="AQ8" s="210">
        <v>2.1</v>
      </c>
      <c r="AR8" s="195">
        <v>1.6</v>
      </c>
      <c r="AS8" s="195"/>
      <c r="AT8" s="206"/>
      <c r="AU8" s="206"/>
      <c r="AV8" s="206"/>
      <c r="AW8" s="206"/>
      <c r="AX8" s="109"/>
      <c r="AY8" s="49"/>
      <c r="AZ8" s="54">
        <f t="shared" si="0"/>
        <v>0.24999999999999992</v>
      </c>
      <c r="BA8" s="54">
        <f t="shared" si="0"/>
        <v>0.26394052044609667</v>
      </c>
      <c r="BB8" s="54">
        <f t="shared" si="0"/>
        <v>0.26666666666666672</v>
      </c>
      <c r="BC8" s="54">
        <f t="shared" si="0"/>
        <v>0.27007299270072999</v>
      </c>
      <c r="BD8" s="54">
        <f t="shared" si="0"/>
        <v>0.28282828282828293</v>
      </c>
      <c r="BE8" s="54">
        <f t="shared" si="0"/>
        <v>0.26451612903225813</v>
      </c>
      <c r="BF8" s="54">
        <f t="shared" si="0"/>
        <v>9.0277777777777707E-2</v>
      </c>
      <c r="BG8" s="54">
        <f t="shared" si="0"/>
        <v>-0.10727969348659014</v>
      </c>
      <c r="BH8" s="54">
        <f t="shared" si="0"/>
        <v>-0.19747899159663876</v>
      </c>
      <c r="BI8" s="54">
        <f t="shared" si="0"/>
        <v>-0.31896551724137945</v>
      </c>
      <c r="BJ8" s="54">
        <f t="shared" si="1"/>
        <v>-0.42035398230088505</v>
      </c>
      <c r="BK8" s="54">
        <f t="shared" si="1"/>
        <v>-0.4753363228699552</v>
      </c>
      <c r="BL8" s="54">
        <f t="shared" si="1"/>
        <v>-0.53703703703703687</v>
      </c>
      <c r="BM8" s="54">
        <f t="shared" si="1"/>
        <v>-0.59090909090909083</v>
      </c>
      <c r="BN8" s="54">
        <f t="shared" si="1"/>
        <v>-0.55555555555555558</v>
      </c>
      <c r="BO8" s="54">
        <f t="shared" si="1"/>
        <v>-0.56499999999999995</v>
      </c>
      <c r="BP8" s="54">
        <f t="shared" si="1"/>
        <v>-0.50234741784037573</v>
      </c>
      <c r="BQ8" s="54">
        <f t="shared" si="1"/>
        <v>-0.24122807017543874</v>
      </c>
      <c r="BR8" s="54">
        <f t="shared" si="1"/>
        <v>0.19847328244274809</v>
      </c>
      <c r="BS8" s="54">
        <f t="shared" si="1"/>
        <v>0.44636678200692043</v>
      </c>
      <c r="BT8" s="54"/>
      <c r="BU8" s="54"/>
      <c r="BV8" s="54"/>
      <c r="BW8" s="54"/>
      <c r="BX8" s="54"/>
      <c r="BY8" s="54"/>
      <c r="BZ8" s="54"/>
      <c r="CB8" s="61">
        <v>35</v>
      </c>
      <c r="CC8" s="59">
        <f t="shared" si="2"/>
        <v>4</v>
      </c>
      <c r="CD8" s="59">
        <f t="shared" si="2"/>
        <v>4</v>
      </c>
      <c r="CE8" s="59">
        <f t="shared" si="2"/>
        <v>4</v>
      </c>
      <c r="CF8" s="59">
        <f t="shared" si="2"/>
        <v>4</v>
      </c>
      <c r="CG8" s="59">
        <f t="shared" si="2"/>
        <v>4</v>
      </c>
      <c r="CH8" s="59">
        <f t="shared" si="2"/>
        <v>4</v>
      </c>
      <c r="CI8" s="59">
        <f t="shared" si="2"/>
        <v>4</v>
      </c>
      <c r="CJ8" s="59">
        <f t="shared" si="2"/>
        <v>1</v>
      </c>
      <c r="CK8" s="59">
        <f t="shared" si="2"/>
        <v>1</v>
      </c>
      <c r="CL8" s="59">
        <f t="shared" si="2"/>
        <v>1</v>
      </c>
      <c r="CM8" s="59">
        <f t="shared" si="2"/>
        <v>1</v>
      </c>
      <c r="CN8" s="59">
        <f t="shared" si="2"/>
        <v>1</v>
      </c>
      <c r="CO8" s="59">
        <f t="shared" si="2"/>
        <v>1</v>
      </c>
      <c r="CP8" s="59">
        <f t="shared" si="2"/>
        <v>3</v>
      </c>
      <c r="CQ8" s="59">
        <f t="shared" si="2"/>
        <v>3</v>
      </c>
      <c r="CR8" s="59">
        <f t="shared" si="3"/>
        <v>1</v>
      </c>
      <c r="CS8" s="59">
        <f t="shared" si="3"/>
        <v>1</v>
      </c>
      <c r="CT8" s="59">
        <f t="shared" si="3"/>
        <v>1</v>
      </c>
      <c r="CU8" s="59">
        <f t="shared" si="3"/>
        <v>4</v>
      </c>
      <c r="CV8" s="59">
        <f t="shared" si="3"/>
        <v>4</v>
      </c>
      <c r="CW8" s="59"/>
      <c r="CX8" s="59"/>
      <c r="CY8" s="59"/>
      <c r="CZ8" s="59"/>
      <c r="DA8" s="59"/>
      <c r="DB8" s="59"/>
      <c r="DC8" s="59"/>
      <c r="DD8" s="404" t="s">
        <v>212</v>
      </c>
      <c r="DE8" s="52" t="s">
        <v>5</v>
      </c>
      <c r="DF8" s="59">
        <f t="shared" si="4"/>
        <v>28</v>
      </c>
      <c r="DG8" s="59">
        <f t="shared" si="4"/>
        <v>28</v>
      </c>
      <c r="DH8" s="59">
        <f t="shared" si="4"/>
        <v>28</v>
      </c>
      <c r="DI8" s="59">
        <f t="shared" si="4"/>
        <v>28</v>
      </c>
      <c r="DJ8" s="59">
        <f t="shared" si="4"/>
        <v>28</v>
      </c>
      <c r="DK8" s="59">
        <f t="shared" si="4"/>
        <v>28</v>
      </c>
      <c r="DL8" s="59">
        <f t="shared" si="4"/>
        <v>28</v>
      </c>
      <c r="DM8" s="59">
        <f t="shared" si="4"/>
        <v>7</v>
      </c>
      <c r="DN8" s="59">
        <f t="shared" si="4"/>
        <v>7</v>
      </c>
      <c r="DO8" s="59">
        <f t="shared" si="4"/>
        <v>7</v>
      </c>
      <c r="DP8" s="59">
        <f t="shared" si="4"/>
        <v>7</v>
      </c>
      <c r="DQ8" s="59">
        <f t="shared" si="4"/>
        <v>7</v>
      </c>
      <c r="DR8" s="59">
        <f t="shared" si="4"/>
        <v>7</v>
      </c>
      <c r="DS8" s="59">
        <f t="shared" si="4"/>
        <v>21</v>
      </c>
      <c r="DT8" s="59">
        <f t="shared" si="4"/>
        <v>21</v>
      </c>
      <c r="DU8" s="59">
        <f t="shared" si="4"/>
        <v>7</v>
      </c>
      <c r="DV8" s="59">
        <f t="shared" ref="DV8:DX31" si="10">CS8/5*$CB8</f>
        <v>7</v>
      </c>
      <c r="DW8" s="59">
        <f t="shared" si="10"/>
        <v>7</v>
      </c>
      <c r="DX8" s="59">
        <f t="shared" si="10"/>
        <v>28</v>
      </c>
      <c r="DY8" s="59">
        <f t="shared" ref="DY8:DY31" si="11">CV8/5*$CB8</f>
        <v>28</v>
      </c>
      <c r="DZ8" s="59"/>
      <c r="EA8" s="59"/>
      <c r="EB8" s="59"/>
      <c r="EC8" s="59"/>
      <c r="ED8" s="59"/>
      <c r="EE8" s="59"/>
      <c r="EF8" s="59"/>
      <c r="EH8" s="79" t="e">
        <f t="shared" si="6"/>
        <v>#DIV/0!</v>
      </c>
      <c r="EI8" s="79" t="e">
        <f t="shared" si="6"/>
        <v>#DIV/0!</v>
      </c>
      <c r="EJ8" s="79" t="e">
        <f t="shared" si="6"/>
        <v>#DIV/0!</v>
      </c>
      <c r="EK8" s="79" t="e">
        <f t="shared" si="6"/>
        <v>#DIV/0!</v>
      </c>
      <c r="EL8" s="79" t="e">
        <f t="shared" si="6"/>
        <v>#DIV/0!</v>
      </c>
      <c r="EM8" s="79" t="e">
        <f t="shared" si="6"/>
        <v>#DIV/0!</v>
      </c>
      <c r="EN8" s="79" t="e">
        <f t="shared" si="6"/>
        <v>#DIV/0!</v>
      </c>
      <c r="EO8" s="79" t="e">
        <f t="shared" si="6"/>
        <v>#DIV/0!</v>
      </c>
      <c r="EP8" s="79" t="e">
        <f t="shared" si="6"/>
        <v>#DIV/0!</v>
      </c>
      <c r="EQ8" s="79" t="e">
        <f t="shared" si="6"/>
        <v>#DIV/0!</v>
      </c>
      <c r="ER8" s="79" t="e">
        <f t="shared" si="6"/>
        <v>#DIV/0!</v>
      </c>
      <c r="ES8" s="79" t="e">
        <f t="shared" si="6"/>
        <v>#DIV/0!</v>
      </c>
      <c r="ET8" s="79" t="e">
        <f t="shared" si="7"/>
        <v>#DIV/0!</v>
      </c>
      <c r="EU8" s="79" t="e">
        <f t="shared" si="7"/>
        <v>#DIV/0!</v>
      </c>
      <c r="EV8" s="79" t="e">
        <f t="shared" si="7"/>
        <v>#DIV/0!</v>
      </c>
      <c r="EW8" s="79" t="e">
        <f t="shared" si="7"/>
        <v>#DIV/0!</v>
      </c>
      <c r="EX8" s="79" t="e">
        <f t="shared" si="7"/>
        <v>#DIV/0!</v>
      </c>
      <c r="EY8" s="79" t="e">
        <f t="shared" si="7"/>
        <v>#DIV/0!</v>
      </c>
      <c r="EZ8" s="79" t="e">
        <f t="shared" si="7"/>
        <v>#DIV/0!</v>
      </c>
      <c r="FA8" s="79" t="e">
        <f t="shared" si="7"/>
        <v>#DIV/0!</v>
      </c>
      <c r="FB8" s="79"/>
      <c r="FC8" s="79"/>
      <c r="FD8" s="79"/>
      <c r="FE8" s="79"/>
      <c r="FF8" s="79"/>
      <c r="FG8" s="79"/>
      <c r="FI8" s="404" t="e">
        <f t="shared" si="8"/>
        <v>#DIV/0!</v>
      </c>
      <c r="FJ8" s="404" t="e">
        <f t="shared" si="8"/>
        <v>#DIV/0!</v>
      </c>
      <c r="FK8" s="404" t="e">
        <f t="shared" si="8"/>
        <v>#DIV/0!</v>
      </c>
      <c r="FL8" s="404" t="e">
        <f t="shared" si="8"/>
        <v>#DIV/0!</v>
      </c>
      <c r="FM8" s="404" t="e">
        <f t="shared" si="8"/>
        <v>#DIV/0!</v>
      </c>
      <c r="FN8" s="404" t="e">
        <f t="shared" si="8"/>
        <v>#DIV/0!</v>
      </c>
    </row>
    <row r="9" spans="1:171" s="403" customFormat="1" ht="14.25" customHeight="1">
      <c r="B9" s="53"/>
      <c r="C9" s="80"/>
      <c r="G9" s="81"/>
      <c r="H9" s="81"/>
      <c r="I9" s="81"/>
      <c r="J9" s="81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117"/>
      <c r="AM9" s="120"/>
      <c r="AN9" s="120"/>
      <c r="AO9" s="120"/>
      <c r="AP9" s="120"/>
      <c r="AQ9" s="209"/>
      <c r="AR9" s="193"/>
      <c r="AS9" s="193"/>
      <c r="AT9" s="204"/>
      <c r="AU9" s="204"/>
      <c r="AV9" s="204"/>
      <c r="AW9" s="204"/>
      <c r="AX9" s="110"/>
      <c r="AY9" s="83"/>
      <c r="AZ9" s="84" t="e">
        <f t="shared" si="0"/>
        <v>#DIV/0!</v>
      </c>
      <c r="BA9" s="84" t="e">
        <f t="shared" si="0"/>
        <v>#DIV/0!</v>
      </c>
      <c r="BB9" s="84" t="e">
        <f t="shared" si="0"/>
        <v>#DIV/0!</v>
      </c>
      <c r="BC9" s="84" t="e">
        <f t="shared" si="0"/>
        <v>#DIV/0!</v>
      </c>
      <c r="BD9" s="84" t="e">
        <f t="shared" si="0"/>
        <v>#DIV/0!</v>
      </c>
      <c r="BE9" s="84" t="e">
        <f t="shared" si="0"/>
        <v>#DIV/0!</v>
      </c>
      <c r="BF9" s="84" t="e">
        <f t="shared" si="0"/>
        <v>#DIV/0!</v>
      </c>
      <c r="BG9" s="84" t="e">
        <f t="shared" si="0"/>
        <v>#DIV/0!</v>
      </c>
      <c r="BH9" s="84" t="e">
        <f t="shared" si="0"/>
        <v>#DIV/0!</v>
      </c>
      <c r="BI9" s="84" t="e">
        <f t="shared" si="0"/>
        <v>#DIV/0!</v>
      </c>
      <c r="BJ9" s="84" t="e">
        <f t="shared" si="1"/>
        <v>#DIV/0!</v>
      </c>
      <c r="BK9" s="84" t="e">
        <f t="shared" si="1"/>
        <v>#DIV/0!</v>
      </c>
      <c r="BL9" s="84" t="e">
        <f t="shared" si="1"/>
        <v>#DIV/0!</v>
      </c>
      <c r="BM9" s="84" t="e">
        <f t="shared" si="1"/>
        <v>#DIV/0!</v>
      </c>
      <c r="BN9" s="84" t="e">
        <f t="shared" si="1"/>
        <v>#DIV/0!</v>
      </c>
      <c r="BO9" s="84" t="e">
        <f t="shared" si="1"/>
        <v>#DIV/0!</v>
      </c>
      <c r="BP9" s="84" t="e">
        <f t="shared" si="1"/>
        <v>#DIV/0!</v>
      </c>
      <c r="BQ9" s="84" t="e">
        <f t="shared" si="1"/>
        <v>#DIV/0!</v>
      </c>
      <c r="BR9" s="84" t="e">
        <f t="shared" si="1"/>
        <v>#DIV/0!</v>
      </c>
      <c r="BS9" s="84" t="e">
        <f t="shared" si="1"/>
        <v>#DIV/0!</v>
      </c>
      <c r="BT9" s="84"/>
      <c r="BU9" s="84"/>
      <c r="BV9" s="84"/>
      <c r="BW9" s="84"/>
      <c r="BX9" s="84"/>
      <c r="BY9" s="84"/>
      <c r="BZ9" s="84"/>
      <c r="CA9" s="84"/>
      <c r="CB9" s="85">
        <v>20</v>
      </c>
      <c r="CC9" s="86" t="e">
        <f t="shared" ref="CC9:CV16" si="12">IF(AZ9&gt;=0.2,5,IF(AZ9&gt;=0.1,4,IF(AZ9&gt;=0,3,IF(AZ9&gt;=-0.1,2,1))))</f>
        <v>#DIV/0!</v>
      </c>
      <c r="CD9" s="86" t="e">
        <f t="shared" si="12"/>
        <v>#DIV/0!</v>
      </c>
      <c r="CE9" s="86" t="e">
        <f t="shared" si="12"/>
        <v>#DIV/0!</v>
      </c>
      <c r="CF9" s="86" t="e">
        <f t="shared" si="12"/>
        <v>#DIV/0!</v>
      </c>
      <c r="CG9" s="86" t="e">
        <f t="shared" si="12"/>
        <v>#DIV/0!</v>
      </c>
      <c r="CH9" s="86" t="e">
        <f t="shared" si="12"/>
        <v>#DIV/0!</v>
      </c>
      <c r="CI9" s="86" t="e">
        <f t="shared" si="12"/>
        <v>#DIV/0!</v>
      </c>
      <c r="CJ9" s="86" t="e">
        <f t="shared" si="12"/>
        <v>#DIV/0!</v>
      </c>
      <c r="CK9" s="86" t="e">
        <f t="shared" si="12"/>
        <v>#DIV/0!</v>
      </c>
      <c r="CL9" s="86" t="e">
        <f t="shared" si="12"/>
        <v>#DIV/0!</v>
      </c>
      <c r="CM9" s="86" t="e">
        <f t="shared" si="12"/>
        <v>#DIV/0!</v>
      </c>
      <c r="CN9" s="86" t="e">
        <f t="shared" si="12"/>
        <v>#DIV/0!</v>
      </c>
      <c r="CO9" s="86" t="e">
        <f t="shared" si="12"/>
        <v>#DIV/0!</v>
      </c>
      <c r="CP9" s="86" t="e">
        <f t="shared" si="12"/>
        <v>#DIV/0!</v>
      </c>
      <c r="CQ9" s="86" t="e">
        <f t="shared" si="12"/>
        <v>#DIV/0!</v>
      </c>
      <c r="CR9" s="86" t="e">
        <f t="shared" si="12"/>
        <v>#DIV/0!</v>
      </c>
      <c r="CS9" s="86" t="e">
        <f t="shared" si="12"/>
        <v>#DIV/0!</v>
      </c>
      <c r="CT9" s="86" t="e">
        <f t="shared" si="12"/>
        <v>#DIV/0!</v>
      </c>
      <c r="CU9" s="86" t="e">
        <f t="shared" si="12"/>
        <v>#DIV/0!</v>
      </c>
      <c r="CV9" s="86" t="e">
        <f t="shared" si="12"/>
        <v>#DIV/0!</v>
      </c>
      <c r="CW9" s="86"/>
      <c r="CX9" s="86"/>
      <c r="CY9" s="86"/>
      <c r="CZ9" s="86"/>
      <c r="DA9" s="86"/>
      <c r="DB9" s="86"/>
      <c r="DC9" s="86"/>
      <c r="DD9" s="403" t="s">
        <v>214</v>
      </c>
      <c r="DE9" s="80" t="s">
        <v>9</v>
      </c>
      <c r="DF9" s="86" t="e">
        <f t="shared" si="4"/>
        <v>#DIV/0!</v>
      </c>
      <c r="DG9" s="86" t="e">
        <f t="shared" si="4"/>
        <v>#DIV/0!</v>
      </c>
      <c r="DH9" s="86" t="e">
        <f t="shared" si="4"/>
        <v>#DIV/0!</v>
      </c>
      <c r="DI9" s="86" t="e">
        <f t="shared" si="4"/>
        <v>#DIV/0!</v>
      </c>
      <c r="DJ9" s="86" t="e">
        <f t="shared" si="4"/>
        <v>#DIV/0!</v>
      </c>
      <c r="DK9" s="86" t="e">
        <f t="shared" si="4"/>
        <v>#DIV/0!</v>
      </c>
      <c r="DL9" s="86" t="e">
        <f t="shared" si="4"/>
        <v>#DIV/0!</v>
      </c>
      <c r="DM9" s="86" t="e">
        <f t="shared" si="4"/>
        <v>#DIV/0!</v>
      </c>
      <c r="DN9" s="86" t="e">
        <f t="shared" si="4"/>
        <v>#DIV/0!</v>
      </c>
      <c r="DO9" s="86" t="e">
        <f t="shared" si="4"/>
        <v>#DIV/0!</v>
      </c>
      <c r="DP9" s="86" t="e">
        <f t="shared" si="4"/>
        <v>#DIV/0!</v>
      </c>
      <c r="DQ9" s="86" t="e">
        <f t="shared" si="4"/>
        <v>#DIV/0!</v>
      </c>
      <c r="DR9" s="86" t="e">
        <f t="shared" si="4"/>
        <v>#DIV/0!</v>
      </c>
      <c r="DS9" s="86" t="e">
        <f t="shared" si="4"/>
        <v>#DIV/0!</v>
      </c>
      <c r="DT9" s="86" t="e">
        <f t="shared" si="4"/>
        <v>#DIV/0!</v>
      </c>
      <c r="DU9" s="86" t="e">
        <f t="shared" si="4"/>
        <v>#DIV/0!</v>
      </c>
      <c r="DV9" s="86" t="e">
        <f t="shared" si="10"/>
        <v>#DIV/0!</v>
      </c>
      <c r="DW9" s="86" t="e">
        <f t="shared" si="10"/>
        <v>#DIV/0!</v>
      </c>
      <c r="DX9" s="86" t="e">
        <f t="shared" si="10"/>
        <v>#DIV/0!</v>
      </c>
      <c r="DY9" s="86" t="e">
        <f t="shared" si="11"/>
        <v>#DIV/0!</v>
      </c>
      <c r="DZ9" s="86"/>
      <c r="EA9" s="86"/>
      <c r="EB9" s="86"/>
      <c r="EC9" s="86"/>
      <c r="ED9" s="86"/>
      <c r="EE9" s="86"/>
      <c r="EF9" s="86"/>
    </row>
    <row r="10" spans="1:171" s="403" customFormat="1" ht="14.25" customHeight="1">
      <c r="B10" s="403" t="s">
        <v>305</v>
      </c>
      <c r="C10" s="80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117"/>
      <c r="AM10" s="120"/>
      <c r="AN10" s="120"/>
      <c r="AO10" s="120"/>
      <c r="AP10" s="120"/>
      <c r="AQ10" s="209"/>
      <c r="AR10" s="193"/>
      <c r="AS10" s="193"/>
      <c r="AT10" s="204"/>
      <c r="AU10" s="204"/>
      <c r="AV10" s="204"/>
      <c r="AW10" s="204"/>
      <c r="AX10" s="110"/>
      <c r="AY10" s="83"/>
      <c r="AZ10" s="84" t="e">
        <f t="shared" si="0"/>
        <v>#DIV/0!</v>
      </c>
      <c r="BA10" s="84" t="e">
        <f t="shared" si="0"/>
        <v>#DIV/0!</v>
      </c>
      <c r="BB10" s="84" t="e">
        <f t="shared" si="0"/>
        <v>#DIV/0!</v>
      </c>
      <c r="BC10" s="84" t="e">
        <f t="shared" si="0"/>
        <v>#DIV/0!</v>
      </c>
      <c r="BD10" s="84" t="e">
        <f t="shared" si="0"/>
        <v>#DIV/0!</v>
      </c>
      <c r="BE10" s="84" t="e">
        <f t="shared" si="0"/>
        <v>#DIV/0!</v>
      </c>
      <c r="BF10" s="84" t="e">
        <f t="shared" si="0"/>
        <v>#DIV/0!</v>
      </c>
      <c r="BG10" s="84" t="e">
        <f t="shared" si="0"/>
        <v>#DIV/0!</v>
      </c>
      <c r="BH10" s="84" t="e">
        <f t="shared" si="0"/>
        <v>#DIV/0!</v>
      </c>
      <c r="BI10" s="84" t="e">
        <f t="shared" si="0"/>
        <v>#DIV/0!</v>
      </c>
      <c r="BJ10" s="84" t="e">
        <f t="shared" si="1"/>
        <v>#DIV/0!</v>
      </c>
      <c r="BK10" s="84" t="e">
        <f t="shared" si="1"/>
        <v>#DIV/0!</v>
      </c>
      <c r="BL10" s="84" t="e">
        <f t="shared" si="1"/>
        <v>#DIV/0!</v>
      </c>
      <c r="BM10" s="84" t="e">
        <f t="shared" si="1"/>
        <v>#DIV/0!</v>
      </c>
      <c r="BN10" s="84" t="e">
        <f t="shared" si="1"/>
        <v>#DIV/0!</v>
      </c>
      <c r="BO10" s="84" t="e">
        <f t="shared" si="1"/>
        <v>#DIV/0!</v>
      </c>
      <c r="BP10" s="84" t="e">
        <f t="shared" si="1"/>
        <v>#DIV/0!</v>
      </c>
      <c r="BQ10" s="84" t="e">
        <f t="shared" si="1"/>
        <v>#DIV/0!</v>
      </c>
      <c r="BR10" s="84" t="e">
        <f t="shared" si="1"/>
        <v>#DIV/0!</v>
      </c>
      <c r="BS10" s="84" t="e">
        <f t="shared" si="1"/>
        <v>#DIV/0!</v>
      </c>
      <c r="BT10" s="84"/>
      <c r="BU10" s="84"/>
      <c r="BV10" s="84"/>
      <c r="BW10" s="84"/>
      <c r="BX10" s="84"/>
      <c r="BY10" s="84"/>
      <c r="BZ10" s="84"/>
      <c r="CA10" s="84"/>
      <c r="CB10" s="85">
        <v>20</v>
      </c>
      <c r="CC10" s="86" t="e">
        <f t="shared" si="12"/>
        <v>#DIV/0!</v>
      </c>
      <c r="CD10" s="86" t="e">
        <f t="shared" si="12"/>
        <v>#DIV/0!</v>
      </c>
      <c r="CE10" s="86" t="e">
        <f t="shared" si="12"/>
        <v>#DIV/0!</v>
      </c>
      <c r="CF10" s="86" t="e">
        <f t="shared" si="12"/>
        <v>#DIV/0!</v>
      </c>
      <c r="CG10" s="86" t="e">
        <f t="shared" si="12"/>
        <v>#DIV/0!</v>
      </c>
      <c r="CH10" s="86" t="e">
        <f t="shared" si="12"/>
        <v>#DIV/0!</v>
      </c>
      <c r="CI10" s="86" t="e">
        <f t="shared" si="12"/>
        <v>#DIV/0!</v>
      </c>
      <c r="CJ10" s="86" t="e">
        <f t="shared" si="12"/>
        <v>#DIV/0!</v>
      </c>
      <c r="CK10" s="86" t="e">
        <f t="shared" si="12"/>
        <v>#DIV/0!</v>
      </c>
      <c r="CL10" s="86" t="e">
        <f t="shared" si="12"/>
        <v>#DIV/0!</v>
      </c>
      <c r="CM10" s="86" t="e">
        <f t="shared" si="12"/>
        <v>#DIV/0!</v>
      </c>
      <c r="CN10" s="86" t="e">
        <f t="shared" si="12"/>
        <v>#DIV/0!</v>
      </c>
      <c r="CO10" s="86" t="e">
        <f t="shared" si="12"/>
        <v>#DIV/0!</v>
      </c>
      <c r="CP10" s="86" t="e">
        <f t="shared" si="12"/>
        <v>#DIV/0!</v>
      </c>
      <c r="CQ10" s="86" t="e">
        <f t="shared" si="12"/>
        <v>#DIV/0!</v>
      </c>
      <c r="CR10" s="86" t="e">
        <f t="shared" si="12"/>
        <v>#DIV/0!</v>
      </c>
      <c r="CS10" s="86" t="e">
        <f t="shared" si="12"/>
        <v>#DIV/0!</v>
      </c>
      <c r="CT10" s="86" t="e">
        <f t="shared" si="12"/>
        <v>#DIV/0!</v>
      </c>
      <c r="CU10" s="86" t="e">
        <f t="shared" si="12"/>
        <v>#DIV/0!</v>
      </c>
      <c r="CV10" s="86" t="e">
        <f t="shared" si="12"/>
        <v>#DIV/0!</v>
      </c>
      <c r="CW10" s="86"/>
      <c r="CX10" s="86"/>
      <c r="CY10" s="86"/>
      <c r="CZ10" s="86"/>
      <c r="DA10" s="86"/>
      <c r="DB10" s="86"/>
      <c r="DC10" s="86"/>
      <c r="DD10" s="403" t="s">
        <v>214</v>
      </c>
      <c r="DE10" s="80" t="s">
        <v>0</v>
      </c>
      <c r="DF10" s="86" t="e">
        <f t="shared" si="4"/>
        <v>#DIV/0!</v>
      </c>
      <c r="DG10" s="86" t="e">
        <f t="shared" si="4"/>
        <v>#DIV/0!</v>
      </c>
      <c r="DH10" s="86" t="e">
        <f t="shared" si="4"/>
        <v>#DIV/0!</v>
      </c>
      <c r="DI10" s="86" t="e">
        <f t="shared" si="4"/>
        <v>#DIV/0!</v>
      </c>
      <c r="DJ10" s="86" t="e">
        <f t="shared" si="4"/>
        <v>#DIV/0!</v>
      </c>
      <c r="DK10" s="86" t="e">
        <f t="shared" si="4"/>
        <v>#DIV/0!</v>
      </c>
      <c r="DL10" s="86" t="e">
        <f t="shared" si="4"/>
        <v>#DIV/0!</v>
      </c>
      <c r="DM10" s="86" t="e">
        <f t="shared" si="4"/>
        <v>#DIV/0!</v>
      </c>
      <c r="DN10" s="86" t="e">
        <f t="shared" si="4"/>
        <v>#DIV/0!</v>
      </c>
      <c r="DO10" s="86" t="e">
        <f t="shared" si="4"/>
        <v>#DIV/0!</v>
      </c>
      <c r="DP10" s="86" t="e">
        <f t="shared" si="4"/>
        <v>#DIV/0!</v>
      </c>
      <c r="DQ10" s="86" t="e">
        <f t="shared" si="4"/>
        <v>#DIV/0!</v>
      </c>
      <c r="DR10" s="86" t="e">
        <f t="shared" si="4"/>
        <v>#DIV/0!</v>
      </c>
      <c r="DS10" s="86" t="e">
        <f t="shared" si="4"/>
        <v>#DIV/0!</v>
      </c>
      <c r="DT10" s="86" t="e">
        <f t="shared" si="4"/>
        <v>#DIV/0!</v>
      </c>
      <c r="DU10" s="86" t="e">
        <f t="shared" si="4"/>
        <v>#DIV/0!</v>
      </c>
      <c r="DV10" s="86" t="e">
        <f t="shared" si="10"/>
        <v>#DIV/0!</v>
      </c>
      <c r="DW10" s="86" t="e">
        <f t="shared" si="10"/>
        <v>#DIV/0!</v>
      </c>
      <c r="DX10" s="86" t="e">
        <f t="shared" si="10"/>
        <v>#DIV/0!</v>
      </c>
      <c r="DY10" s="86" t="e">
        <f t="shared" si="11"/>
        <v>#DIV/0!</v>
      </c>
      <c r="DZ10" s="86"/>
      <c r="EA10" s="86"/>
      <c r="EB10" s="86"/>
      <c r="EC10" s="86"/>
      <c r="ED10" s="86"/>
      <c r="EE10" s="86"/>
      <c r="EF10" s="86"/>
    </row>
    <row r="11" spans="1:171" s="236" customFormat="1" ht="14.25" customHeight="1">
      <c r="A11" s="569" t="s">
        <v>363</v>
      </c>
      <c r="B11" s="570"/>
      <c r="C11" s="237" t="s">
        <v>7</v>
      </c>
      <c r="K11" s="226"/>
      <c r="L11" s="303">
        <v>1.4450977441478015</v>
      </c>
      <c r="M11" s="303">
        <v>1.2857457450334209</v>
      </c>
      <c r="N11" s="303">
        <v>1.2888879047318049</v>
      </c>
      <c r="O11" s="303">
        <v>7.473604060913706</v>
      </c>
      <c r="P11" s="303">
        <v>3.2748704639141732</v>
      </c>
      <c r="Q11" s="303">
        <v>2.6909634361965238</v>
      </c>
      <c r="R11" s="303">
        <v>1.5660019103257026</v>
      </c>
      <c r="S11" s="303">
        <v>1.7712736447178601</v>
      </c>
      <c r="T11" s="303">
        <v>1.7911845600075016</v>
      </c>
      <c r="U11" s="303">
        <v>2.1380182182722254</v>
      </c>
      <c r="V11" s="303">
        <v>1.7147245740072807</v>
      </c>
      <c r="W11" s="303">
        <v>1.0720349918600156</v>
      </c>
      <c r="X11" s="303">
        <v>0.83765348352137869</v>
      </c>
      <c r="Y11" s="303">
        <v>1.0452524806387118</v>
      </c>
      <c r="Z11" s="303">
        <v>1.261520967070231</v>
      </c>
      <c r="AA11" s="303">
        <v>1.64</v>
      </c>
      <c r="AB11" s="303">
        <v>2.4900000000000002</v>
      </c>
      <c r="AC11" s="303">
        <v>2.76</v>
      </c>
      <c r="AD11" s="303">
        <v>2.78</v>
      </c>
      <c r="AE11" s="303">
        <v>2.4300000000000002</v>
      </c>
      <c r="AF11" s="303">
        <v>2.2200000000000002</v>
      </c>
      <c r="AG11" s="303">
        <v>1.67</v>
      </c>
      <c r="AH11" s="303">
        <v>1.61</v>
      </c>
      <c r="AI11" s="303">
        <v>1.25</v>
      </c>
      <c r="AJ11" s="303">
        <v>0.91</v>
      </c>
      <c r="AK11" s="303">
        <v>1.62</v>
      </c>
      <c r="AL11" s="304">
        <v>1.67</v>
      </c>
      <c r="AM11" s="305">
        <v>1.43</v>
      </c>
      <c r="AN11" s="305">
        <v>1.83</v>
      </c>
      <c r="AO11" s="305">
        <v>1.81</v>
      </c>
      <c r="AP11" s="305">
        <v>3.6</v>
      </c>
      <c r="AQ11" s="306">
        <v>3.95</v>
      </c>
      <c r="AR11" s="307">
        <v>1.6</v>
      </c>
      <c r="AS11" s="307"/>
      <c r="AT11" s="231"/>
      <c r="AU11" s="231"/>
      <c r="AV11" s="231"/>
      <c r="AW11" s="231"/>
      <c r="AX11" s="232"/>
      <c r="AY11" s="239"/>
      <c r="AZ11" s="240">
        <f t="shared" si="0"/>
        <v>0.18704574004906221</v>
      </c>
      <c r="BA11" s="240">
        <f t="shared" si="0"/>
        <v>2.123298508823273E-2</v>
      </c>
      <c r="BB11" s="240">
        <f t="shared" si="0"/>
        <v>0.78056102696461327</v>
      </c>
      <c r="BC11" s="240">
        <f t="shared" si="0"/>
        <v>0.23966458293928497</v>
      </c>
      <c r="BD11" s="240">
        <f t="shared" si="0"/>
        <v>-2.5654961667206464E-2</v>
      </c>
      <c r="BE11" s="240">
        <f t="shared" si="0"/>
        <v>-0.77522133381165903</v>
      </c>
      <c r="BF11" s="240">
        <f t="shared" si="0"/>
        <v>-0.37189417752956305</v>
      </c>
      <c r="BG11" s="240">
        <f t="shared" si="0"/>
        <v>-0.23940326952723548</v>
      </c>
      <c r="BH11" s="240">
        <f t="shared" si="0"/>
        <v>0.21890282050563636</v>
      </c>
      <c r="BI11" s="240">
        <f t="shared" si="0"/>
        <v>6.1073699878541526E-2</v>
      </c>
      <c r="BJ11" s="240">
        <f t="shared" si="1"/>
        <v>-0.16600671572409154</v>
      </c>
      <c r="BK11" s="240">
        <f t="shared" si="1"/>
        <v>-8.6368072122719103E-2</v>
      </c>
      <c r="BL11" s="240">
        <f t="shared" si="1"/>
        <v>-0.54986477430800562</v>
      </c>
      <c r="BM11" s="240">
        <f t="shared" si="1"/>
        <v>-0.32379884567311218</v>
      </c>
      <c r="BN11" s="240">
        <f t="shared" si="1"/>
        <v>0.12804878048780485</v>
      </c>
      <c r="BO11" s="240">
        <f t="shared" si="1"/>
        <v>0.26506024096385544</v>
      </c>
      <c r="BP11" s="240">
        <f t="shared" si="1"/>
        <v>0.34420289855072456</v>
      </c>
      <c r="BQ11" s="240">
        <f t="shared" si="1"/>
        <v>-0.29496402877697853</v>
      </c>
      <c r="BR11" s="240">
        <f t="shared" si="1"/>
        <v>-0.625514403292181</v>
      </c>
      <c r="BS11" s="240">
        <f t="shared" si="1"/>
        <v>0.27927927927927931</v>
      </c>
      <c r="BT11" s="240">
        <f t="shared" si="1"/>
        <v>1</v>
      </c>
      <c r="BU11" s="240"/>
      <c r="BV11" s="240"/>
      <c r="BW11" s="240"/>
      <c r="BX11" s="240"/>
      <c r="BY11" s="240"/>
      <c r="BZ11" s="240"/>
      <c r="CA11" s="240"/>
      <c r="CB11" s="241">
        <v>20</v>
      </c>
      <c r="CC11" s="242">
        <f t="shared" si="12"/>
        <v>4</v>
      </c>
      <c r="CD11" s="242">
        <f t="shared" si="12"/>
        <v>3</v>
      </c>
      <c r="CE11" s="242">
        <f t="shared" si="12"/>
        <v>5</v>
      </c>
      <c r="CF11" s="242">
        <f t="shared" si="12"/>
        <v>5</v>
      </c>
      <c r="CG11" s="242">
        <f t="shared" si="12"/>
        <v>2</v>
      </c>
      <c r="CH11" s="242">
        <f t="shared" si="12"/>
        <v>1</v>
      </c>
      <c r="CI11" s="242">
        <f t="shared" si="12"/>
        <v>1</v>
      </c>
      <c r="CJ11" s="242">
        <f t="shared" si="12"/>
        <v>1</v>
      </c>
      <c r="CK11" s="242">
        <f t="shared" si="12"/>
        <v>5</v>
      </c>
      <c r="CL11" s="242">
        <f t="shared" si="12"/>
        <v>3</v>
      </c>
      <c r="CM11" s="242">
        <f t="shared" si="12"/>
        <v>1</v>
      </c>
      <c r="CN11" s="242">
        <f t="shared" si="12"/>
        <v>2</v>
      </c>
      <c r="CO11" s="242">
        <f t="shared" si="12"/>
        <v>1</v>
      </c>
      <c r="CP11" s="242">
        <f t="shared" si="12"/>
        <v>1</v>
      </c>
      <c r="CQ11" s="242">
        <f t="shared" si="12"/>
        <v>4</v>
      </c>
      <c r="CR11" s="242">
        <f t="shared" si="12"/>
        <v>5</v>
      </c>
      <c r="CS11" s="242">
        <f t="shared" si="12"/>
        <v>5</v>
      </c>
      <c r="CT11" s="242">
        <f t="shared" si="12"/>
        <v>1</v>
      </c>
      <c r="CU11" s="242">
        <f t="shared" si="12"/>
        <v>1</v>
      </c>
      <c r="CV11" s="242">
        <f t="shared" si="12"/>
        <v>5</v>
      </c>
      <c r="CW11" s="242">
        <f t="shared" ref="CJ11:CW16" si="13">IF(BT11&gt;=0.2,5,IF(BT11&gt;=0.1,4,IF(BT11&gt;=0,3,IF(BT11&gt;=-0.1,2,1))))</f>
        <v>5</v>
      </c>
      <c r="CX11" s="242"/>
      <c r="CY11" s="242"/>
      <c r="CZ11" s="242"/>
      <c r="DA11" s="242"/>
      <c r="DB11" s="242"/>
      <c r="DC11" s="242"/>
      <c r="DD11" s="236" t="s">
        <v>214</v>
      </c>
      <c r="DE11" s="237" t="s">
        <v>7</v>
      </c>
      <c r="DF11" s="242">
        <f t="shared" si="4"/>
        <v>16</v>
      </c>
      <c r="DG11" s="242">
        <f t="shared" si="4"/>
        <v>12</v>
      </c>
      <c r="DH11" s="242">
        <f t="shared" si="4"/>
        <v>20</v>
      </c>
      <c r="DI11" s="242">
        <f t="shared" si="4"/>
        <v>20</v>
      </c>
      <c r="DJ11" s="242">
        <f t="shared" si="4"/>
        <v>8</v>
      </c>
      <c r="DK11" s="242">
        <f t="shared" si="4"/>
        <v>4</v>
      </c>
      <c r="DL11" s="242">
        <f t="shared" si="4"/>
        <v>4</v>
      </c>
      <c r="DM11" s="242">
        <f t="shared" si="4"/>
        <v>4</v>
      </c>
      <c r="DN11" s="242">
        <f t="shared" si="4"/>
        <v>20</v>
      </c>
      <c r="DO11" s="242">
        <f t="shared" si="4"/>
        <v>12</v>
      </c>
      <c r="DP11" s="242">
        <f t="shared" si="4"/>
        <v>4</v>
      </c>
      <c r="DQ11" s="242">
        <f t="shared" si="4"/>
        <v>8</v>
      </c>
      <c r="DR11" s="242">
        <f t="shared" si="4"/>
        <v>4</v>
      </c>
      <c r="DS11" s="242">
        <f t="shared" si="4"/>
        <v>4</v>
      </c>
      <c r="DT11" s="242">
        <f t="shared" si="4"/>
        <v>16</v>
      </c>
      <c r="DU11" s="242">
        <f t="shared" si="4"/>
        <v>20</v>
      </c>
      <c r="DV11" s="242">
        <f t="shared" si="10"/>
        <v>20</v>
      </c>
      <c r="DW11" s="242">
        <f t="shared" si="10"/>
        <v>4</v>
      </c>
      <c r="DX11" s="242">
        <f t="shared" si="10"/>
        <v>4</v>
      </c>
      <c r="DY11" s="242">
        <f t="shared" si="11"/>
        <v>20</v>
      </c>
      <c r="DZ11" s="242">
        <f>CW11/5*$CB11</f>
        <v>20</v>
      </c>
      <c r="EA11" s="242"/>
      <c r="EB11" s="242"/>
      <c r="EC11" s="242"/>
      <c r="ED11" s="242"/>
      <c r="EE11" s="242"/>
      <c r="EF11" s="242"/>
    </row>
    <row r="12" spans="1:171" s="403" customFormat="1" ht="14.25" customHeight="1">
      <c r="A12" s="571" t="s">
        <v>364</v>
      </c>
      <c r="B12" s="572"/>
      <c r="C12" s="433" t="s">
        <v>7</v>
      </c>
      <c r="D12" s="442"/>
      <c r="E12" s="442"/>
      <c r="F12" s="442"/>
      <c r="G12" s="442"/>
      <c r="H12" s="442"/>
      <c r="I12" s="442"/>
      <c r="J12" s="442"/>
      <c r="K12" s="435"/>
      <c r="L12" s="435"/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  <c r="Y12" s="435"/>
      <c r="Z12" s="435"/>
      <c r="AA12" s="443">
        <v>1.00518151633331</v>
      </c>
      <c r="AB12" s="443">
        <v>1.5134703852768527</v>
      </c>
      <c r="AC12" s="443">
        <v>2.0121084824708766</v>
      </c>
      <c r="AD12" s="443">
        <v>1.9590306220745197</v>
      </c>
      <c r="AE12" s="443">
        <v>1.7569293216640642</v>
      </c>
      <c r="AF12" s="443">
        <v>1.4468984794724735</v>
      </c>
      <c r="AG12" s="443">
        <v>1.0392641699881855</v>
      </c>
      <c r="AH12" s="443">
        <v>0.95193694855632638</v>
      </c>
      <c r="AI12" s="443">
        <v>0.62947227732561883</v>
      </c>
      <c r="AJ12" s="443">
        <v>0.43727877435572776</v>
      </c>
      <c r="AK12" s="443">
        <v>0.5282026504475571</v>
      </c>
      <c r="AL12" s="444">
        <v>0.81073554936542913</v>
      </c>
      <c r="AM12" s="445">
        <v>0.76257241058911074</v>
      </c>
      <c r="AN12" s="445">
        <v>1.0389409252639095</v>
      </c>
      <c r="AO12" s="445">
        <v>1.1468223433092901</v>
      </c>
      <c r="AP12" s="445">
        <v>2.6217653311600748</v>
      </c>
      <c r="AQ12" s="446">
        <v>2.5540606649508022</v>
      </c>
      <c r="AR12" s="447">
        <v>0.8415390344769591</v>
      </c>
      <c r="AS12" s="447">
        <v>0.65556818224452751</v>
      </c>
      <c r="AT12" s="204"/>
      <c r="AU12" s="204"/>
      <c r="AV12" s="204"/>
      <c r="AW12" s="204"/>
      <c r="AX12" s="110"/>
      <c r="AY12" s="83"/>
      <c r="AZ12" s="84" t="e">
        <f t="shared" ref="AZ12:BS12" si="14">(M12-Y12)/M12</f>
        <v>#DIV/0!</v>
      </c>
      <c r="BA12" s="84" t="e">
        <f t="shared" si="14"/>
        <v>#DIV/0!</v>
      </c>
      <c r="BB12" s="84" t="e">
        <f t="shared" si="14"/>
        <v>#DIV/0!</v>
      </c>
      <c r="BC12" s="84" t="e">
        <f t="shared" si="14"/>
        <v>#DIV/0!</v>
      </c>
      <c r="BD12" s="84" t="e">
        <f t="shared" si="14"/>
        <v>#DIV/0!</v>
      </c>
      <c r="BE12" s="84" t="e">
        <f t="shared" si="14"/>
        <v>#DIV/0!</v>
      </c>
      <c r="BF12" s="84" t="e">
        <f t="shared" si="14"/>
        <v>#DIV/0!</v>
      </c>
      <c r="BG12" s="84" t="e">
        <f t="shared" si="14"/>
        <v>#DIV/0!</v>
      </c>
      <c r="BH12" s="84" t="e">
        <f t="shared" si="14"/>
        <v>#DIV/0!</v>
      </c>
      <c r="BI12" s="84" t="e">
        <f t="shared" si="14"/>
        <v>#DIV/0!</v>
      </c>
      <c r="BJ12" s="84" t="e">
        <f t="shared" si="14"/>
        <v>#DIV/0!</v>
      </c>
      <c r="BK12" s="84" t="e">
        <f t="shared" si="14"/>
        <v>#DIV/0!</v>
      </c>
      <c r="BL12" s="84" t="e">
        <f t="shared" si="14"/>
        <v>#DIV/0!</v>
      </c>
      <c r="BM12" s="84" t="e">
        <f t="shared" si="14"/>
        <v>#DIV/0!</v>
      </c>
      <c r="BN12" s="84">
        <f t="shared" si="14"/>
        <v>0.24135850272017143</v>
      </c>
      <c r="BO12" s="84">
        <f t="shared" si="14"/>
        <v>0.31353732760759612</v>
      </c>
      <c r="BP12" s="84">
        <f t="shared" si="14"/>
        <v>0.43003950666666435</v>
      </c>
      <c r="BQ12" s="84">
        <f t="shared" si="14"/>
        <v>-0.33829726887257677</v>
      </c>
      <c r="BR12" s="84">
        <f t="shared" si="14"/>
        <v>-0.45370712040467293</v>
      </c>
      <c r="BS12" s="84">
        <f t="shared" si="14"/>
        <v>0.41838418768414432</v>
      </c>
      <c r="BT12" s="84"/>
      <c r="BU12" s="84"/>
      <c r="BV12" s="84"/>
      <c r="BW12" s="84"/>
      <c r="BX12" s="84"/>
      <c r="BY12" s="84"/>
      <c r="BZ12" s="84"/>
      <c r="CA12" s="84"/>
      <c r="CB12" s="85">
        <v>20</v>
      </c>
      <c r="CC12" s="86" t="e">
        <f t="shared" si="12"/>
        <v>#DIV/0!</v>
      </c>
      <c r="CD12" s="86" t="e">
        <f t="shared" si="12"/>
        <v>#DIV/0!</v>
      </c>
      <c r="CE12" s="86" t="e">
        <f t="shared" si="12"/>
        <v>#DIV/0!</v>
      </c>
      <c r="CF12" s="86" t="e">
        <f t="shared" si="12"/>
        <v>#DIV/0!</v>
      </c>
      <c r="CG12" s="86" t="e">
        <f t="shared" si="12"/>
        <v>#DIV/0!</v>
      </c>
      <c r="CH12" s="86" t="e">
        <f t="shared" si="12"/>
        <v>#DIV/0!</v>
      </c>
      <c r="CI12" s="86" t="e">
        <f t="shared" si="12"/>
        <v>#DIV/0!</v>
      </c>
      <c r="CJ12" s="86" t="e">
        <f t="shared" si="13"/>
        <v>#DIV/0!</v>
      </c>
      <c r="CK12" s="86" t="e">
        <f t="shared" si="13"/>
        <v>#DIV/0!</v>
      </c>
      <c r="CL12" s="86" t="e">
        <f t="shared" si="13"/>
        <v>#DIV/0!</v>
      </c>
      <c r="CM12" s="86" t="e">
        <f t="shared" si="13"/>
        <v>#DIV/0!</v>
      </c>
      <c r="CN12" s="86" t="e">
        <f t="shared" si="13"/>
        <v>#DIV/0!</v>
      </c>
      <c r="CO12" s="86" t="e">
        <f t="shared" si="13"/>
        <v>#DIV/0!</v>
      </c>
      <c r="CP12" s="86" t="e">
        <f t="shared" si="13"/>
        <v>#DIV/0!</v>
      </c>
      <c r="CQ12" s="86">
        <f t="shared" si="13"/>
        <v>5</v>
      </c>
      <c r="CR12" s="86">
        <f t="shared" si="13"/>
        <v>5</v>
      </c>
      <c r="CS12" s="86">
        <f t="shared" si="13"/>
        <v>5</v>
      </c>
      <c r="CT12" s="86">
        <f t="shared" si="13"/>
        <v>1</v>
      </c>
      <c r="CU12" s="86">
        <f t="shared" si="13"/>
        <v>1</v>
      </c>
      <c r="CV12" s="86">
        <f t="shared" si="13"/>
        <v>5</v>
      </c>
      <c r="CW12" s="86"/>
      <c r="CX12" s="86"/>
      <c r="CY12" s="86"/>
      <c r="CZ12" s="86"/>
      <c r="DA12" s="86"/>
      <c r="DB12" s="86"/>
      <c r="DC12" s="86"/>
      <c r="DD12" s="403" t="s">
        <v>214</v>
      </c>
      <c r="DE12" s="80" t="s">
        <v>4</v>
      </c>
      <c r="DF12" s="86" t="e">
        <f t="shared" si="4"/>
        <v>#DIV/0!</v>
      </c>
      <c r="DG12" s="86" t="e">
        <f t="shared" si="4"/>
        <v>#DIV/0!</v>
      </c>
      <c r="DH12" s="86" t="e">
        <f t="shared" si="4"/>
        <v>#DIV/0!</v>
      </c>
      <c r="DI12" s="86" t="e">
        <f t="shared" si="4"/>
        <v>#DIV/0!</v>
      </c>
      <c r="DJ12" s="86" t="e">
        <f t="shared" si="4"/>
        <v>#DIV/0!</v>
      </c>
      <c r="DK12" s="86" t="e">
        <f t="shared" si="4"/>
        <v>#DIV/0!</v>
      </c>
      <c r="DL12" s="86" t="e">
        <f t="shared" si="4"/>
        <v>#DIV/0!</v>
      </c>
      <c r="DM12" s="86" t="e">
        <f t="shared" si="4"/>
        <v>#DIV/0!</v>
      </c>
      <c r="DN12" s="86" t="e">
        <f t="shared" si="4"/>
        <v>#DIV/0!</v>
      </c>
      <c r="DO12" s="86" t="e">
        <f t="shared" si="4"/>
        <v>#DIV/0!</v>
      </c>
      <c r="DP12" s="86" t="e">
        <f t="shared" si="4"/>
        <v>#DIV/0!</v>
      </c>
      <c r="DQ12" s="86" t="e">
        <f t="shared" si="4"/>
        <v>#DIV/0!</v>
      </c>
      <c r="DR12" s="86" t="e">
        <f t="shared" si="4"/>
        <v>#DIV/0!</v>
      </c>
      <c r="DS12" s="86" t="e">
        <f t="shared" si="4"/>
        <v>#DIV/0!</v>
      </c>
      <c r="DT12" s="86">
        <f t="shared" si="4"/>
        <v>20</v>
      </c>
      <c r="DU12" s="86">
        <f t="shared" si="4"/>
        <v>20</v>
      </c>
      <c r="DV12" s="86">
        <f t="shared" si="10"/>
        <v>20</v>
      </c>
      <c r="DW12" s="86">
        <f t="shared" si="10"/>
        <v>4</v>
      </c>
      <c r="DX12" s="86">
        <f t="shared" si="10"/>
        <v>4</v>
      </c>
      <c r="DY12" s="86">
        <f t="shared" si="11"/>
        <v>20</v>
      </c>
      <c r="DZ12" s="86"/>
      <c r="EA12" s="86"/>
      <c r="EB12" s="86"/>
      <c r="EC12" s="86"/>
      <c r="ED12" s="86"/>
      <c r="EE12" s="86"/>
      <c r="EF12" s="86"/>
    </row>
    <row r="13" spans="1:171" s="403" customFormat="1" ht="14.25" customHeight="1">
      <c r="C13" s="80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117"/>
      <c r="AM13" s="120"/>
      <c r="AN13" s="120"/>
      <c r="AO13" s="120"/>
      <c r="AP13" s="120"/>
      <c r="AQ13" s="209"/>
      <c r="AR13" s="193"/>
      <c r="AS13" s="193"/>
      <c r="AT13" s="204"/>
      <c r="AU13" s="204"/>
      <c r="AV13" s="204"/>
      <c r="AW13" s="204"/>
      <c r="AX13" s="110"/>
      <c r="AY13" s="83"/>
      <c r="AZ13" s="84" t="e">
        <f t="shared" si="0"/>
        <v>#DIV/0!</v>
      </c>
      <c r="BA13" s="84" t="e">
        <f t="shared" si="0"/>
        <v>#DIV/0!</v>
      </c>
      <c r="BB13" s="84" t="e">
        <f t="shared" si="0"/>
        <v>#DIV/0!</v>
      </c>
      <c r="BC13" s="84" t="e">
        <f t="shared" si="0"/>
        <v>#DIV/0!</v>
      </c>
      <c r="BD13" s="84" t="e">
        <f t="shared" si="0"/>
        <v>#DIV/0!</v>
      </c>
      <c r="BE13" s="84" t="e">
        <f t="shared" si="0"/>
        <v>#DIV/0!</v>
      </c>
      <c r="BF13" s="84" t="e">
        <f t="shared" si="0"/>
        <v>#DIV/0!</v>
      </c>
      <c r="BG13" s="84" t="e">
        <f t="shared" si="0"/>
        <v>#DIV/0!</v>
      </c>
      <c r="BH13" s="84" t="e">
        <f t="shared" si="0"/>
        <v>#DIV/0!</v>
      </c>
      <c r="BI13" s="84" t="e">
        <f t="shared" si="0"/>
        <v>#DIV/0!</v>
      </c>
      <c r="BJ13" s="84" t="e">
        <f t="shared" si="1"/>
        <v>#DIV/0!</v>
      </c>
      <c r="BK13" s="84" t="e">
        <f t="shared" si="1"/>
        <v>#DIV/0!</v>
      </c>
      <c r="BL13" s="84" t="e">
        <f t="shared" si="1"/>
        <v>#DIV/0!</v>
      </c>
      <c r="BM13" s="84" t="e">
        <f t="shared" si="1"/>
        <v>#DIV/0!</v>
      </c>
      <c r="BN13" s="84" t="e">
        <f t="shared" si="1"/>
        <v>#DIV/0!</v>
      </c>
      <c r="BO13" s="84" t="e">
        <f t="shared" si="1"/>
        <v>#DIV/0!</v>
      </c>
      <c r="BP13" s="84" t="e">
        <f t="shared" si="1"/>
        <v>#DIV/0!</v>
      </c>
      <c r="BQ13" s="84" t="e">
        <f t="shared" si="1"/>
        <v>#DIV/0!</v>
      </c>
      <c r="BR13" s="84" t="e">
        <f t="shared" si="1"/>
        <v>#DIV/0!</v>
      </c>
      <c r="BS13" s="84" t="e">
        <f t="shared" si="1"/>
        <v>#DIV/0!</v>
      </c>
      <c r="BT13" s="84"/>
      <c r="BU13" s="84"/>
      <c r="BV13" s="84"/>
      <c r="BW13" s="84"/>
      <c r="BX13" s="84"/>
      <c r="BY13" s="84"/>
      <c r="BZ13" s="84"/>
      <c r="CA13" s="84"/>
      <c r="CB13" s="85">
        <v>20</v>
      </c>
      <c r="CC13" s="86" t="e">
        <f t="shared" si="12"/>
        <v>#DIV/0!</v>
      </c>
      <c r="CD13" s="86" t="e">
        <f t="shared" si="12"/>
        <v>#DIV/0!</v>
      </c>
      <c r="CE13" s="86" t="e">
        <f t="shared" si="12"/>
        <v>#DIV/0!</v>
      </c>
      <c r="CF13" s="86" t="e">
        <f t="shared" si="12"/>
        <v>#DIV/0!</v>
      </c>
      <c r="CG13" s="86" t="e">
        <f t="shared" si="12"/>
        <v>#DIV/0!</v>
      </c>
      <c r="CH13" s="86" t="e">
        <f t="shared" si="12"/>
        <v>#DIV/0!</v>
      </c>
      <c r="CI13" s="86" t="e">
        <f t="shared" si="12"/>
        <v>#DIV/0!</v>
      </c>
      <c r="CJ13" s="86" t="e">
        <f t="shared" si="13"/>
        <v>#DIV/0!</v>
      </c>
      <c r="CK13" s="86" t="e">
        <f t="shared" si="13"/>
        <v>#DIV/0!</v>
      </c>
      <c r="CL13" s="86" t="e">
        <f t="shared" si="13"/>
        <v>#DIV/0!</v>
      </c>
      <c r="CM13" s="86" t="e">
        <f t="shared" si="13"/>
        <v>#DIV/0!</v>
      </c>
      <c r="CN13" s="86" t="e">
        <f t="shared" si="13"/>
        <v>#DIV/0!</v>
      </c>
      <c r="CO13" s="86" t="e">
        <f t="shared" si="13"/>
        <v>#DIV/0!</v>
      </c>
      <c r="CP13" s="86" t="e">
        <f t="shared" si="13"/>
        <v>#DIV/0!</v>
      </c>
      <c r="CQ13" s="86" t="e">
        <f t="shared" si="13"/>
        <v>#DIV/0!</v>
      </c>
      <c r="CR13" s="86" t="e">
        <f t="shared" si="13"/>
        <v>#DIV/0!</v>
      </c>
      <c r="CS13" s="86" t="e">
        <f t="shared" si="13"/>
        <v>#DIV/0!</v>
      </c>
      <c r="CT13" s="86" t="e">
        <f t="shared" si="13"/>
        <v>#DIV/0!</v>
      </c>
      <c r="CU13" s="86" t="e">
        <f t="shared" si="13"/>
        <v>#DIV/0!</v>
      </c>
      <c r="CV13" s="86" t="e">
        <f t="shared" si="13"/>
        <v>#DIV/0!</v>
      </c>
      <c r="CW13" s="86"/>
      <c r="CX13" s="86"/>
      <c r="CY13" s="86"/>
      <c r="CZ13" s="86"/>
      <c r="DA13" s="86"/>
      <c r="DB13" s="86"/>
      <c r="DC13" s="86"/>
      <c r="DD13" s="403" t="s">
        <v>214</v>
      </c>
      <c r="DE13" s="80" t="s">
        <v>1</v>
      </c>
      <c r="DF13" s="86" t="e">
        <f t="shared" si="4"/>
        <v>#DIV/0!</v>
      </c>
      <c r="DG13" s="86" t="e">
        <f t="shared" si="4"/>
        <v>#DIV/0!</v>
      </c>
      <c r="DH13" s="86" t="e">
        <f t="shared" si="4"/>
        <v>#DIV/0!</v>
      </c>
      <c r="DI13" s="86" t="e">
        <f t="shared" si="4"/>
        <v>#DIV/0!</v>
      </c>
      <c r="DJ13" s="86" t="e">
        <f t="shared" si="4"/>
        <v>#DIV/0!</v>
      </c>
      <c r="DK13" s="86" t="e">
        <f t="shared" si="4"/>
        <v>#DIV/0!</v>
      </c>
      <c r="DL13" s="86" t="e">
        <f t="shared" si="4"/>
        <v>#DIV/0!</v>
      </c>
      <c r="DM13" s="86" t="e">
        <f t="shared" si="4"/>
        <v>#DIV/0!</v>
      </c>
      <c r="DN13" s="86" t="e">
        <f t="shared" si="4"/>
        <v>#DIV/0!</v>
      </c>
      <c r="DO13" s="86" t="e">
        <f t="shared" si="4"/>
        <v>#DIV/0!</v>
      </c>
      <c r="DP13" s="86" t="e">
        <f t="shared" si="4"/>
        <v>#DIV/0!</v>
      </c>
      <c r="DQ13" s="86" t="e">
        <f t="shared" si="4"/>
        <v>#DIV/0!</v>
      </c>
      <c r="DR13" s="86" t="e">
        <f t="shared" si="4"/>
        <v>#DIV/0!</v>
      </c>
      <c r="DS13" s="86" t="e">
        <f t="shared" si="4"/>
        <v>#DIV/0!</v>
      </c>
      <c r="DT13" s="86" t="e">
        <f t="shared" si="4"/>
        <v>#DIV/0!</v>
      </c>
      <c r="DU13" s="86" t="e">
        <f t="shared" si="4"/>
        <v>#DIV/0!</v>
      </c>
      <c r="DV13" s="86" t="e">
        <f t="shared" si="10"/>
        <v>#DIV/0!</v>
      </c>
      <c r="DW13" s="86" t="e">
        <f t="shared" si="10"/>
        <v>#DIV/0!</v>
      </c>
      <c r="DX13" s="86" t="e">
        <f t="shared" si="10"/>
        <v>#DIV/0!</v>
      </c>
      <c r="DY13" s="86" t="e">
        <f t="shared" si="11"/>
        <v>#DIV/0!</v>
      </c>
      <c r="DZ13" s="86"/>
      <c r="EA13" s="86"/>
      <c r="EB13" s="86"/>
      <c r="EC13" s="86"/>
      <c r="ED13" s="86"/>
      <c r="EE13" s="86"/>
      <c r="EF13" s="86"/>
    </row>
    <row r="14" spans="1:171" s="403" customFormat="1" ht="14.25" customHeight="1">
      <c r="C14" s="80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117"/>
      <c r="AM14" s="120"/>
      <c r="AN14" s="120"/>
      <c r="AO14" s="120"/>
      <c r="AP14" s="120"/>
      <c r="AQ14" s="209"/>
      <c r="AR14" s="193"/>
      <c r="AS14" s="193"/>
      <c r="AT14" s="204"/>
      <c r="AU14" s="204"/>
      <c r="AV14" s="204"/>
      <c r="AW14" s="204"/>
      <c r="AX14" s="110"/>
      <c r="AY14" s="83"/>
      <c r="AZ14" s="84" t="e">
        <f t="shared" ref="AZ14:BS14" si="15">(M14-Y14)/M14</f>
        <v>#DIV/0!</v>
      </c>
      <c r="BA14" s="84" t="e">
        <f t="shared" si="15"/>
        <v>#DIV/0!</v>
      </c>
      <c r="BB14" s="84" t="e">
        <f t="shared" si="15"/>
        <v>#DIV/0!</v>
      </c>
      <c r="BC14" s="84" t="e">
        <f t="shared" si="15"/>
        <v>#DIV/0!</v>
      </c>
      <c r="BD14" s="84" t="e">
        <f t="shared" si="15"/>
        <v>#DIV/0!</v>
      </c>
      <c r="BE14" s="84" t="e">
        <f t="shared" si="15"/>
        <v>#DIV/0!</v>
      </c>
      <c r="BF14" s="84" t="e">
        <f t="shared" si="15"/>
        <v>#DIV/0!</v>
      </c>
      <c r="BG14" s="84" t="e">
        <f t="shared" si="15"/>
        <v>#DIV/0!</v>
      </c>
      <c r="BH14" s="84" t="e">
        <f t="shared" si="15"/>
        <v>#DIV/0!</v>
      </c>
      <c r="BI14" s="84" t="e">
        <f t="shared" si="15"/>
        <v>#DIV/0!</v>
      </c>
      <c r="BJ14" s="84" t="e">
        <f t="shared" si="15"/>
        <v>#DIV/0!</v>
      </c>
      <c r="BK14" s="84" t="e">
        <f t="shared" si="15"/>
        <v>#DIV/0!</v>
      </c>
      <c r="BL14" s="84" t="e">
        <f t="shared" si="15"/>
        <v>#DIV/0!</v>
      </c>
      <c r="BM14" s="84" t="e">
        <f t="shared" si="15"/>
        <v>#DIV/0!</v>
      </c>
      <c r="BN14" s="84" t="e">
        <f t="shared" si="15"/>
        <v>#DIV/0!</v>
      </c>
      <c r="BO14" s="84" t="e">
        <f t="shared" si="15"/>
        <v>#DIV/0!</v>
      </c>
      <c r="BP14" s="84" t="e">
        <f t="shared" si="15"/>
        <v>#DIV/0!</v>
      </c>
      <c r="BQ14" s="84" t="e">
        <f t="shared" si="15"/>
        <v>#DIV/0!</v>
      </c>
      <c r="BR14" s="84" t="e">
        <f t="shared" si="15"/>
        <v>#DIV/0!</v>
      </c>
      <c r="BS14" s="84" t="e">
        <f t="shared" si="15"/>
        <v>#DIV/0!</v>
      </c>
      <c r="BT14" s="84"/>
      <c r="BU14" s="84"/>
      <c r="BV14" s="84"/>
      <c r="BW14" s="84"/>
      <c r="BX14" s="84"/>
      <c r="BY14" s="84"/>
      <c r="BZ14" s="84"/>
      <c r="CA14" s="84"/>
      <c r="CB14" s="85">
        <v>20</v>
      </c>
      <c r="CC14" s="86" t="e">
        <f t="shared" si="12"/>
        <v>#DIV/0!</v>
      </c>
      <c r="CD14" s="86" t="e">
        <f t="shared" si="12"/>
        <v>#DIV/0!</v>
      </c>
      <c r="CE14" s="86" t="e">
        <f t="shared" si="12"/>
        <v>#DIV/0!</v>
      </c>
      <c r="CF14" s="86" t="e">
        <f t="shared" si="12"/>
        <v>#DIV/0!</v>
      </c>
      <c r="CG14" s="86" t="e">
        <f t="shared" si="12"/>
        <v>#DIV/0!</v>
      </c>
      <c r="CH14" s="86" t="e">
        <f t="shared" si="12"/>
        <v>#DIV/0!</v>
      </c>
      <c r="CI14" s="86" t="e">
        <f t="shared" si="12"/>
        <v>#DIV/0!</v>
      </c>
      <c r="CJ14" s="86" t="e">
        <f t="shared" si="13"/>
        <v>#DIV/0!</v>
      </c>
      <c r="CK14" s="86" t="e">
        <f t="shared" si="13"/>
        <v>#DIV/0!</v>
      </c>
      <c r="CL14" s="86" t="e">
        <f t="shared" si="13"/>
        <v>#DIV/0!</v>
      </c>
      <c r="CM14" s="86" t="e">
        <f t="shared" si="13"/>
        <v>#DIV/0!</v>
      </c>
      <c r="CN14" s="86" t="e">
        <f t="shared" si="13"/>
        <v>#DIV/0!</v>
      </c>
      <c r="CO14" s="86" t="e">
        <f t="shared" si="13"/>
        <v>#DIV/0!</v>
      </c>
      <c r="CP14" s="86" t="e">
        <f t="shared" si="13"/>
        <v>#DIV/0!</v>
      </c>
      <c r="CQ14" s="86" t="e">
        <f t="shared" si="13"/>
        <v>#DIV/0!</v>
      </c>
      <c r="CR14" s="86" t="e">
        <f t="shared" si="13"/>
        <v>#DIV/0!</v>
      </c>
      <c r="CS14" s="86" t="e">
        <f t="shared" si="13"/>
        <v>#DIV/0!</v>
      </c>
      <c r="CT14" s="86" t="e">
        <f t="shared" si="13"/>
        <v>#DIV/0!</v>
      </c>
      <c r="CU14" s="86" t="e">
        <f t="shared" si="13"/>
        <v>#DIV/0!</v>
      </c>
      <c r="CV14" s="86" t="e">
        <f t="shared" si="13"/>
        <v>#DIV/0!</v>
      </c>
      <c r="CW14" s="86"/>
      <c r="CX14" s="86"/>
      <c r="CY14" s="86"/>
      <c r="CZ14" s="86"/>
      <c r="DA14" s="86"/>
      <c r="DB14" s="86"/>
      <c r="DC14" s="86"/>
      <c r="DD14" s="403" t="s">
        <v>214</v>
      </c>
      <c r="DE14" s="80" t="s">
        <v>2</v>
      </c>
      <c r="DF14" s="86" t="e">
        <f t="shared" si="4"/>
        <v>#DIV/0!</v>
      </c>
      <c r="DG14" s="86" t="e">
        <f t="shared" si="4"/>
        <v>#DIV/0!</v>
      </c>
      <c r="DH14" s="86" t="e">
        <f t="shared" si="4"/>
        <v>#DIV/0!</v>
      </c>
      <c r="DI14" s="86" t="e">
        <f t="shared" si="4"/>
        <v>#DIV/0!</v>
      </c>
      <c r="DJ14" s="86" t="e">
        <f t="shared" si="4"/>
        <v>#DIV/0!</v>
      </c>
      <c r="DK14" s="86" t="e">
        <f t="shared" si="4"/>
        <v>#DIV/0!</v>
      </c>
      <c r="DL14" s="86" t="e">
        <f t="shared" si="4"/>
        <v>#DIV/0!</v>
      </c>
      <c r="DM14" s="86" t="e">
        <f t="shared" si="4"/>
        <v>#DIV/0!</v>
      </c>
      <c r="DN14" s="86" t="e">
        <f t="shared" si="4"/>
        <v>#DIV/0!</v>
      </c>
      <c r="DO14" s="86" t="e">
        <f t="shared" si="4"/>
        <v>#DIV/0!</v>
      </c>
      <c r="DP14" s="86" t="e">
        <f t="shared" si="4"/>
        <v>#DIV/0!</v>
      </c>
      <c r="DQ14" s="86" t="e">
        <f t="shared" si="4"/>
        <v>#DIV/0!</v>
      </c>
      <c r="DR14" s="86" t="e">
        <f t="shared" si="4"/>
        <v>#DIV/0!</v>
      </c>
      <c r="DS14" s="86" t="e">
        <f t="shared" si="4"/>
        <v>#DIV/0!</v>
      </c>
      <c r="DT14" s="86" t="e">
        <f t="shared" si="4"/>
        <v>#DIV/0!</v>
      </c>
      <c r="DU14" s="86" t="e">
        <f t="shared" si="4"/>
        <v>#DIV/0!</v>
      </c>
      <c r="DV14" s="86" t="e">
        <f t="shared" si="10"/>
        <v>#DIV/0!</v>
      </c>
      <c r="DW14" s="86" t="e">
        <f t="shared" si="10"/>
        <v>#DIV/0!</v>
      </c>
      <c r="DX14" s="86" t="e">
        <f t="shared" si="10"/>
        <v>#DIV/0!</v>
      </c>
      <c r="DY14" s="86" t="e">
        <f t="shared" si="11"/>
        <v>#DIV/0!</v>
      </c>
      <c r="DZ14" s="86"/>
      <c r="EA14" s="86"/>
      <c r="EB14" s="86"/>
      <c r="EC14" s="86"/>
      <c r="ED14" s="86"/>
      <c r="EE14" s="86"/>
      <c r="EF14" s="86"/>
    </row>
    <row r="15" spans="1:171" s="403" customFormat="1" ht="14.25" customHeight="1">
      <c r="C15" s="80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117"/>
      <c r="AM15" s="120"/>
      <c r="AN15" s="120"/>
      <c r="AO15" s="120"/>
      <c r="AP15" s="120"/>
      <c r="AQ15" s="209"/>
      <c r="AR15" s="193"/>
      <c r="AS15" s="193"/>
      <c r="AT15" s="204"/>
      <c r="AU15" s="204"/>
      <c r="AV15" s="204"/>
      <c r="AW15" s="204"/>
      <c r="AX15" s="110"/>
      <c r="AY15" s="83"/>
      <c r="AZ15" s="84" t="e">
        <f t="shared" si="0"/>
        <v>#DIV/0!</v>
      </c>
      <c r="BA15" s="84" t="e">
        <f t="shared" si="0"/>
        <v>#DIV/0!</v>
      </c>
      <c r="BB15" s="84" t="e">
        <f t="shared" si="0"/>
        <v>#DIV/0!</v>
      </c>
      <c r="BC15" s="84" t="e">
        <f t="shared" si="0"/>
        <v>#DIV/0!</v>
      </c>
      <c r="BD15" s="84" t="e">
        <f t="shared" si="0"/>
        <v>#DIV/0!</v>
      </c>
      <c r="BE15" s="84" t="e">
        <f t="shared" si="0"/>
        <v>#DIV/0!</v>
      </c>
      <c r="BF15" s="84" t="e">
        <f t="shared" si="0"/>
        <v>#DIV/0!</v>
      </c>
      <c r="BG15" s="84" t="e">
        <f t="shared" si="0"/>
        <v>#DIV/0!</v>
      </c>
      <c r="BH15" s="84" t="e">
        <f t="shared" si="0"/>
        <v>#DIV/0!</v>
      </c>
      <c r="BI15" s="84" t="e">
        <f t="shared" si="0"/>
        <v>#DIV/0!</v>
      </c>
      <c r="BJ15" s="84" t="e">
        <f t="shared" si="1"/>
        <v>#DIV/0!</v>
      </c>
      <c r="BK15" s="84" t="e">
        <f t="shared" si="1"/>
        <v>#DIV/0!</v>
      </c>
      <c r="BL15" s="84" t="e">
        <f t="shared" si="1"/>
        <v>#DIV/0!</v>
      </c>
      <c r="BM15" s="84" t="e">
        <f t="shared" si="1"/>
        <v>#DIV/0!</v>
      </c>
      <c r="BN15" s="84" t="e">
        <f t="shared" si="1"/>
        <v>#DIV/0!</v>
      </c>
      <c r="BO15" s="84" t="e">
        <f t="shared" si="1"/>
        <v>#DIV/0!</v>
      </c>
      <c r="BP15" s="84" t="e">
        <f t="shared" si="1"/>
        <v>#DIV/0!</v>
      </c>
      <c r="BQ15" s="84" t="e">
        <f t="shared" si="1"/>
        <v>#DIV/0!</v>
      </c>
      <c r="BR15" s="84" t="e">
        <f t="shared" si="1"/>
        <v>#DIV/0!</v>
      </c>
      <c r="BS15" s="84" t="e">
        <f t="shared" si="1"/>
        <v>#DIV/0!</v>
      </c>
      <c r="BT15" s="84"/>
      <c r="BU15" s="84"/>
      <c r="BV15" s="84"/>
      <c r="BW15" s="84"/>
      <c r="BX15" s="84"/>
      <c r="BY15" s="84"/>
      <c r="BZ15" s="84"/>
      <c r="CA15" s="84"/>
      <c r="CB15" s="85">
        <v>20</v>
      </c>
      <c r="CC15" s="86" t="e">
        <f t="shared" si="12"/>
        <v>#DIV/0!</v>
      </c>
      <c r="CD15" s="86" t="e">
        <f t="shared" si="12"/>
        <v>#DIV/0!</v>
      </c>
      <c r="CE15" s="86" t="e">
        <f t="shared" si="12"/>
        <v>#DIV/0!</v>
      </c>
      <c r="CF15" s="86" t="e">
        <f t="shared" si="12"/>
        <v>#DIV/0!</v>
      </c>
      <c r="CG15" s="86" t="e">
        <f t="shared" si="12"/>
        <v>#DIV/0!</v>
      </c>
      <c r="CH15" s="86" t="e">
        <f t="shared" si="12"/>
        <v>#DIV/0!</v>
      </c>
      <c r="CI15" s="86" t="e">
        <f t="shared" si="12"/>
        <v>#DIV/0!</v>
      </c>
      <c r="CJ15" s="86" t="e">
        <f t="shared" si="13"/>
        <v>#DIV/0!</v>
      </c>
      <c r="CK15" s="86" t="e">
        <f t="shared" si="13"/>
        <v>#DIV/0!</v>
      </c>
      <c r="CL15" s="86" t="e">
        <f t="shared" si="13"/>
        <v>#DIV/0!</v>
      </c>
      <c r="CM15" s="86" t="e">
        <f t="shared" si="13"/>
        <v>#DIV/0!</v>
      </c>
      <c r="CN15" s="86" t="e">
        <f t="shared" si="13"/>
        <v>#DIV/0!</v>
      </c>
      <c r="CO15" s="86" t="e">
        <f t="shared" si="13"/>
        <v>#DIV/0!</v>
      </c>
      <c r="CP15" s="86" t="e">
        <f t="shared" si="13"/>
        <v>#DIV/0!</v>
      </c>
      <c r="CQ15" s="86" t="e">
        <f t="shared" si="13"/>
        <v>#DIV/0!</v>
      </c>
      <c r="CR15" s="86" t="e">
        <f t="shared" si="13"/>
        <v>#DIV/0!</v>
      </c>
      <c r="CS15" s="86" t="e">
        <f t="shared" si="13"/>
        <v>#DIV/0!</v>
      </c>
      <c r="CT15" s="86" t="e">
        <f t="shared" si="13"/>
        <v>#DIV/0!</v>
      </c>
      <c r="CU15" s="86" t="e">
        <f t="shared" si="13"/>
        <v>#DIV/0!</v>
      </c>
      <c r="CV15" s="86" t="e">
        <f t="shared" si="13"/>
        <v>#DIV/0!</v>
      </c>
      <c r="CW15" s="86"/>
      <c r="CX15" s="86"/>
      <c r="CY15" s="86"/>
      <c r="CZ15" s="86"/>
      <c r="DA15" s="86"/>
      <c r="DB15" s="86"/>
      <c r="DC15" s="86"/>
      <c r="DD15" s="403" t="s">
        <v>214</v>
      </c>
      <c r="DE15" s="80" t="s">
        <v>8</v>
      </c>
      <c r="DF15" s="86" t="e">
        <f t="shared" si="4"/>
        <v>#DIV/0!</v>
      </c>
      <c r="DG15" s="86" t="e">
        <f t="shared" si="4"/>
        <v>#DIV/0!</v>
      </c>
      <c r="DH15" s="86" t="e">
        <f t="shared" si="4"/>
        <v>#DIV/0!</v>
      </c>
      <c r="DI15" s="86" t="e">
        <f t="shared" si="4"/>
        <v>#DIV/0!</v>
      </c>
      <c r="DJ15" s="86" t="e">
        <f t="shared" si="4"/>
        <v>#DIV/0!</v>
      </c>
      <c r="DK15" s="86" t="e">
        <f t="shared" si="4"/>
        <v>#DIV/0!</v>
      </c>
      <c r="DL15" s="86" t="e">
        <f t="shared" si="4"/>
        <v>#DIV/0!</v>
      </c>
      <c r="DM15" s="86" t="e">
        <f t="shared" si="4"/>
        <v>#DIV/0!</v>
      </c>
      <c r="DN15" s="86" t="e">
        <f t="shared" si="4"/>
        <v>#DIV/0!</v>
      </c>
      <c r="DO15" s="86" t="e">
        <f t="shared" si="4"/>
        <v>#DIV/0!</v>
      </c>
      <c r="DP15" s="86" t="e">
        <f t="shared" si="4"/>
        <v>#DIV/0!</v>
      </c>
      <c r="DQ15" s="86" t="e">
        <f t="shared" si="4"/>
        <v>#DIV/0!</v>
      </c>
      <c r="DR15" s="86" t="e">
        <f t="shared" si="4"/>
        <v>#DIV/0!</v>
      </c>
      <c r="DS15" s="86" t="e">
        <f t="shared" si="4"/>
        <v>#DIV/0!</v>
      </c>
      <c r="DT15" s="86" t="e">
        <f t="shared" si="4"/>
        <v>#DIV/0!</v>
      </c>
      <c r="DU15" s="86" t="e">
        <f t="shared" si="4"/>
        <v>#DIV/0!</v>
      </c>
      <c r="DV15" s="86" t="e">
        <f t="shared" si="10"/>
        <v>#DIV/0!</v>
      </c>
      <c r="DW15" s="86" t="e">
        <f t="shared" si="10"/>
        <v>#DIV/0!</v>
      </c>
      <c r="DX15" s="86" t="e">
        <f t="shared" si="10"/>
        <v>#DIV/0!</v>
      </c>
      <c r="DY15" s="86" t="e">
        <f t="shared" si="11"/>
        <v>#DIV/0!</v>
      </c>
      <c r="DZ15" s="86"/>
      <c r="EA15" s="86"/>
      <c r="EB15" s="86"/>
      <c r="EC15" s="86"/>
      <c r="ED15" s="86"/>
      <c r="EE15" s="86"/>
      <c r="EF15" s="86"/>
    </row>
    <row r="16" spans="1:171" s="87" customFormat="1" ht="14.25" customHeight="1">
      <c r="C16" s="8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25"/>
      <c r="AM16" s="126"/>
      <c r="AN16" s="126"/>
      <c r="AO16" s="126"/>
      <c r="AP16" s="120"/>
      <c r="AQ16" s="209"/>
      <c r="AR16" s="193"/>
      <c r="AS16" s="193"/>
      <c r="AT16" s="204"/>
      <c r="AU16" s="204"/>
      <c r="AV16" s="204"/>
      <c r="AW16" s="204"/>
      <c r="AX16" s="110"/>
      <c r="AY16" s="89"/>
      <c r="AZ16" s="90" t="e">
        <f t="shared" si="0"/>
        <v>#DIV/0!</v>
      </c>
      <c r="BA16" s="90" t="e">
        <f t="shared" si="0"/>
        <v>#DIV/0!</v>
      </c>
      <c r="BB16" s="90" t="e">
        <f t="shared" si="0"/>
        <v>#DIV/0!</v>
      </c>
      <c r="BC16" s="90" t="e">
        <f t="shared" si="0"/>
        <v>#DIV/0!</v>
      </c>
      <c r="BD16" s="90" t="e">
        <f t="shared" si="0"/>
        <v>#DIV/0!</v>
      </c>
      <c r="BE16" s="90" t="e">
        <f t="shared" si="0"/>
        <v>#DIV/0!</v>
      </c>
      <c r="BF16" s="90" t="e">
        <f t="shared" si="0"/>
        <v>#DIV/0!</v>
      </c>
      <c r="BG16" s="90" t="e">
        <f t="shared" si="0"/>
        <v>#DIV/0!</v>
      </c>
      <c r="BH16" s="90" t="e">
        <f t="shared" si="0"/>
        <v>#DIV/0!</v>
      </c>
      <c r="BI16" s="90" t="e">
        <f t="shared" si="0"/>
        <v>#DIV/0!</v>
      </c>
      <c r="BJ16" s="90" t="e">
        <f t="shared" si="1"/>
        <v>#DIV/0!</v>
      </c>
      <c r="BK16" s="90" t="e">
        <f t="shared" si="1"/>
        <v>#DIV/0!</v>
      </c>
      <c r="BL16" s="90" t="e">
        <f t="shared" si="1"/>
        <v>#DIV/0!</v>
      </c>
      <c r="BM16" s="90" t="e">
        <f t="shared" si="1"/>
        <v>#DIV/0!</v>
      </c>
      <c r="BN16" s="90" t="e">
        <f t="shared" si="1"/>
        <v>#DIV/0!</v>
      </c>
      <c r="BO16" s="90" t="e">
        <f t="shared" si="1"/>
        <v>#DIV/0!</v>
      </c>
      <c r="BP16" s="90" t="e">
        <f t="shared" si="1"/>
        <v>#DIV/0!</v>
      </c>
      <c r="BQ16" s="90" t="e">
        <f t="shared" si="1"/>
        <v>#DIV/0!</v>
      </c>
      <c r="BR16" s="90" t="e">
        <f t="shared" si="1"/>
        <v>#DIV/0!</v>
      </c>
      <c r="BS16" s="90" t="e">
        <f t="shared" si="1"/>
        <v>#DIV/0!</v>
      </c>
      <c r="BT16" s="90"/>
      <c r="BU16" s="90"/>
      <c r="BV16" s="90"/>
      <c r="BW16" s="90"/>
      <c r="BX16" s="90"/>
      <c r="BY16" s="90"/>
      <c r="BZ16" s="90"/>
      <c r="CA16" s="90"/>
      <c r="CB16" s="91">
        <v>20</v>
      </c>
      <c r="CC16" s="92" t="e">
        <f t="shared" si="12"/>
        <v>#DIV/0!</v>
      </c>
      <c r="CD16" s="92" t="e">
        <f t="shared" si="12"/>
        <v>#DIV/0!</v>
      </c>
      <c r="CE16" s="92" t="e">
        <f t="shared" si="12"/>
        <v>#DIV/0!</v>
      </c>
      <c r="CF16" s="92" t="e">
        <f t="shared" si="12"/>
        <v>#DIV/0!</v>
      </c>
      <c r="CG16" s="92" t="e">
        <f t="shared" si="12"/>
        <v>#DIV/0!</v>
      </c>
      <c r="CH16" s="92" t="e">
        <f t="shared" si="12"/>
        <v>#DIV/0!</v>
      </c>
      <c r="CI16" s="92" t="e">
        <f t="shared" si="12"/>
        <v>#DIV/0!</v>
      </c>
      <c r="CJ16" s="92" t="e">
        <f t="shared" si="13"/>
        <v>#DIV/0!</v>
      </c>
      <c r="CK16" s="92" t="e">
        <f t="shared" si="13"/>
        <v>#DIV/0!</v>
      </c>
      <c r="CL16" s="92" t="e">
        <f t="shared" si="13"/>
        <v>#DIV/0!</v>
      </c>
      <c r="CM16" s="92" t="e">
        <f t="shared" si="13"/>
        <v>#DIV/0!</v>
      </c>
      <c r="CN16" s="92" t="e">
        <f t="shared" si="13"/>
        <v>#DIV/0!</v>
      </c>
      <c r="CO16" s="92" t="e">
        <f t="shared" si="13"/>
        <v>#DIV/0!</v>
      </c>
      <c r="CP16" s="92" t="e">
        <f t="shared" si="13"/>
        <v>#DIV/0!</v>
      </c>
      <c r="CQ16" s="92" t="e">
        <f t="shared" si="13"/>
        <v>#DIV/0!</v>
      </c>
      <c r="CR16" s="92" t="e">
        <f t="shared" si="13"/>
        <v>#DIV/0!</v>
      </c>
      <c r="CS16" s="92" t="e">
        <f t="shared" si="13"/>
        <v>#DIV/0!</v>
      </c>
      <c r="CT16" s="92" t="e">
        <f t="shared" si="13"/>
        <v>#DIV/0!</v>
      </c>
      <c r="CU16" s="92" t="e">
        <f t="shared" si="13"/>
        <v>#DIV/0!</v>
      </c>
      <c r="CV16" s="92" t="e">
        <f t="shared" si="13"/>
        <v>#DIV/0!</v>
      </c>
      <c r="CW16" s="92"/>
      <c r="CX16" s="92"/>
      <c r="CY16" s="92"/>
      <c r="CZ16" s="92"/>
      <c r="DA16" s="92"/>
      <c r="DB16" s="92"/>
      <c r="DC16" s="86"/>
      <c r="DD16" s="403" t="s">
        <v>214</v>
      </c>
      <c r="DE16" s="80" t="s">
        <v>5</v>
      </c>
      <c r="DF16" s="92" t="e">
        <f t="shared" si="4"/>
        <v>#DIV/0!</v>
      </c>
      <c r="DG16" s="92" t="e">
        <f t="shared" si="4"/>
        <v>#DIV/0!</v>
      </c>
      <c r="DH16" s="92" t="e">
        <f t="shared" si="4"/>
        <v>#DIV/0!</v>
      </c>
      <c r="DI16" s="92" t="e">
        <f t="shared" si="4"/>
        <v>#DIV/0!</v>
      </c>
      <c r="DJ16" s="92" t="e">
        <f t="shared" si="4"/>
        <v>#DIV/0!</v>
      </c>
      <c r="DK16" s="92" t="e">
        <f t="shared" si="4"/>
        <v>#DIV/0!</v>
      </c>
      <c r="DL16" s="92" t="e">
        <f t="shared" si="4"/>
        <v>#DIV/0!</v>
      </c>
      <c r="DM16" s="92" t="e">
        <f t="shared" si="4"/>
        <v>#DIV/0!</v>
      </c>
      <c r="DN16" s="92" t="e">
        <f t="shared" si="4"/>
        <v>#DIV/0!</v>
      </c>
      <c r="DO16" s="92" t="e">
        <f t="shared" si="4"/>
        <v>#DIV/0!</v>
      </c>
      <c r="DP16" s="92" t="e">
        <f t="shared" si="4"/>
        <v>#DIV/0!</v>
      </c>
      <c r="DQ16" s="92" t="e">
        <f t="shared" si="4"/>
        <v>#DIV/0!</v>
      </c>
      <c r="DR16" s="92" t="e">
        <f t="shared" si="4"/>
        <v>#DIV/0!</v>
      </c>
      <c r="DS16" s="92" t="e">
        <f t="shared" si="4"/>
        <v>#DIV/0!</v>
      </c>
      <c r="DT16" s="92" t="e">
        <f t="shared" si="4"/>
        <v>#DIV/0!</v>
      </c>
      <c r="DU16" s="92" t="e">
        <f t="shared" si="4"/>
        <v>#DIV/0!</v>
      </c>
      <c r="DV16" s="92" t="e">
        <f t="shared" si="10"/>
        <v>#DIV/0!</v>
      </c>
      <c r="DW16" s="92" t="e">
        <f t="shared" si="10"/>
        <v>#DIV/0!</v>
      </c>
      <c r="DX16" s="92" t="e">
        <f t="shared" si="10"/>
        <v>#DIV/0!</v>
      </c>
      <c r="DY16" s="92" t="e">
        <f t="shared" si="11"/>
        <v>#DIV/0!</v>
      </c>
      <c r="DZ16" s="92"/>
      <c r="EA16" s="92"/>
      <c r="EB16" s="92"/>
      <c r="EC16" s="92"/>
      <c r="ED16" s="92"/>
      <c r="EE16" s="92"/>
      <c r="EF16" s="92"/>
    </row>
    <row r="17" spans="1:171" s="404" customFormat="1" ht="14.25" customHeight="1">
      <c r="B17" s="50"/>
      <c r="C17" s="78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124"/>
      <c r="AL17" s="73"/>
      <c r="AM17" s="73"/>
      <c r="AN17" s="73"/>
      <c r="AO17" s="73"/>
      <c r="AP17" s="73"/>
      <c r="AQ17" s="187"/>
      <c r="AR17" s="73"/>
      <c r="AS17" s="73"/>
      <c r="AT17" s="109"/>
      <c r="AU17" s="109"/>
      <c r="AV17" s="109"/>
      <c r="AW17" s="109"/>
      <c r="AX17" s="109"/>
      <c r="AY17" s="49"/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/>
      <c r="BU17" s="62"/>
      <c r="BV17" s="62"/>
      <c r="BW17" s="62"/>
      <c r="BX17" s="62"/>
      <c r="BY17" s="54"/>
      <c r="BZ17" s="54"/>
      <c r="CA17" s="54"/>
      <c r="CB17" s="61">
        <v>15</v>
      </c>
      <c r="CC17" s="59">
        <f t="shared" ref="CC17:CR24" si="16">IF(M17&gt;=5000,IF(AZ17&gt;=0.24,5,IF(AZ17&gt;=0.16,4,IF(AZ17&gt;=0.08,3,IF(AZ17&gt;=0,2,1)))),IF(M17&gt;=3000,IF(AZ17&gt;=0.18,5,IF(AZ17&gt;=0.12,4,IF(AZ17&gt;0.06,3,IF(AZ17&gt;=0,2,1)))),IF(M17&gt;=1000,IF(AZ17&gt;=0.09,5,IF(AZ17&gt;=0.05,4,IF(AZ17&gt;=0.03,3,IF(AZ17&gt;=0,2,1)))),IF(AZ17&gt;=0.05,5,IF(AZ17&gt;=0,4,1)))))</f>
        <v>4</v>
      </c>
      <c r="CD17" s="59">
        <f t="shared" si="16"/>
        <v>4</v>
      </c>
      <c r="CE17" s="59">
        <f t="shared" si="16"/>
        <v>4</v>
      </c>
      <c r="CF17" s="59">
        <f t="shared" si="16"/>
        <v>4</v>
      </c>
      <c r="CG17" s="59">
        <f t="shared" si="16"/>
        <v>4</v>
      </c>
      <c r="CH17" s="59">
        <f t="shared" si="16"/>
        <v>4</v>
      </c>
      <c r="CI17" s="59">
        <f t="shared" si="16"/>
        <v>4</v>
      </c>
      <c r="CJ17" s="59">
        <f t="shared" si="16"/>
        <v>4</v>
      </c>
      <c r="CK17" s="59">
        <f t="shared" si="16"/>
        <v>4</v>
      </c>
      <c r="CL17" s="59">
        <f t="shared" si="16"/>
        <v>4</v>
      </c>
      <c r="CM17" s="59">
        <f t="shared" si="16"/>
        <v>4</v>
      </c>
      <c r="CN17" s="59">
        <f t="shared" si="16"/>
        <v>4</v>
      </c>
      <c r="CO17" s="59">
        <f t="shared" si="16"/>
        <v>4</v>
      </c>
      <c r="CP17" s="59">
        <f t="shared" si="16"/>
        <v>4</v>
      </c>
      <c r="CQ17" s="59">
        <f t="shared" si="16"/>
        <v>4</v>
      </c>
      <c r="CR17" s="59">
        <f t="shared" si="16"/>
        <v>4</v>
      </c>
      <c r="CS17" s="59">
        <f t="shared" ref="CM17:CV24" si="17">IF(AC17&gt;=5000,IF(BP17&gt;=0.24,5,IF(BP17&gt;=0.16,4,IF(BP17&gt;=0.08,3,IF(BP17&gt;=0,2,1)))),IF(AC17&gt;=3000,IF(BP17&gt;=0.18,5,IF(BP17&gt;=0.12,4,IF(BP17&gt;0.06,3,IF(BP17&gt;=0,2,1)))),IF(AC17&gt;=1000,IF(BP17&gt;=0.09,5,IF(BP17&gt;=0.05,4,IF(BP17&gt;=0.03,3,IF(BP17&gt;=0,2,1)))),IF(BP17&gt;=0.05,5,IF(BP17&gt;=0,4,1)))))</f>
        <v>4</v>
      </c>
      <c r="CT17" s="59">
        <f t="shared" si="17"/>
        <v>4</v>
      </c>
      <c r="CU17" s="59">
        <f t="shared" si="17"/>
        <v>4</v>
      </c>
      <c r="CV17" s="59">
        <f t="shared" si="17"/>
        <v>4</v>
      </c>
      <c r="CW17" s="59"/>
      <c r="CX17" s="59"/>
      <c r="CY17" s="59"/>
      <c r="CZ17" s="59"/>
      <c r="DA17" s="59"/>
      <c r="DB17" s="59"/>
      <c r="DC17" s="59"/>
      <c r="DD17" s="50" t="s">
        <v>201</v>
      </c>
      <c r="DE17" s="78" t="s">
        <v>9</v>
      </c>
      <c r="DF17" s="59">
        <f t="shared" si="4"/>
        <v>12</v>
      </c>
      <c r="DG17" s="59">
        <f t="shared" si="4"/>
        <v>12</v>
      </c>
      <c r="DH17" s="59">
        <f t="shared" si="4"/>
        <v>12</v>
      </c>
      <c r="DI17" s="59">
        <f t="shared" si="4"/>
        <v>12</v>
      </c>
      <c r="DJ17" s="59">
        <f t="shared" si="4"/>
        <v>12</v>
      </c>
      <c r="DK17" s="59">
        <f t="shared" si="4"/>
        <v>12</v>
      </c>
      <c r="DL17" s="59">
        <f t="shared" si="4"/>
        <v>12</v>
      </c>
      <c r="DM17" s="59">
        <f t="shared" si="4"/>
        <v>12</v>
      </c>
      <c r="DN17" s="59">
        <f t="shared" si="4"/>
        <v>12</v>
      </c>
      <c r="DO17" s="59">
        <f t="shared" si="4"/>
        <v>12</v>
      </c>
      <c r="DP17" s="59">
        <f t="shared" si="4"/>
        <v>12</v>
      </c>
      <c r="DQ17" s="59">
        <f t="shared" si="4"/>
        <v>12</v>
      </c>
      <c r="DR17" s="59">
        <f t="shared" si="4"/>
        <v>12</v>
      </c>
      <c r="DS17" s="59">
        <f t="shared" si="4"/>
        <v>12</v>
      </c>
      <c r="DT17" s="59">
        <f t="shared" si="4"/>
        <v>12</v>
      </c>
      <c r="DU17" s="59">
        <f t="shared" si="4"/>
        <v>12</v>
      </c>
      <c r="DV17" s="59">
        <f t="shared" si="10"/>
        <v>12</v>
      </c>
      <c r="DW17" s="59">
        <f t="shared" si="10"/>
        <v>12</v>
      </c>
      <c r="DX17" s="59">
        <f t="shared" si="10"/>
        <v>12</v>
      </c>
      <c r="DY17" s="59">
        <f t="shared" si="11"/>
        <v>12</v>
      </c>
      <c r="DZ17" s="59"/>
      <c r="EA17" s="59"/>
      <c r="EB17" s="59"/>
      <c r="EC17" s="59"/>
      <c r="ED17" s="59"/>
      <c r="EE17" s="59"/>
      <c r="EF17" s="59"/>
      <c r="FI17" s="404">
        <f t="shared" ref="FI17:FN24" si="18">DT17+DT25+DT33</f>
        <v>36</v>
      </c>
      <c r="FJ17" s="404">
        <f t="shared" si="18"/>
        <v>30</v>
      </c>
      <c r="FK17" s="404">
        <f t="shared" si="18"/>
        <v>30</v>
      </c>
      <c r="FL17" s="404">
        <f t="shared" si="18"/>
        <v>30</v>
      </c>
      <c r="FM17" s="404">
        <f t="shared" si="18"/>
        <v>30</v>
      </c>
      <c r="FN17" s="404">
        <f t="shared" si="18"/>
        <v>30</v>
      </c>
    </row>
    <row r="18" spans="1:171" s="404" customFormat="1" ht="14.25" customHeight="1">
      <c r="B18" s="404" t="s">
        <v>323</v>
      </c>
      <c r="C18" s="7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116"/>
      <c r="AL18" s="73"/>
      <c r="AM18" s="73"/>
      <c r="AN18" s="73"/>
      <c r="AO18" s="73"/>
      <c r="AP18" s="73"/>
      <c r="AQ18" s="210"/>
      <c r="AR18" s="195"/>
      <c r="AS18" s="195"/>
      <c r="AT18" s="206"/>
      <c r="AU18" s="206"/>
      <c r="AV18" s="206"/>
      <c r="AW18" s="206"/>
      <c r="AX18" s="109"/>
      <c r="AY18" s="49"/>
      <c r="AZ18" s="54" t="e">
        <f t="shared" ref="AZ18:BO19" si="19">(M18-Y18)/M18</f>
        <v>#DIV/0!</v>
      </c>
      <c r="BA18" s="54" t="e">
        <f t="shared" si="19"/>
        <v>#DIV/0!</v>
      </c>
      <c r="BB18" s="54" t="e">
        <f t="shared" si="19"/>
        <v>#DIV/0!</v>
      </c>
      <c r="BC18" s="54" t="e">
        <f t="shared" si="19"/>
        <v>#DIV/0!</v>
      </c>
      <c r="BD18" s="54" t="e">
        <f t="shared" si="19"/>
        <v>#DIV/0!</v>
      </c>
      <c r="BE18" s="54" t="e">
        <f t="shared" si="19"/>
        <v>#DIV/0!</v>
      </c>
      <c r="BF18" s="54" t="e">
        <f t="shared" si="19"/>
        <v>#DIV/0!</v>
      </c>
      <c r="BG18" s="54" t="e">
        <f t="shared" si="19"/>
        <v>#DIV/0!</v>
      </c>
      <c r="BH18" s="54" t="e">
        <f t="shared" si="19"/>
        <v>#DIV/0!</v>
      </c>
      <c r="BI18" s="54" t="e">
        <f t="shared" si="19"/>
        <v>#DIV/0!</v>
      </c>
      <c r="BJ18" s="54" t="e">
        <f t="shared" si="19"/>
        <v>#DIV/0!</v>
      </c>
      <c r="BK18" s="54" t="e">
        <f t="shared" si="19"/>
        <v>#DIV/0!</v>
      </c>
      <c r="BL18" s="54" t="e">
        <f t="shared" si="19"/>
        <v>#DIV/0!</v>
      </c>
      <c r="BM18" s="54" t="e">
        <f t="shared" si="19"/>
        <v>#DIV/0!</v>
      </c>
      <c r="BN18" s="54" t="e">
        <f t="shared" si="19"/>
        <v>#DIV/0!</v>
      </c>
      <c r="BO18" s="54" t="e">
        <f t="shared" si="19"/>
        <v>#DIV/0!</v>
      </c>
      <c r="BP18" s="54" t="e">
        <f t="shared" ref="BP18:BS18" si="20">(AC18-AO18)/AC18</f>
        <v>#DIV/0!</v>
      </c>
      <c r="BQ18" s="54" t="e">
        <f t="shared" si="20"/>
        <v>#DIV/0!</v>
      </c>
      <c r="BR18" s="54" t="e">
        <f t="shared" si="20"/>
        <v>#DIV/0!</v>
      </c>
      <c r="BS18" s="54" t="e">
        <f t="shared" si="20"/>
        <v>#DIV/0!</v>
      </c>
      <c r="BT18" s="54"/>
      <c r="BU18" s="54"/>
      <c r="BV18" s="54"/>
      <c r="BW18" s="54"/>
      <c r="BX18" s="54"/>
      <c r="BY18" s="54"/>
      <c r="BZ18" s="54"/>
      <c r="CA18" s="54"/>
      <c r="CB18" s="61">
        <v>15</v>
      </c>
      <c r="CC18" s="59" t="e">
        <f t="shared" si="16"/>
        <v>#DIV/0!</v>
      </c>
      <c r="CD18" s="59" t="e">
        <f t="shared" si="16"/>
        <v>#DIV/0!</v>
      </c>
      <c r="CE18" s="59" t="e">
        <f t="shared" si="16"/>
        <v>#DIV/0!</v>
      </c>
      <c r="CF18" s="59" t="e">
        <f t="shared" si="16"/>
        <v>#DIV/0!</v>
      </c>
      <c r="CG18" s="59" t="e">
        <f t="shared" si="16"/>
        <v>#DIV/0!</v>
      </c>
      <c r="CH18" s="59" t="e">
        <f t="shared" si="16"/>
        <v>#DIV/0!</v>
      </c>
      <c r="CI18" s="59" t="e">
        <f t="shared" si="16"/>
        <v>#DIV/0!</v>
      </c>
      <c r="CJ18" s="59" t="e">
        <f t="shared" si="16"/>
        <v>#DIV/0!</v>
      </c>
      <c r="CK18" s="59" t="e">
        <f t="shared" si="16"/>
        <v>#DIV/0!</v>
      </c>
      <c r="CL18" s="59" t="e">
        <f t="shared" si="16"/>
        <v>#DIV/0!</v>
      </c>
      <c r="CM18" s="59" t="e">
        <f t="shared" si="17"/>
        <v>#DIV/0!</v>
      </c>
      <c r="CN18" s="59" t="e">
        <f t="shared" si="17"/>
        <v>#DIV/0!</v>
      </c>
      <c r="CO18" s="59" t="e">
        <f t="shared" si="17"/>
        <v>#DIV/0!</v>
      </c>
      <c r="CP18" s="59" t="e">
        <f t="shared" si="17"/>
        <v>#DIV/0!</v>
      </c>
      <c r="CQ18" s="59" t="e">
        <f t="shared" si="17"/>
        <v>#DIV/0!</v>
      </c>
      <c r="CR18" s="59" t="e">
        <f t="shared" si="17"/>
        <v>#DIV/0!</v>
      </c>
      <c r="CS18" s="59" t="e">
        <f t="shared" si="17"/>
        <v>#DIV/0!</v>
      </c>
      <c r="CT18" s="59" t="e">
        <f t="shared" si="17"/>
        <v>#DIV/0!</v>
      </c>
      <c r="CU18" s="59" t="e">
        <f t="shared" si="17"/>
        <v>#DIV/0!</v>
      </c>
      <c r="CV18" s="59" t="e">
        <f t="shared" si="17"/>
        <v>#DIV/0!</v>
      </c>
      <c r="CW18" s="59"/>
      <c r="CX18" s="59"/>
      <c r="CY18" s="59"/>
      <c r="CZ18" s="59"/>
      <c r="DA18" s="59"/>
      <c r="DB18" s="59"/>
      <c r="DC18" s="59"/>
      <c r="DD18" s="404" t="s">
        <v>200</v>
      </c>
      <c r="DE18" s="75" t="s">
        <v>0</v>
      </c>
      <c r="DF18" s="59" t="e">
        <f t="shared" si="4"/>
        <v>#DIV/0!</v>
      </c>
      <c r="DG18" s="59" t="e">
        <f t="shared" si="4"/>
        <v>#DIV/0!</v>
      </c>
      <c r="DH18" s="59" t="e">
        <f t="shared" si="4"/>
        <v>#DIV/0!</v>
      </c>
      <c r="DI18" s="59" t="e">
        <f t="shared" si="4"/>
        <v>#DIV/0!</v>
      </c>
      <c r="DJ18" s="59" t="e">
        <f t="shared" si="4"/>
        <v>#DIV/0!</v>
      </c>
      <c r="DK18" s="59" t="e">
        <f t="shared" si="4"/>
        <v>#DIV/0!</v>
      </c>
      <c r="DL18" s="59" t="e">
        <f t="shared" si="4"/>
        <v>#DIV/0!</v>
      </c>
      <c r="DM18" s="59" t="e">
        <f t="shared" si="4"/>
        <v>#DIV/0!</v>
      </c>
      <c r="DN18" s="59" t="e">
        <f t="shared" si="4"/>
        <v>#DIV/0!</v>
      </c>
      <c r="DO18" s="59" t="e">
        <f t="shared" si="4"/>
        <v>#DIV/0!</v>
      </c>
      <c r="DP18" s="59" t="e">
        <f t="shared" si="4"/>
        <v>#DIV/0!</v>
      </c>
      <c r="DQ18" s="59" t="e">
        <f t="shared" si="4"/>
        <v>#DIV/0!</v>
      </c>
      <c r="DR18" s="59" t="e">
        <f t="shared" si="4"/>
        <v>#DIV/0!</v>
      </c>
      <c r="DS18" s="59" t="e">
        <f t="shared" si="4"/>
        <v>#DIV/0!</v>
      </c>
      <c r="DT18" s="59" t="e">
        <f t="shared" si="4"/>
        <v>#DIV/0!</v>
      </c>
      <c r="DU18" s="59" t="e">
        <f t="shared" si="4"/>
        <v>#DIV/0!</v>
      </c>
      <c r="DV18" s="59" t="e">
        <f t="shared" si="10"/>
        <v>#DIV/0!</v>
      </c>
      <c r="DW18" s="59" t="e">
        <f t="shared" si="10"/>
        <v>#DIV/0!</v>
      </c>
      <c r="DX18" s="59" t="e">
        <f t="shared" si="10"/>
        <v>#DIV/0!</v>
      </c>
      <c r="DY18" s="59" t="e">
        <f t="shared" si="11"/>
        <v>#DIV/0!</v>
      </c>
      <c r="DZ18" s="59"/>
      <c r="EA18" s="59"/>
      <c r="EB18" s="59"/>
      <c r="EC18" s="59"/>
      <c r="ED18" s="59"/>
      <c r="EE18" s="59"/>
      <c r="EF18" s="59"/>
      <c r="FI18" s="404" t="e">
        <f t="shared" si="18"/>
        <v>#DIV/0!</v>
      </c>
      <c r="FJ18" s="404" t="e">
        <f t="shared" si="18"/>
        <v>#DIV/0!</v>
      </c>
      <c r="FK18" s="404" t="e">
        <f t="shared" si="18"/>
        <v>#DIV/0!</v>
      </c>
      <c r="FL18" s="404" t="e">
        <f t="shared" si="18"/>
        <v>#DIV/0!</v>
      </c>
      <c r="FM18" s="404" t="e">
        <f t="shared" si="18"/>
        <v>#DIV/0!</v>
      </c>
      <c r="FN18" s="404" t="e">
        <f t="shared" si="18"/>
        <v>#DIV/0!</v>
      </c>
    </row>
    <row r="19" spans="1:171" s="224" customFormat="1" ht="14.25" customHeight="1">
      <c r="A19" s="569" t="s">
        <v>363</v>
      </c>
      <c r="B19" s="570"/>
      <c r="C19" s="237" t="s">
        <v>7</v>
      </c>
      <c r="K19" s="226"/>
      <c r="L19" s="226"/>
      <c r="M19" s="380">
        <v>571.89718799231719</v>
      </c>
      <c r="N19" s="380">
        <v>522.44998309720643</v>
      </c>
      <c r="O19" s="380">
        <v>792.47675401521553</v>
      </c>
      <c r="P19" s="380">
        <v>369.03773410831258</v>
      </c>
      <c r="Q19" s="380">
        <v>548.78718033146743</v>
      </c>
      <c r="R19" s="380">
        <v>143.63688595231255</v>
      </c>
      <c r="S19" s="380">
        <v>0</v>
      </c>
      <c r="T19" s="380">
        <v>0</v>
      </c>
      <c r="U19" s="380">
        <v>171.179138968931</v>
      </c>
      <c r="V19" s="380">
        <v>0</v>
      </c>
      <c r="W19" s="380">
        <v>0</v>
      </c>
      <c r="X19" s="380">
        <v>230.82796214421421</v>
      </c>
      <c r="Y19" s="380">
        <v>219.10204677828699</v>
      </c>
      <c r="Z19" s="380">
        <v>411.25541125541127</v>
      </c>
      <c r="AA19" s="226">
        <v>0</v>
      </c>
      <c r="AB19" s="226">
        <v>44</v>
      </c>
      <c r="AC19" s="226">
        <v>361</v>
      </c>
      <c r="AD19" s="226">
        <v>401</v>
      </c>
      <c r="AE19" s="226">
        <v>849</v>
      </c>
      <c r="AF19" s="226">
        <v>569</v>
      </c>
      <c r="AG19" s="226">
        <v>422</v>
      </c>
      <c r="AH19" s="226">
        <v>1477</v>
      </c>
      <c r="AI19" s="226">
        <v>927</v>
      </c>
      <c r="AJ19" s="226">
        <v>1541</v>
      </c>
      <c r="AK19" s="227">
        <v>1586</v>
      </c>
      <c r="AL19" s="228">
        <v>1641</v>
      </c>
      <c r="AM19" s="228">
        <v>1402</v>
      </c>
      <c r="AN19" s="228">
        <v>796</v>
      </c>
      <c r="AO19" s="228">
        <v>478</v>
      </c>
      <c r="AP19" s="228">
        <v>891</v>
      </c>
      <c r="AQ19" s="229">
        <v>505</v>
      </c>
      <c r="AR19" s="230">
        <v>0</v>
      </c>
      <c r="AS19" s="230"/>
      <c r="AT19" s="231"/>
      <c r="AU19" s="231"/>
      <c r="AV19" s="231"/>
      <c r="AW19" s="231"/>
      <c r="AX19" s="232"/>
      <c r="AY19" s="233"/>
      <c r="AZ19" s="62">
        <f t="shared" si="19"/>
        <v>0.61688560220507604</v>
      </c>
      <c r="BA19" s="62">
        <f t="shared" si="19"/>
        <v>0.21283295136236308</v>
      </c>
      <c r="BB19" s="62">
        <f>(O19-AA20)/O19</f>
        <v>1</v>
      </c>
      <c r="BC19" s="62">
        <f>(P19-AB20)/P19</f>
        <v>0.9386559663142644</v>
      </c>
      <c r="BD19" s="62">
        <f>(Q19-AC20)/Q19</f>
        <v>0.39313330709376598</v>
      </c>
      <c r="BE19" s="62">
        <f>(R19-AD20)/R19</f>
        <v>-1.7883691124639536</v>
      </c>
      <c r="BF19" s="62" t="e">
        <f>(S19-AE20)/S19</f>
        <v>#DIV/0!</v>
      </c>
      <c r="BG19" s="62">
        <v>0</v>
      </c>
      <c r="BH19" s="62">
        <v>0</v>
      </c>
      <c r="BI19" s="62" t="e">
        <f>(V19-AH20)/V19</f>
        <v>#DIV/0!</v>
      </c>
      <c r="BJ19" s="62">
        <v>0</v>
      </c>
      <c r="BK19" s="62">
        <v>0</v>
      </c>
      <c r="BL19" s="62">
        <f>(Y19-AK20)/Y19</f>
        <v>-2.5105736755170973</v>
      </c>
      <c r="BM19" s="62">
        <f>(Z19-AL20)/Z19</f>
        <v>-1.0170065285725798</v>
      </c>
      <c r="BN19" s="62">
        <v>0</v>
      </c>
      <c r="BO19" s="62">
        <f t="shared" ref="BO19:BT19" si="21">(AB20-AN20)/AB20</f>
        <v>-29.011744152188683</v>
      </c>
      <c r="BP19" s="62">
        <f t="shared" si="21"/>
        <v>-0.4188911181577929</v>
      </c>
      <c r="BQ19" s="62">
        <f t="shared" si="21"/>
        <v>0.19760704044299413</v>
      </c>
      <c r="BR19" s="62">
        <f t="shared" si="21"/>
        <v>0.35332892691902323</v>
      </c>
      <c r="BS19" s="62">
        <f t="shared" si="21"/>
        <v>1</v>
      </c>
      <c r="BT19" s="62">
        <f t="shared" si="21"/>
        <v>0.90975603267087013</v>
      </c>
      <c r="BU19" s="62"/>
      <c r="BV19" s="62"/>
      <c r="BW19" s="62"/>
      <c r="BX19" s="62"/>
      <c r="BY19" s="62"/>
      <c r="BZ19" s="62"/>
      <c r="CA19" s="62"/>
      <c r="CB19" s="234">
        <v>15</v>
      </c>
      <c r="CC19" s="235">
        <f t="shared" si="16"/>
        <v>5</v>
      </c>
      <c r="CD19" s="235">
        <f t="shared" si="16"/>
        <v>5</v>
      </c>
      <c r="CE19" s="235">
        <f t="shared" si="16"/>
        <v>5</v>
      </c>
      <c r="CF19" s="235">
        <f t="shared" si="16"/>
        <v>5</v>
      </c>
      <c r="CG19" s="235">
        <f t="shared" si="16"/>
        <v>5</v>
      </c>
      <c r="CH19" s="235">
        <f t="shared" si="16"/>
        <v>1</v>
      </c>
      <c r="CI19" s="235" t="e">
        <f t="shared" si="16"/>
        <v>#DIV/0!</v>
      </c>
      <c r="CJ19" s="235">
        <f t="shared" si="16"/>
        <v>4</v>
      </c>
      <c r="CK19" s="235">
        <f t="shared" si="16"/>
        <v>4</v>
      </c>
      <c r="CL19" s="235" t="e">
        <f t="shared" si="16"/>
        <v>#DIV/0!</v>
      </c>
      <c r="CM19" s="235">
        <f t="shared" si="17"/>
        <v>4</v>
      </c>
      <c r="CN19" s="235">
        <f t="shared" si="17"/>
        <v>4</v>
      </c>
      <c r="CO19" s="235">
        <f t="shared" si="17"/>
        <v>1</v>
      </c>
      <c r="CP19" s="235">
        <f t="shared" si="17"/>
        <v>1</v>
      </c>
      <c r="CQ19" s="235">
        <f t="shared" ref="CQ19:CW19" si="22">IF(AA20&gt;=5000,IF(BN19&gt;=0.24,5,IF(BN19&gt;=0.16,4,IF(BN19&gt;=0.08,3,IF(BN19&gt;=0,2,1)))),IF(AA20&gt;=3000,IF(BN19&gt;=0.18,5,IF(BN19&gt;=0.12,4,IF(BN19&gt;0.06,3,IF(BN19&gt;=0,2,1)))),IF(AA20&gt;=1000,IF(BN19&gt;=0.09,5,IF(BN19&gt;=0.05,4,IF(BN19&gt;=0.03,3,IF(BN19&gt;=0,2,1)))),IF(BN19&gt;=0.05,5,IF(BN19&gt;=0,4,1)))))</f>
        <v>4</v>
      </c>
      <c r="CR19" s="235">
        <f t="shared" si="22"/>
        <v>1</v>
      </c>
      <c r="CS19" s="235">
        <f t="shared" si="22"/>
        <v>1</v>
      </c>
      <c r="CT19" s="235">
        <f t="shared" si="22"/>
        <v>5</v>
      </c>
      <c r="CU19" s="235">
        <f t="shared" si="22"/>
        <v>5</v>
      </c>
      <c r="CV19" s="235">
        <f t="shared" si="22"/>
        <v>5</v>
      </c>
      <c r="CW19" s="235">
        <f t="shared" si="22"/>
        <v>5</v>
      </c>
      <c r="CX19" s="235"/>
      <c r="CY19" s="235"/>
      <c r="CZ19" s="235"/>
      <c r="DA19" s="235"/>
      <c r="DB19" s="235"/>
      <c r="DC19" s="235"/>
      <c r="DD19" s="224" t="s">
        <v>200</v>
      </c>
      <c r="DE19" s="237" t="s">
        <v>7</v>
      </c>
      <c r="DF19" s="235">
        <f t="shared" si="4"/>
        <v>15</v>
      </c>
      <c r="DG19" s="235">
        <f t="shared" si="4"/>
        <v>15</v>
      </c>
      <c r="DH19" s="235">
        <f t="shared" si="4"/>
        <v>15</v>
      </c>
      <c r="DI19" s="235">
        <f t="shared" si="4"/>
        <v>15</v>
      </c>
      <c r="DJ19" s="235">
        <f t="shared" si="4"/>
        <v>15</v>
      </c>
      <c r="DK19" s="235">
        <f t="shared" si="4"/>
        <v>3</v>
      </c>
      <c r="DL19" s="235" t="e">
        <f t="shared" si="4"/>
        <v>#DIV/0!</v>
      </c>
      <c r="DM19" s="235">
        <f t="shared" si="4"/>
        <v>12</v>
      </c>
      <c r="DN19" s="235">
        <f t="shared" si="4"/>
        <v>12</v>
      </c>
      <c r="DO19" s="235" t="e">
        <f t="shared" si="4"/>
        <v>#DIV/0!</v>
      </c>
      <c r="DP19" s="235">
        <f t="shared" si="4"/>
        <v>12</v>
      </c>
      <c r="DQ19" s="235">
        <f t="shared" si="4"/>
        <v>12</v>
      </c>
      <c r="DR19" s="235">
        <f t="shared" si="4"/>
        <v>3</v>
      </c>
      <c r="DS19" s="235">
        <f t="shared" si="4"/>
        <v>3</v>
      </c>
      <c r="DT19" s="235">
        <f t="shared" si="4"/>
        <v>12</v>
      </c>
      <c r="DU19" s="235">
        <f t="shared" si="4"/>
        <v>3</v>
      </c>
      <c r="DV19" s="235">
        <f t="shared" si="10"/>
        <v>3</v>
      </c>
      <c r="DW19" s="235">
        <f t="shared" si="10"/>
        <v>15</v>
      </c>
      <c r="DX19" s="235">
        <f t="shared" si="10"/>
        <v>15</v>
      </c>
      <c r="DY19" s="235">
        <f t="shared" si="11"/>
        <v>15</v>
      </c>
      <c r="DZ19" s="235">
        <f>CW19/5*$CB19</f>
        <v>15</v>
      </c>
      <c r="EA19" s="235"/>
      <c r="EB19" s="235"/>
      <c r="EC19" s="235"/>
      <c r="ED19" s="235"/>
      <c r="EE19" s="235"/>
      <c r="EF19" s="235"/>
      <c r="FI19" s="224">
        <f t="shared" si="18"/>
        <v>42</v>
      </c>
      <c r="FJ19" s="224" t="e">
        <f t="shared" si="18"/>
        <v>#DIV/0!</v>
      </c>
      <c r="FK19" s="224">
        <f t="shared" si="18"/>
        <v>21</v>
      </c>
      <c r="FL19" s="224">
        <f t="shared" si="18"/>
        <v>33</v>
      </c>
      <c r="FM19" s="224">
        <f t="shared" si="18"/>
        <v>45</v>
      </c>
      <c r="FN19" s="224">
        <f>DY19+DY27+DY35</f>
        <v>45</v>
      </c>
      <c r="FO19" s="224">
        <f>DZ19+DZ27+DZ35</f>
        <v>45</v>
      </c>
    </row>
    <row r="20" spans="1:171" s="404" customFormat="1" ht="14.25" customHeight="1">
      <c r="A20" s="571" t="s">
        <v>364</v>
      </c>
      <c r="B20" s="572"/>
      <c r="C20" s="433" t="s">
        <v>7</v>
      </c>
      <c r="D20" s="434"/>
      <c r="E20" s="434"/>
      <c r="F20" s="434"/>
      <c r="G20" s="434"/>
      <c r="H20" s="434"/>
      <c r="I20" s="434"/>
      <c r="J20" s="434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>
        <v>0</v>
      </c>
      <c r="AB20" s="436">
        <v>22.638263192447877</v>
      </c>
      <c r="AC20" s="436">
        <v>333.0406612370947</v>
      </c>
      <c r="AD20" s="436">
        <v>400.51265619993592</v>
      </c>
      <c r="AE20" s="436">
        <v>773.48066298342542</v>
      </c>
      <c r="AF20" s="436">
        <v>544.03017554040332</v>
      </c>
      <c r="AG20" s="436">
        <v>324.29245283018867</v>
      </c>
      <c r="AH20" s="436">
        <v>755.25918284640613</v>
      </c>
      <c r="AI20" s="436">
        <v>464.67051955972471</v>
      </c>
      <c r="AJ20" s="436">
        <v>765.83795436173079</v>
      </c>
      <c r="AK20" s="437">
        <v>769.1738776717699</v>
      </c>
      <c r="AL20" s="438">
        <v>829.50484941296577</v>
      </c>
      <c r="AM20" s="438">
        <v>727.65198830905797</v>
      </c>
      <c r="AN20" s="438">
        <v>679.41376298165585</v>
      </c>
      <c r="AO20" s="438">
        <v>472.54843621471201</v>
      </c>
      <c r="AP20" s="438">
        <v>321.36853554830418</v>
      </c>
      <c r="AQ20" s="439">
        <v>500.18757033887704</v>
      </c>
      <c r="AR20" s="440">
        <v>0</v>
      </c>
      <c r="AS20" s="441">
        <v>29.265437518290899</v>
      </c>
      <c r="AT20" s="207"/>
      <c r="AU20" s="207"/>
      <c r="AV20" s="207"/>
      <c r="AW20" s="207"/>
      <c r="AX20" s="109"/>
      <c r="AY20" s="49"/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/>
      <c r="BU20" s="62"/>
      <c r="BV20" s="62"/>
      <c r="BW20" s="62"/>
      <c r="BX20" s="62"/>
      <c r="BY20" s="54"/>
      <c r="BZ20" s="54"/>
      <c r="CA20" s="54"/>
      <c r="CB20" s="61">
        <v>15</v>
      </c>
      <c r="CC20" s="59">
        <f t="shared" si="16"/>
        <v>4</v>
      </c>
      <c r="CD20" s="59">
        <f t="shared" si="16"/>
        <v>4</v>
      </c>
      <c r="CE20" s="59">
        <f t="shared" si="16"/>
        <v>4</v>
      </c>
      <c r="CF20" s="59">
        <f t="shared" si="16"/>
        <v>4</v>
      </c>
      <c r="CG20" s="59">
        <f t="shared" si="16"/>
        <v>4</v>
      </c>
      <c r="CH20" s="59">
        <f t="shared" si="16"/>
        <v>4</v>
      </c>
      <c r="CI20" s="59">
        <f t="shared" si="16"/>
        <v>4</v>
      </c>
      <c r="CJ20" s="59">
        <f t="shared" si="16"/>
        <v>4</v>
      </c>
      <c r="CK20" s="59">
        <f t="shared" si="16"/>
        <v>4</v>
      </c>
      <c r="CL20" s="59">
        <f t="shared" si="16"/>
        <v>4</v>
      </c>
      <c r="CM20" s="59">
        <f t="shared" si="17"/>
        <v>4</v>
      </c>
      <c r="CN20" s="59">
        <f t="shared" si="17"/>
        <v>4</v>
      </c>
      <c r="CO20" s="59">
        <f t="shared" si="17"/>
        <v>4</v>
      </c>
      <c r="CP20" s="59">
        <f t="shared" si="17"/>
        <v>4</v>
      </c>
      <c r="CQ20" s="59" t="e">
        <f>IF(#REF!&gt;=5000,IF(BN20&gt;=0.24,5,IF(BN20&gt;=0.16,4,IF(BN20&gt;=0.08,3,IF(BN20&gt;=0,2,1)))),IF(#REF!&gt;=3000,IF(BN20&gt;=0.18,5,IF(BN20&gt;=0.12,4,IF(BN20&gt;0.06,3,IF(BN20&gt;=0,2,1)))),IF(#REF!&gt;=1000,IF(BN20&gt;=0.09,5,IF(BN20&gt;=0.05,4,IF(BN20&gt;=0.03,3,IF(BN20&gt;=0,2,1)))),IF(BN20&gt;=0.05,5,IF(BN20&gt;=0,4,1)))))</f>
        <v>#REF!</v>
      </c>
      <c r="CR20" s="59" t="e">
        <f>IF(#REF!&gt;=5000,IF(BO20&gt;=0.24,5,IF(BO20&gt;=0.16,4,IF(BO20&gt;=0.08,3,IF(BO20&gt;=0,2,1)))),IF(#REF!&gt;=3000,IF(BO20&gt;=0.18,5,IF(BO20&gt;=0.12,4,IF(BO20&gt;0.06,3,IF(BO20&gt;=0,2,1)))),IF(#REF!&gt;=1000,IF(BO20&gt;=0.09,5,IF(BO20&gt;=0.05,4,IF(BO20&gt;=0.03,3,IF(BO20&gt;=0,2,1)))),IF(BO20&gt;=0.05,5,IF(BO20&gt;=0,4,1)))))</f>
        <v>#REF!</v>
      </c>
      <c r="CS20" s="59" t="e">
        <f>IF(#REF!&gt;=5000,IF(BP20&gt;=0.24,5,IF(BP20&gt;=0.16,4,IF(BP20&gt;=0.08,3,IF(BP20&gt;=0,2,1)))),IF(#REF!&gt;=3000,IF(BP20&gt;=0.18,5,IF(BP20&gt;=0.12,4,IF(BP20&gt;0.06,3,IF(BP20&gt;=0,2,1)))),IF(#REF!&gt;=1000,IF(BP20&gt;=0.09,5,IF(BP20&gt;=0.05,4,IF(BP20&gt;=0.03,3,IF(BP20&gt;=0,2,1)))),IF(BP20&gt;=0.05,5,IF(BP20&gt;=0,4,1)))))</f>
        <v>#REF!</v>
      </c>
      <c r="CT20" s="59" t="e">
        <f>IF(#REF!&gt;=5000,IF(BQ20&gt;=0.24,5,IF(BQ20&gt;=0.16,4,IF(BQ20&gt;=0.08,3,IF(BQ20&gt;=0,2,1)))),IF(#REF!&gt;=3000,IF(BQ20&gt;=0.18,5,IF(BQ20&gt;=0.12,4,IF(BQ20&gt;0.06,3,IF(BQ20&gt;=0,2,1)))),IF(#REF!&gt;=1000,IF(BQ20&gt;=0.09,5,IF(BQ20&gt;=0.05,4,IF(BQ20&gt;=0.03,3,IF(BQ20&gt;=0,2,1)))),IF(BQ20&gt;=0.05,5,IF(BQ20&gt;=0,4,1)))))</f>
        <v>#REF!</v>
      </c>
      <c r="CU20" s="59" t="e">
        <f>IF(#REF!&gt;=5000,IF(BR20&gt;=0.24,5,IF(BR20&gt;=0.16,4,IF(BR20&gt;=0.08,3,IF(BR20&gt;=0,2,1)))),IF(#REF!&gt;=3000,IF(BR20&gt;=0.18,5,IF(BR20&gt;=0.12,4,IF(BR20&gt;0.06,3,IF(BR20&gt;=0,2,1)))),IF(#REF!&gt;=1000,IF(BR20&gt;=0.09,5,IF(BR20&gt;=0.05,4,IF(BR20&gt;=0.03,3,IF(BR20&gt;=0,2,1)))),IF(BR20&gt;=0.05,5,IF(BR20&gt;=0,4,1)))))</f>
        <v>#REF!</v>
      </c>
      <c r="CV20" s="59" t="e">
        <f>IF(#REF!&gt;=5000,IF(BS20&gt;=0.24,5,IF(BS20&gt;=0.16,4,IF(BS20&gt;=0.08,3,IF(BS20&gt;=0,2,1)))),IF(#REF!&gt;=3000,IF(BS20&gt;=0.18,5,IF(BS20&gt;=0.12,4,IF(BS20&gt;0.06,3,IF(BS20&gt;=0,2,1)))),IF(#REF!&gt;=1000,IF(BS20&gt;=0.09,5,IF(BS20&gt;=0.05,4,IF(BS20&gt;=0.03,3,IF(BS20&gt;=0,2,1)))),IF(BS20&gt;=0.05,5,IF(BS20&gt;=0,4,1)))))</f>
        <v>#REF!</v>
      </c>
      <c r="CW20" s="59"/>
      <c r="CX20" s="59"/>
      <c r="CY20" s="59"/>
      <c r="CZ20" s="59"/>
      <c r="DA20" s="59"/>
      <c r="DB20" s="59"/>
      <c r="DC20" s="59"/>
      <c r="DD20" s="404" t="s">
        <v>200</v>
      </c>
      <c r="DE20" s="75" t="s">
        <v>4</v>
      </c>
      <c r="DF20" s="59">
        <f t="shared" si="4"/>
        <v>12</v>
      </c>
      <c r="DG20" s="59">
        <f t="shared" si="4"/>
        <v>12</v>
      </c>
      <c r="DH20" s="59">
        <f t="shared" si="4"/>
        <v>12</v>
      </c>
      <c r="DI20" s="59">
        <f t="shared" si="4"/>
        <v>12</v>
      </c>
      <c r="DJ20" s="59">
        <f t="shared" si="4"/>
        <v>12</v>
      </c>
      <c r="DK20" s="59">
        <f t="shared" si="4"/>
        <v>12</v>
      </c>
      <c r="DL20" s="59">
        <f t="shared" si="4"/>
        <v>12</v>
      </c>
      <c r="DM20" s="59">
        <f t="shared" si="4"/>
        <v>12</v>
      </c>
      <c r="DN20" s="59">
        <f t="shared" si="4"/>
        <v>12</v>
      </c>
      <c r="DO20" s="59">
        <f t="shared" si="4"/>
        <v>12</v>
      </c>
      <c r="DP20" s="59">
        <f t="shared" si="4"/>
        <v>12</v>
      </c>
      <c r="DQ20" s="59">
        <f t="shared" si="4"/>
        <v>12</v>
      </c>
      <c r="DR20" s="59">
        <f t="shared" si="4"/>
        <v>12</v>
      </c>
      <c r="DS20" s="59">
        <f t="shared" si="4"/>
        <v>12</v>
      </c>
      <c r="DT20" s="59" t="e">
        <f t="shared" si="4"/>
        <v>#REF!</v>
      </c>
      <c r="DU20" s="59" t="e">
        <f t="shared" si="4"/>
        <v>#REF!</v>
      </c>
      <c r="DV20" s="59" t="e">
        <f t="shared" si="10"/>
        <v>#REF!</v>
      </c>
      <c r="DW20" s="59" t="e">
        <f t="shared" si="10"/>
        <v>#REF!</v>
      </c>
      <c r="DX20" s="59" t="e">
        <f t="shared" si="10"/>
        <v>#REF!</v>
      </c>
      <c r="DY20" s="59" t="e">
        <f t="shared" si="11"/>
        <v>#REF!</v>
      </c>
      <c r="DZ20" s="59"/>
      <c r="EA20" s="59"/>
      <c r="EB20" s="59"/>
      <c r="EC20" s="59"/>
      <c r="ED20" s="59"/>
      <c r="EE20" s="59"/>
      <c r="EF20" s="59"/>
      <c r="FI20" s="404" t="e">
        <f t="shared" si="18"/>
        <v>#REF!</v>
      </c>
      <c r="FJ20" s="404" t="e">
        <f t="shared" si="18"/>
        <v>#REF!</v>
      </c>
      <c r="FK20" s="404" t="e">
        <f t="shared" si="18"/>
        <v>#REF!</v>
      </c>
      <c r="FL20" s="404" t="e">
        <f t="shared" si="18"/>
        <v>#REF!</v>
      </c>
      <c r="FM20" s="404" t="e">
        <f t="shared" si="18"/>
        <v>#REF!</v>
      </c>
      <c r="FN20" s="404" t="e">
        <f t="shared" si="18"/>
        <v>#REF!</v>
      </c>
    </row>
    <row r="21" spans="1:171" s="404" customFormat="1" ht="14.25" customHeight="1">
      <c r="A21" s="567"/>
      <c r="B21" s="568"/>
      <c r="C21" s="7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116"/>
      <c r="AL21" s="73"/>
      <c r="AM21" s="73"/>
      <c r="AN21" s="73"/>
      <c r="AO21" s="73"/>
      <c r="AP21" s="73"/>
      <c r="AQ21" s="210"/>
      <c r="AR21" s="195"/>
      <c r="AS21" s="195"/>
      <c r="AT21" s="206"/>
      <c r="AU21" s="206"/>
      <c r="AV21" s="206"/>
      <c r="AW21" s="206"/>
      <c r="AX21" s="109"/>
      <c r="AY21" s="49"/>
      <c r="AZ21" s="54" t="e">
        <f t="shared" ref="AZ21:BS32" si="23">(M21-Y21)/M21</f>
        <v>#DIV/0!</v>
      </c>
      <c r="BA21" s="54" t="e">
        <f t="shared" si="23"/>
        <v>#DIV/0!</v>
      </c>
      <c r="BB21" s="54" t="e">
        <f t="shared" si="23"/>
        <v>#DIV/0!</v>
      </c>
      <c r="BC21" s="54" t="e">
        <f t="shared" si="23"/>
        <v>#DIV/0!</v>
      </c>
      <c r="BD21" s="54" t="e">
        <f t="shared" si="23"/>
        <v>#DIV/0!</v>
      </c>
      <c r="BE21" s="54" t="e">
        <f t="shared" si="23"/>
        <v>#DIV/0!</v>
      </c>
      <c r="BF21" s="54" t="e">
        <f t="shared" si="23"/>
        <v>#DIV/0!</v>
      </c>
      <c r="BG21" s="54" t="e">
        <f t="shared" si="23"/>
        <v>#DIV/0!</v>
      </c>
      <c r="BH21" s="54" t="e">
        <f t="shared" si="23"/>
        <v>#DIV/0!</v>
      </c>
      <c r="BI21" s="54" t="e">
        <f t="shared" si="23"/>
        <v>#DIV/0!</v>
      </c>
      <c r="BJ21" s="54" t="e">
        <f t="shared" si="23"/>
        <v>#DIV/0!</v>
      </c>
      <c r="BK21" s="54" t="e">
        <f t="shared" si="23"/>
        <v>#DIV/0!</v>
      </c>
      <c r="BL21" s="54" t="e">
        <f t="shared" si="23"/>
        <v>#DIV/0!</v>
      </c>
      <c r="BM21" s="54" t="e">
        <f t="shared" si="23"/>
        <v>#DIV/0!</v>
      </c>
      <c r="BN21" s="54" t="e">
        <f t="shared" si="23"/>
        <v>#DIV/0!</v>
      </c>
      <c r="BO21" s="54" t="e">
        <f t="shared" si="23"/>
        <v>#DIV/0!</v>
      </c>
      <c r="BP21" s="54" t="e">
        <f t="shared" si="23"/>
        <v>#DIV/0!</v>
      </c>
      <c r="BQ21" s="54" t="e">
        <f t="shared" si="23"/>
        <v>#DIV/0!</v>
      </c>
      <c r="BR21" s="54" t="e">
        <f t="shared" si="23"/>
        <v>#DIV/0!</v>
      </c>
      <c r="BS21" s="54" t="e">
        <f t="shared" si="23"/>
        <v>#DIV/0!</v>
      </c>
      <c r="BT21" s="54"/>
      <c r="BU21" s="54"/>
      <c r="BV21" s="54"/>
      <c r="BW21" s="54"/>
      <c r="BX21" s="54"/>
      <c r="BY21" s="54"/>
      <c r="BZ21" s="54"/>
      <c r="CA21" s="54"/>
      <c r="CB21" s="61">
        <v>15</v>
      </c>
      <c r="CC21" s="59" t="e">
        <f t="shared" si="16"/>
        <v>#DIV/0!</v>
      </c>
      <c r="CD21" s="59" t="e">
        <f t="shared" si="16"/>
        <v>#DIV/0!</v>
      </c>
      <c r="CE21" s="59" t="e">
        <f t="shared" si="16"/>
        <v>#DIV/0!</v>
      </c>
      <c r="CF21" s="59" t="e">
        <f t="shared" si="16"/>
        <v>#DIV/0!</v>
      </c>
      <c r="CG21" s="59" t="e">
        <f t="shared" si="16"/>
        <v>#DIV/0!</v>
      </c>
      <c r="CH21" s="59" t="e">
        <f t="shared" si="16"/>
        <v>#DIV/0!</v>
      </c>
      <c r="CI21" s="59" t="e">
        <f t="shared" si="16"/>
        <v>#DIV/0!</v>
      </c>
      <c r="CJ21" s="59" t="e">
        <f t="shared" si="16"/>
        <v>#DIV/0!</v>
      </c>
      <c r="CK21" s="59" t="e">
        <f t="shared" si="16"/>
        <v>#DIV/0!</v>
      </c>
      <c r="CL21" s="59" t="e">
        <f t="shared" si="16"/>
        <v>#DIV/0!</v>
      </c>
      <c r="CM21" s="59" t="e">
        <f t="shared" si="17"/>
        <v>#DIV/0!</v>
      </c>
      <c r="CN21" s="59" t="e">
        <f t="shared" si="17"/>
        <v>#DIV/0!</v>
      </c>
      <c r="CO21" s="59" t="e">
        <f t="shared" si="17"/>
        <v>#DIV/0!</v>
      </c>
      <c r="CP21" s="59" t="e">
        <f t="shared" si="17"/>
        <v>#DIV/0!</v>
      </c>
      <c r="CQ21" s="59" t="e">
        <f t="shared" si="17"/>
        <v>#DIV/0!</v>
      </c>
      <c r="CR21" s="59" t="e">
        <f t="shared" si="17"/>
        <v>#DIV/0!</v>
      </c>
      <c r="CS21" s="59" t="e">
        <f t="shared" si="17"/>
        <v>#DIV/0!</v>
      </c>
      <c r="CT21" s="59" t="e">
        <f t="shared" si="17"/>
        <v>#DIV/0!</v>
      </c>
      <c r="CU21" s="59" t="e">
        <f t="shared" si="17"/>
        <v>#DIV/0!</v>
      </c>
      <c r="CV21" s="59" t="e">
        <f t="shared" si="17"/>
        <v>#DIV/0!</v>
      </c>
      <c r="CW21" s="59"/>
      <c r="CX21" s="59"/>
      <c r="CY21" s="59"/>
      <c r="CZ21" s="59"/>
      <c r="DA21" s="59"/>
      <c r="DB21" s="59"/>
      <c r="DC21" s="59"/>
      <c r="DD21" s="404" t="s">
        <v>200</v>
      </c>
      <c r="DE21" s="75" t="s">
        <v>1</v>
      </c>
      <c r="DF21" s="59" t="e">
        <f t="shared" si="4"/>
        <v>#DIV/0!</v>
      </c>
      <c r="DG21" s="59" t="e">
        <f t="shared" si="4"/>
        <v>#DIV/0!</v>
      </c>
      <c r="DH21" s="59" t="e">
        <f t="shared" si="4"/>
        <v>#DIV/0!</v>
      </c>
      <c r="DI21" s="59" t="e">
        <f t="shared" si="4"/>
        <v>#DIV/0!</v>
      </c>
      <c r="DJ21" s="59" t="e">
        <f t="shared" si="4"/>
        <v>#DIV/0!</v>
      </c>
      <c r="DK21" s="59" t="e">
        <f t="shared" ref="DK21:DZ40" si="24">CH21/5*$CB21</f>
        <v>#DIV/0!</v>
      </c>
      <c r="DL21" s="59" t="e">
        <f t="shared" si="24"/>
        <v>#DIV/0!</v>
      </c>
      <c r="DM21" s="59" t="e">
        <f t="shared" si="24"/>
        <v>#DIV/0!</v>
      </c>
      <c r="DN21" s="59" t="e">
        <f t="shared" si="24"/>
        <v>#DIV/0!</v>
      </c>
      <c r="DO21" s="59" t="e">
        <f t="shared" si="24"/>
        <v>#DIV/0!</v>
      </c>
      <c r="DP21" s="59" t="e">
        <f t="shared" si="24"/>
        <v>#DIV/0!</v>
      </c>
      <c r="DQ21" s="59" t="e">
        <f t="shared" si="24"/>
        <v>#DIV/0!</v>
      </c>
      <c r="DR21" s="59" t="e">
        <f t="shared" si="24"/>
        <v>#DIV/0!</v>
      </c>
      <c r="DS21" s="59" t="e">
        <f t="shared" si="24"/>
        <v>#DIV/0!</v>
      </c>
      <c r="DT21" s="59" t="e">
        <f t="shared" si="24"/>
        <v>#DIV/0!</v>
      </c>
      <c r="DU21" s="59" t="e">
        <f t="shared" si="24"/>
        <v>#DIV/0!</v>
      </c>
      <c r="DV21" s="59" t="e">
        <f t="shared" si="10"/>
        <v>#DIV/0!</v>
      </c>
      <c r="DW21" s="59" t="e">
        <f t="shared" si="10"/>
        <v>#DIV/0!</v>
      </c>
      <c r="DX21" s="59" t="e">
        <f t="shared" si="10"/>
        <v>#DIV/0!</v>
      </c>
      <c r="DY21" s="59" t="e">
        <f t="shared" si="11"/>
        <v>#DIV/0!</v>
      </c>
      <c r="DZ21" s="59"/>
      <c r="EA21" s="59"/>
      <c r="EB21" s="59"/>
      <c r="EC21" s="59"/>
      <c r="ED21" s="59"/>
      <c r="EE21" s="59"/>
      <c r="EF21" s="59"/>
      <c r="FI21" s="404" t="e">
        <f t="shared" si="18"/>
        <v>#DIV/0!</v>
      </c>
      <c r="FJ21" s="404" t="e">
        <f t="shared" si="18"/>
        <v>#DIV/0!</v>
      </c>
      <c r="FK21" s="404" t="e">
        <f t="shared" si="18"/>
        <v>#DIV/0!</v>
      </c>
      <c r="FL21" s="404" t="e">
        <f t="shared" si="18"/>
        <v>#DIV/0!</v>
      </c>
      <c r="FM21" s="404" t="e">
        <f t="shared" si="18"/>
        <v>#DIV/0!</v>
      </c>
      <c r="FN21" s="404" t="e">
        <f t="shared" si="18"/>
        <v>#DIV/0!</v>
      </c>
    </row>
    <row r="22" spans="1:171" s="404" customFormat="1" ht="14.25" customHeight="1">
      <c r="C22" s="7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116"/>
      <c r="AL22" s="73"/>
      <c r="AM22" s="73"/>
      <c r="AN22" s="73"/>
      <c r="AO22" s="73"/>
      <c r="AP22" s="73"/>
      <c r="AQ22" s="210"/>
      <c r="AR22" s="195"/>
      <c r="AS22" s="195"/>
      <c r="AT22" s="206"/>
      <c r="AU22" s="206"/>
      <c r="AV22" s="206"/>
      <c r="AW22" s="206"/>
      <c r="AX22" s="109"/>
      <c r="AY22" s="49"/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54" t="e">
        <f t="shared" si="23"/>
        <v>#DIV/0!</v>
      </c>
      <c r="BN22" s="54" t="e">
        <f t="shared" si="23"/>
        <v>#DIV/0!</v>
      </c>
      <c r="BO22" s="54" t="e">
        <f t="shared" si="23"/>
        <v>#DIV/0!</v>
      </c>
      <c r="BP22" s="54" t="e">
        <f t="shared" si="23"/>
        <v>#DIV/0!</v>
      </c>
      <c r="BQ22" s="54" t="e">
        <f t="shared" si="23"/>
        <v>#DIV/0!</v>
      </c>
      <c r="BR22" s="54" t="e">
        <f t="shared" si="23"/>
        <v>#DIV/0!</v>
      </c>
      <c r="BS22" s="54" t="e">
        <f t="shared" si="23"/>
        <v>#DIV/0!</v>
      </c>
      <c r="BT22" s="54"/>
      <c r="BU22" s="54"/>
      <c r="BV22" s="54"/>
      <c r="BW22" s="54"/>
      <c r="BX22" s="54"/>
      <c r="BY22" s="54"/>
      <c r="BZ22" s="54"/>
      <c r="CA22" s="54"/>
      <c r="CB22" s="61">
        <v>15</v>
      </c>
      <c r="CC22" s="59">
        <f t="shared" si="16"/>
        <v>4</v>
      </c>
      <c r="CD22" s="59">
        <f t="shared" si="16"/>
        <v>4</v>
      </c>
      <c r="CE22" s="59">
        <f t="shared" si="16"/>
        <v>4</v>
      </c>
      <c r="CF22" s="59">
        <f t="shared" si="16"/>
        <v>4</v>
      </c>
      <c r="CG22" s="59">
        <f t="shared" si="16"/>
        <v>4</v>
      </c>
      <c r="CH22" s="59">
        <f t="shared" si="16"/>
        <v>4</v>
      </c>
      <c r="CI22" s="59">
        <f t="shared" si="16"/>
        <v>4</v>
      </c>
      <c r="CJ22" s="59">
        <f t="shared" si="16"/>
        <v>4</v>
      </c>
      <c r="CK22" s="59">
        <f t="shared" si="16"/>
        <v>4</v>
      </c>
      <c r="CL22" s="59">
        <f t="shared" si="16"/>
        <v>4</v>
      </c>
      <c r="CM22" s="59">
        <f t="shared" si="17"/>
        <v>4</v>
      </c>
      <c r="CN22" s="59">
        <f t="shared" si="17"/>
        <v>4</v>
      </c>
      <c r="CO22" s="59">
        <f t="shared" si="17"/>
        <v>4</v>
      </c>
      <c r="CP22" s="59" t="e">
        <f t="shared" si="17"/>
        <v>#DIV/0!</v>
      </c>
      <c r="CQ22" s="59" t="e">
        <f t="shared" si="17"/>
        <v>#DIV/0!</v>
      </c>
      <c r="CR22" s="59" t="e">
        <f t="shared" si="17"/>
        <v>#DIV/0!</v>
      </c>
      <c r="CS22" s="59" t="e">
        <f t="shared" si="17"/>
        <v>#DIV/0!</v>
      </c>
      <c r="CT22" s="59" t="e">
        <f t="shared" si="17"/>
        <v>#DIV/0!</v>
      </c>
      <c r="CU22" s="59" t="e">
        <f t="shared" si="17"/>
        <v>#DIV/0!</v>
      </c>
      <c r="CV22" s="59" t="e">
        <f t="shared" si="17"/>
        <v>#DIV/0!</v>
      </c>
      <c r="CW22" s="59"/>
      <c r="CX22" s="59"/>
      <c r="CY22" s="59"/>
      <c r="CZ22" s="59"/>
      <c r="DA22" s="59"/>
      <c r="DB22" s="59"/>
      <c r="DC22" s="59"/>
      <c r="DD22" s="404" t="s">
        <v>200</v>
      </c>
      <c r="DE22" s="75" t="s">
        <v>2</v>
      </c>
      <c r="DF22" s="59">
        <f t="shared" ref="DF22:DL40" si="25">CC22/5*$CB22</f>
        <v>12</v>
      </c>
      <c r="DG22" s="59">
        <f t="shared" si="25"/>
        <v>12</v>
      </c>
      <c r="DH22" s="59">
        <f t="shared" si="25"/>
        <v>12</v>
      </c>
      <c r="DI22" s="59">
        <f t="shared" si="25"/>
        <v>12</v>
      </c>
      <c r="DJ22" s="59">
        <f t="shared" si="25"/>
        <v>12</v>
      </c>
      <c r="DK22" s="59">
        <f t="shared" si="24"/>
        <v>12</v>
      </c>
      <c r="DL22" s="59">
        <f t="shared" si="24"/>
        <v>12</v>
      </c>
      <c r="DM22" s="59">
        <f t="shared" si="24"/>
        <v>12</v>
      </c>
      <c r="DN22" s="59">
        <f t="shared" si="24"/>
        <v>12</v>
      </c>
      <c r="DO22" s="59">
        <f t="shared" si="24"/>
        <v>12</v>
      </c>
      <c r="DP22" s="59">
        <f t="shared" si="24"/>
        <v>12</v>
      </c>
      <c r="DQ22" s="59">
        <f t="shared" si="24"/>
        <v>12</v>
      </c>
      <c r="DR22" s="59">
        <f t="shared" si="24"/>
        <v>12</v>
      </c>
      <c r="DS22" s="59" t="e">
        <f t="shared" si="24"/>
        <v>#DIV/0!</v>
      </c>
      <c r="DT22" s="59" t="e">
        <f t="shared" si="24"/>
        <v>#DIV/0!</v>
      </c>
      <c r="DU22" s="59" t="e">
        <f t="shared" si="24"/>
        <v>#DIV/0!</v>
      </c>
      <c r="DV22" s="59" t="e">
        <f t="shared" si="10"/>
        <v>#DIV/0!</v>
      </c>
      <c r="DW22" s="59" t="e">
        <f t="shared" si="10"/>
        <v>#DIV/0!</v>
      </c>
      <c r="DX22" s="59" t="e">
        <f t="shared" si="10"/>
        <v>#DIV/0!</v>
      </c>
      <c r="DY22" s="59" t="e">
        <f t="shared" si="11"/>
        <v>#DIV/0!</v>
      </c>
      <c r="DZ22" s="59"/>
      <c r="EA22" s="59"/>
      <c r="EB22" s="59"/>
      <c r="EC22" s="59"/>
      <c r="ED22" s="59"/>
      <c r="EE22" s="59"/>
      <c r="EF22" s="59"/>
      <c r="FI22" s="404" t="e">
        <f t="shared" si="18"/>
        <v>#DIV/0!</v>
      </c>
      <c r="FJ22" s="404" t="e">
        <f t="shared" si="18"/>
        <v>#DIV/0!</v>
      </c>
      <c r="FK22" s="404" t="e">
        <f t="shared" si="18"/>
        <v>#DIV/0!</v>
      </c>
      <c r="FL22" s="404" t="e">
        <f t="shared" si="18"/>
        <v>#DIV/0!</v>
      </c>
      <c r="FM22" s="404" t="e">
        <f t="shared" si="18"/>
        <v>#DIV/0!</v>
      </c>
      <c r="FN22" s="404" t="e">
        <f t="shared" si="18"/>
        <v>#DIV/0!</v>
      </c>
    </row>
    <row r="23" spans="1:171" s="404" customFormat="1" ht="14.25" customHeight="1">
      <c r="C23" s="75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116"/>
      <c r="AL23" s="73"/>
      <c r="AM23" s="73"/>
      <c r="AN23" s="73"/>
      <c r="AO23" s="73"/>
      <c r="AP23" s="73"/>
      <c r="AQ23" s="210"/>
      <c r="AR23" s="195"/>
      <c r="AS23" s="195"/>
      <c r="AT23" s="206"/>
      <c r="AU23" s="206"/>
      <c r="AV23" s="206"/>
      <c r="AW23" s="206"/>
      <c r="AX23" s="109"/>
      <c r="AY23" s="49"/>
      <c r="AZ23" s="54" t="e">
        <f t="shared" ref="AZ23:BO35" si="26">(M23-Y23)/M23</f>
        <v>#DIV/0!</v>
      </c>
      <c r="BA23" s="54" t="e">
        <f t="shared" si="26"/>
        <v>#DIV/0!</v>
      </c>
      <c r="BB23" s="54" t="e">
        <f t="shared" si="26"/>
        <v>#DIV/0!</v>
      </c>
      <c r="BC23" s="54" t="e">
        <f t="shared" si="26"/>
        <v>#DIV/0!</v>
      </c>
      <c r="BD23" s="54" t="e">
        <f t="shared" si="26"/>
        <v>#DIV/0!</v>
      </c>
      <c r="BE23" s="54" t="e">
        <f t="shared" si="26"/>
        <v>#DIV/0!</v>
      </c>
      <c r="BF23" s="54" t="e">
        <f t="shared" si="26"/>
        <v>#DIV/0!</v>
      </c>
      <c r="BG23" s="54" t="e">
        <f t="shared" si="26"/>
        <v>#DIV/0!</v>
      </c>
      <c r="BH23" s="54" t="e">
        <f t="shared" si="26"/>
        <v>#DIV/0!</v>
      </c>
      <c r="BI23" s="54" t="e">
        <f t="shared" si="26"/>
        <v>#DIV/0!</v>
      </c>
      <c r="BJ23" s="54" t="e">
        <f t="shared" si="26"/>
        <v>#DIV/0!</v>
      </c>
      <c r="BK23" s="54" t="e">
        <f t="shared" si="26"/>
        <v>#DIV/0!</v>
      </c>
      <c r="BL23" s="54" t="e">
        <f t="shared" si="26"/>
        <v>#DIV/0!</v>
      </c>
      <c r="BM23" s="54" t="e">
        <f t="shared" si="23"/>
        <v>#DIV/0!</v>
      </c>
      <c r="BN23" s="54" t="e">
        <f t="shared" si="23"/>
        <v>#DIV/0!</v>
      </c>
      <c r="BO23" s="54" t="e">
        <f t="shared" si="23"/>
        <v>#DIV/0!</v>
      </c>
      <c r="BP23" s="54" t="e">
        <f t="shared" si="23"/>
        <v>#DIV/0!</v>
      </c>
      <c r="BQ23" s="54" t="e">
        <f t="shared" si="23"/>
        <v>#DIV/0!</v>
      </c>
      <c r="BR23" s="54" t="e">
        <f t="shared" si="23"/>
        <v>#DIV/0!</v>
      </c>
      <c r="BS23" s="54" t="e">
        <f t="shared" si="23"/>
        <v>#DIV/0!</v>
      </c>
      <c r="BT23" s="54"/>
      <c r="BU23" s="54"/>
      <c r="BV23" s="54"/>
      <c r="BW23" s="54"/>
      <c r="BX23" s="54"/>
      <c r="BY23" s="54"/>
      <c r="BZ23" s="54"/>
      <c r="CA23" s="54"/>
      <c r="CB23" s="61">
        <v>15</v>
      </c>
      <c r="CC23" s="59" t="e">
        <f t="shared" si="16"/>
        <v>#DIV/0!</v>
      </c>
      <c r="CD23" s="59" t="e">
        <f t="shared" si="16"/>
        <v>#DIV/0!</v>
      </c>
      <c r="CE23" s="59" t="e">
        <f t="shared" si="16"/>
        <v>#DIV/0!</v>
      </c>
      <c r="CF23" s="59" t="e">
        <f t="shared" si="16"/>
        <v>#DIV/0!</v>
      </c>
      <c r="CG23" s="59" t="e">
        <f t="shared" si="16"/>
        <v>#DIV/0!</v>
      </c>
      <c r="CH23" s="59" t="e">
        <f t="shared" si="16"/>
        <v>#DIV/0!</v>
      </c>
      <c r="CI23" s="59" t="e">
        <f t="shared" si="16"/>
        <v>#DIV/0!</v>
      </c>
      <c r="CJ23" s="59" t="e">
        <f t="shared" si="16"/>
        <v>#DIV/0!</v>
      </c>
      <c r="CK23" s="59" t="e">
        <f t="shared" si="16"/>
        <v>#DIV/0!</v>
      </c>
      <c r="CL23" s="59" t="e">
        <f t="shared" si="16"/>
        <v>#DIV/0!</v>
      </c>
      <c r="CM23" s="59" t="e">
        <f t="shared" si="17"/>
        <v>#DIV/0!</v>
      </c>
      <c r="CN23" s="59" t="e">
        <f t="shared" si="17"/>
        <v>#DIV/0!</v>
      </c>
      <c r="CO23" s="59" t="e">
        <f t="shared" si="17"/>
        <v>#DIV/0!</v>
      </c>
      <c r="CP23" s="59" t="e">
        <f t="shared" si="17"/>
        <v>#DIV/0!</v>
      </c>
      <c r="CQ23" s="59" t="e">
        <f t="shared" si="17"/>
        <v>#DIV/0!</v>
      </c>
      <c r="CR23" s="59" t="e">
        <f t="shared" si="17"/>
        <v>#DIV/0!</v>
      </c>
      <c r="CS23" s="59" t="e">
        <f t="shared" si="17"/>
        <v>#DIV/0!</v>
      </c>
      <c r="CT23" s="59" t="e">
        <f t="shared" si="17"/>
        <v>#DIV/0!</v>
      </c>
      <c r="CU23" s="59" t="e">
        <f t="shared" si="17"/>
        <v>#DIV/0!</v>
      </c>
      <c r="CV23" s="59" t="e">
        <f t="shared" si="17"/>
        <v>#DIV/0!</v>
      </c>
      <c r="CW23" s="59"/>
      <c r="CX23" s="59"/>
      <c r="CY23" s="59"/>
      <c r="CZ23" s="59"/>
      <c r="DA23" s="59"/>
      <c r="DB23" s="59"/>
      <c r="DC23" s="59"/>
      <c r="DD23" s="404" t="s">
        <v>200</v>
      </c>
      <c r="DE23" s="75" t="s">
        <v>8</v>
      </c>
      <c r="DF23" s="59" t="e">
        <f t="shared" si="25"/>
        <v>#DIV/0!</v>
      </c>
      <c r="DG23" s="59" t="e">
        <f t="shared" si="25"/>
        <v>#DIV/0!</v>
      </c>
      <c r="DH23" s="59" t="e">
        <f t="shared" si="25"/>
        <v>#DIV/0!</v>
      </c>
      <c r="DI23" s="59" t="e">
        <f t="shared" si="25"/>
        <v>#DIV/0!</v>
      </c>
      <c r="DJ23" s="59" t="e">
        <f t="shared" si="25"/>
        <v>#DIV/0!</v>
      </c>
      <c r="DK23" s="59" t="e">
        <f t="shared" si="24"/>
        <v>#DIV/0!</v>
      </c>
      <c r="DL23" s="59" t="e">
        <f t="shared" si="24"/>
        <v>#DIV/0!</v>
      </c>
      <c r="DM23" s="59" t="e">
        <f t="shared" si="24"/>
        <v>#DIV/0!</v>
      </c>
      <c r="DN23" s="59" t="e">
        <f t="shared" si="24"/>
        <v>#DIV/0!</v>
      </c>
      <c r="DO23" s="59" t="e">
        <f t="shared" si="24"/>
        <v>#DIV/0!</v>
      </c>
      <c r="DP23" s="59" t="e">
        <f t="shared" si="24"/>
        <v>#DIV/0!</v>
      </c>
      <c r="DQ23" s="59" t="e">
        <f t="shared" si="24"/>
        <v>#DIV/0!</v>
      </c>
      <c r="DR23" s="59" t="e">
        <f t="shared" si="24"/>
        <v>#DIV/0!</v>
      </c>
      <c r="DS23" s="59" t="e">
        <f t="shared" si="24"/>
        <v>#DIV/0!</v>
      </c>
      <c r="DT23" s="59" t="e">
        <f t="shared" si="24"/>
        <v>#DIV/0!</v>
      </c>
      <c r="DU23" s="59" t="e">
        <f t="shared" si="24"/>
        <v>#DIV/0!</v>
      </c>
      <c r="DV23" s="59" t="e">
        <f t="shared" si="10"/>
        <v>#DIV/0!</v>
      </c>
      <c r="DW23" s="59" t="e">
        <f t="shared" si="10"/>
        <v>#DIV/0!</v>
      </c>
      <c r="DX23" s="59" t="e">
        <f t="shared" si="10"/>
        <v>#DIV/0!</v>
      </c>
      <c r="DY23" s="59" t="e">
        <f t="shared" si="11"/>
        <v>#DIV/0!</v>
      </c>
      <c r="DZ23" s="59"/>
      <c r="EA23" s="59"/>
      <c r="EB23" s="59"/>
      <c r="EC23" s="59"/>
      <c r="ED23" s="59"/>
      <c r="EE23" s="59"/>
      <c r="EF23" s="59"/>
      <c r="FI23" s="404" t="e">
        <f t="shared" si="18"/>
        <v>#DIV/0!</v>
      </c>
      <c r="FJ23" s="404" t="e">
        <f t="shared" si="18"/>
        <v>#DIV/0!</v>
      </c>
      <c r="FK23" s="404" t="e">
        <f t="shared" si="18"/>
        <v>#DIV/0!</v>
      </c>
      <c r="FL23" s="404" t="e">
        <f t="shared" si="18"/>
        <v>#DIV/0!</v>
      </c>
      <c r="FM23" s="404" t="e">
        <f t="shared" si="18"/>
        <v>#DIV/0!</v>
      </c>
      <c r="FN23" s="404" t="e">
        <f t="shared" si="18"/>
        <v>#DIV/0!</v>
      </c>
    </row>
    <row r="24" spans="1:171" s="404" customFormat="1" ht="14.25" customHeight="1">
      <c r="C24" s="7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116"/>
      <c r="AL24" s="73"/>
      <c r="AM24" s="73"/>
      <c r="AN24" s="73"/>
      <c r="AO24" s="73"/>
      <c r="AP24" s="73"/>
      <c r="AQ24" s="210"/>
      <c r="AR24" s="195"/>
      <c r="AS24" s="195"/>
      <c r="AT24" s="206"/>
      <c r="AU24" s="206"/>
      <c r="AV24" s="206"/>
      <c r="AW24" s="206"/>
      <c r="AX24" s="109"/>
      <c r="AY24" s="49"/>
      <c r="AZ24" s="54" t="e">
        <f t="shared" si="26"/>
        <v>#DIV/0!</v>
      </c>
      <c r="BA24" s="54" t="e">
        <f t="shared" si="26"/>
        <v>#DIV/0!</v>
      </c>
      <c r="BB24" s="54" t="e">
        <f t="shared" si="26"/>
        <v>#DIV/0!</v>
      </c>
      <c r="BC24" s="54" t="e">
        <f t="shared" si="26"/>
        <v>#DIV/0!</v>
      </c>
      <c r="BD24" s="54" t="e">
        <f t="shared" si="26"/>
        <v>#DIV/0!</v>
      </c>
      <c r="BE24" s="54" t="e">
        <f t="shared" si="26"/>
        <v>#DIV/0!</v>
      </c>
      <c r="BF24" s="54" t="e">
        <f t="shared" si="26"/>
        <v>#DIV/0!</v>
      </c>
      <c r="BG24" s="54" t="e">
        <f t="shared" si="26"/>
        <v>#DIV/0!</v>
      </c>
      <c r="BH24" s="54" t="e">
        <f t="shared" si="26"/>
        <v>#DIV/0!</v>
      </c>
      <c r="BI24" s="54" t="e">
        <f t="shared" si="26"/>
        <v>#DIV/0!</v>
      </c>
      <c r="BJ24" s="54" t="e">
        <f t="shared" si="26"/>
        <v>#DIV/0!</v>
      </c>
      <c r="BK24" s="62">
        <v>0</v>
      </c>
      <c r="BL24" s="54" t="e">
        <f t="shared" si="26"/>
        <v>#DIV/0!</v>
      </c>
      <c r="BM24" s="54" t="e">
        <f t="shared" si="23"/>
        <v>#DIV/0!</v>
      </c>
      <c r="BN24" s="54" t="e">
        <f t="shared" si="23"/>
        <v>#DIV/0!</v>
      </c>
      <c r="BO24" s="54" t="e">
        <f t="shared" si="23"/>
        <v>#DIV/0!</v>
      </c>
      <c r="BP24" s="54" t="e">
        <f t="shared" si="23"/>
        <v>#DIV/0!</v>
      </c>
      <c r="BQ24" s="54" t="e">
        <f t="shared" si="23"/>
        <v>#DIV/0!</v>
      </c>
      <c r="BR24" s="54" t="e">
        <f t="shared" si="23"/>
        <v>#DIV/0!</v>
      </c>
      <c r="BS24" s="54" t="e">
        <f t="shared" si="23"/>
        <v>#DIV/0!</v>
      </c>
      <c r="BT24" s="54"/>
      <c r="BU24" s="54"/>
      <c r="BV24" s="54"/>
      <c r="BW24" s="54"/>
      <c r="BX24" s="54"/>
      <c r="BY24" s="54"/>
      <c r="BZ24" s="54"/>
      <c r="CA24" s="54"/>
      <c r="CB24" s="61">
        <v>15</v>
      </c>
      <c r="CC24" s="59" t="e">
        <f t="shared" si="16"/>
        <v>#DIV/0!</v>
      </c>
      <c r="CD24" s="59" t="e">
        <f t="shared" si="16"/>
        <v>#DIV/0!</v>
      </c>
      <c r="CE24" s="59" t="e">
        <f t="shared" si="16"/>
        <v>#DIV/0!</v>
      </c>
      <c r="CF24" s="59" t="e">
        <f t="shared" si="16"/>
        <v>#DIV/0!</v>
      </c>
      <c r="CG24" s="59" t="e">
        <f t="shared" si="16"/>
        <v>#DIV/0!</v>
      </c>
      <c r="CH24" s="59" t="e">
        <f t="shared" si="16"/>
        <v>#DIV/0!</v>
      </c>
      <c r="CI24" s="59" t="e">
        <f t="shared" si="16"/>
        <v>#DIV/0!</v>
      </c>
      <c r="CJ24" s="59" t="e">
        <f t="shared" si="16"/>
        <v>#DIV/0!</v>
      </c>
      <c r="CK24" s="59" t="e">
        <f t="shared" si="16"/>
        <v>#DIV/0!</v>
      </c>
      <c r="CL24" s="59" t="e">
        <f t="shared" si="16"/>
        <v>#DIV/0!</v>
      </c>
      <c r="CM24" s="59" t="e">
        <f t="shared" si="17"/>
        <v>#DIV/0!</v>
      </c>
      <c r="CN24" s="59">
        <f t="shared" si="17"/>
        <v>4</v>
      </c>
      <c r="CO24" s="59" t="e">
        <f t="shared" si="17"/>
        <v>#DIV/0!</v>
      </c>
      <c r="CP24" s="59" t="e">
        <f t="shared" si="17"/>
        <v>#DIV/0!</v>
      </c>
      <c r="CQ24" s="59" t="e">
        <f t="shared" si="17"/>
        <v>#DIV/0!</v>
      </c>
      <c r="CR24" s="59" t="e">
        <f t="shared" si="17"/>
        <v>#DIV/0!</v>
      </c>
      <c r="CS24" s="59" t="e">
        <f t="shared" si="17"/>
        <v>#DIV/0!</v>
      </c>
      <c r="CT24" s="59" t="e">
        <f t="shared" si="17"/>
        <v>#DIV/0!</v>
      </c>
      <c r="CU24" s="59" t="e">
        <f t="shared" si="17"/>
        <v>#DIV/0!</v>
      </c>
      <c r="CV24" s="59" t="e">
        <f t="shared" si="17"/>
        <v>#DIV/0!</v>
      </c>
      <c r="CW24" s="59"/>
      <c r="CX24" s="59"/>
      <c r="CY24" s="59"/>
      <c r="CZ24" s="59"/>
      <c r="DA24" s="59"/>
      <c r="DB24" s="59"/>
      <c r="DC24" s="59"/>
      <c r="DD24" s="404" t="s">
        <v>200</v>
      </c>
      <c r="DE24" s="75" t="s">
        <v>5</v>
      </c>
      <c r="DF24" s="59" t="e">
        <f t="shared" si="25"/>
        <v>#DIV/0!</v>
      </c>
      <c r="DG24" s="59" t="e">
        <f t="shared" si="25"/>
        <v>#DIV/0!</v>
      </c>
      <c r="DH24" s="59" t="e">
        <f t="shared" si="25"/>
        <v>#DIV/0!</v>
      </c>
      <c r="DI24" s="59" t="e">
        <f t="shared" si="25"/>
        <v>#DIV/0!</v>
      </c>
      <c r="DJ24" s="59" t="e">
        <f t="shared" si="25"/>
        <v>#DIV/0!</v>
      </c>
      <c r="DK24" s="59" t="e">
        <f t="shared" si="24"/>
        <v>#DIV/0!</v>
      </c>
      <c r="DL24" s="59" t="e">
        <f t="shared" si="24"/>
        <v>#DIV/0!</v>
      </c>
      <c r="DM24" s="59" t="e">
        <f t="shared" si="24"/>
        <v>#DIV/0!</v>
      </c>
      <c r="DN24" s="59" t="e">
        <f t="shared" si="24"/>
        <v>#DIV/0!</v>
      </c>
      <c r="DO24" s="59" t="e">
        <f t="shared" si="24"/>
        <v>#DIV/0!</v>
      </c>
      <c r="DP24" s="59" t="e">
        <f t="shared" si="24"/>
        <v>#DIV/0!</v>
      </c>
      <c r="DQ24" s="59">
        <f t="shared" si="24"/>
        <v>12</v>
      </c>
      <c r="DR24" s="59" t="e">
        <f t="shared" si="24"/>
        <v>#DIV/0!</v>
      </c>
      <c r="DS24" s="59" t="e">
        <f t="shared" si="24"/>
        <v>#DIV/0!</v>
      </c>
      <c r="DT24" s="59" t="e">
        <f t="shared" si="24"/>
        <v>#DIV/0!</v>
      </c>
      <c r="DU24" s="59" t="e">
        <f t="shared" si="24"/>
        <v>#DIV/0!</v>
      </c>
      <c r="DV24" s="59" t="e">
        <f t="shared" si="10"/>
        <v>#DIV/0!</v>
      </c>
      <c r="DW24" s="59" t="e">
        <f t="shared" si="10"/>
        <v>#DIV/0!</v>
      </c>
      <c r="DX24" s="59" t="e">
        <f t="shared" si="10"/>
        <v>#DIV/0!</v>
      </c>
      <c r="DY24" s="59" t="e">
        <f t="shared" si="11"/>
        <v>#DIV/0!</v>
      </c>
      <c r="DZ24" s="59"/>
      <c r="EA24" s="59"/>
      <c r="EB24" s="59"/>
      <c r="EC24" s="59"/>
      <c r="ED24" s="59"/>
      <c r="EE24" s="59"/>
      <c r="EF24" s="59"/>
      <c r="FI24" s="404" t="e">
        <f t="shared" si="18"/>
        <v>#DIV/0!</v>
      </c>
      <c r="FJ24" s="404" t="e">
        <f t="shared" si="18"/>
        <v>#DIV/0!</v>
      </c>
      <c r="FK24" s="404" t="e">
        <f t="shared" si="18"/>
        <v>#DIV/0!</v>
      </c>
      <c r="FL24" s="404" t="e">
        <f t="shared" si="18"/>
        <v>#DIV/0!</v>
      </c>
      <c r="FM24" s="404" t="e">
        <f t="shared" si="18"/>
        <v>#DIV/0!</v>
      </c>
      <c r="FN24" s="404" t="e">
        <f t="shared" si="18"/>
        <v>#DIV/0!</v>
      </c>
    </row>
    <row r="25" spans="1:171" ht="14.25" customHeight="1">
      <c r="B25" s="46" t="s">
        <v>322</v>
      </c>
      <c r="C25" s="74" t="s">
        <v>9</v>
      </c>
      <c r="K25" s="2"/>
      <c r="L25" s="2"/>
      <c r="M25" s="2">
        <v>5483</v>
      </c>
      <c r="N25" s="2">
        <v>6940</v>
      </c>
      <c r="O25" s="2">
        <v>4863</v>
      </c>
      <c r="P25" s="2">
        <v>5499</v>
      </c>
      <c r="Q25" s="2">
        <v>5727</v>
      </c>
      <c r="R25" s="2">
        <v>6432</v>
      </c>
      <c r="S25" s="2">
        <v>5146</v>
      </c>
      <c r="T25" s="2">
        <v>5273</v>
      </c>
      <c r="U25" s="2">
        <v>4258</v>
      </c>
      <c r="V25" s="2">
        <v>4075</v>
      </c>
      <c r="W25" s="2">
        <v>3165</v>
      </c>
      <c r="X25" s="2">
        <v>2766</v>
      </c>
      <c r="Y25" s="2">
        <v>5312</v>
      </c>
      <c r="Z25" s="2">
        <v>7037</v>
      </c>
      <c r="AA25" s="2">
        <v>0</v>
      </c>
      <c r="AB25" s="2">
        <v>6841</v>
      </c>
      <c r="AC25" s="2">
        <v>5181</v>
      </c>
      <c r="AD25" s="2">
        <v>6344</v>
      </c>
      <c r="AE25" s="2">
        <v>5555</v>
      </c>
      <c r="AF25" s="2">
        <v>3593</v>
      </c>
      <c r="AG25" s="2">
        <v>4476</v>
      </c>
      <c r="AH25" s="2">
        <v>3222</v>
      </c>
      <c r="AI25" s="2">
        <v>1836</v>
      </c>
      <c r="AJ25" s="2">
        <v>0</v>
      </c>
      <c r="AK25" s="118">
        <v>0</v>
      </c>
      <c r="AL25" s="72">
        <v>0</v>
      </c>
      <c r="AM25" s="72">
        <v>0</v>
      </c>
      <c r="AN25" s="72">
        <v>0</v>
      </c>
      <c r="AO25" s="72">
        <v>0</v>
      </c>
      <c r="AP25" s="72">
        <v>0</v>
      </c>
      <c r="AQ25" s="209">
        <v>0</v>
      </c>
      <c r="AR25" s="193">
        <v>0</v>
      </c>
      <c r="AS25" s="193"/>
      <c r="AT25" s="204"/>
      <c r="AU25" s="204"/>
      <c r="AV25" s="204"/>
      <c r="AW25" s="204"/>
      <c r="AX25" s="111"/>
      <c r="AZ25" s="55">
        <f t="shared" si="26"/>
        <v>3.1187306219223054E-2</v>
      </c>
      <c r="BA25" s="55">
        <f t="shared" si="26"/>
        <v>-1.3976945244956773E-2</v>
      </c>
      <c r="BB25" s="55">
        <f t="shared" si="26"/>
        <v>1</v>
      </c>
      <c r="BC25" s="55">
        <f t="shared" si="26"/>
        <v>-0.24404437170394616</v>
      </c>
      <c r="BD25" s="55">
        <f t="shared" si="26"/>
        <v>9.5337873232058667E-2</v>
      </c>
      <c r="BE25" s="55">
        <f t="shared" si="26"/>
        <v>1.3681592039800995E-2</v>
      </c>
      <c r="BF25" s="55">
        <f t="shared" si="26"/>
        <v>-7.947920715118538E-2</v>
      </c>
      <c r="BG25" s="55">
        <f t="shared" si="26"/>
        <v>0.31860421012706241</v>
      </c>
      <c r="BH25" s="55">
        <f t="shared" si="26"/>
        <v>-5.119774542038516E-2</v>
      </c>
      <c r="BI25" s="55">
        <f t="shared" si="26"/>
        <v>0.20932515337423313</v>
      </c>
      <c r="BJ25" s="55">
        <f t="shared" si="26"/>
        <v>0.41990521327014219</v>
      </c>
      <c r="BK25" s="55">
        <f t="shared" si="26"/>
        <v>1</v>
      </c>
      <c r="BL25" s="55">
        <f t="shared" si="26"/>
        <v>1</v>
      </c>
      <c r="BM25" s="55">
        <f t="shared" si="23"/>
        <v>1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/>
      <c r="BU25" s="62"/>
      <c r="BV25" s="62"/>
      <c r="BW25" s="62"/>
      <c r="BX25" s="62"/>
      <c r="BY25" s="55"/>
      <c r="BZ25" s="55"/>
      <c r="CA25" s="55"/>
      <c r="CB25" s="60">
        <v>15</v>
      </c>
      <c r="CC25" s="58">
        <f t="shared" ref="CC25:CR32" si="27">IF(M25&gt;=10000,IF(AZ25&gt;=0.24,5,IF(AZ25&gt;=0.16,4,IF(AZ25&gt;=0.08,3,IF(AZ25&gt;=0,2,1)))),IF(M25&gt;=5000,IF(AZ25&gt;=0.18,5,IF(AZ25&gt;=0.12,4,IF(AZ25&gt;0.06,3,IF(AZ25&gt;=0,2,1)))),IF(M25&gt;=2000,IF(AZ25&gt;=0.09,5,IF(AZ25&gt;=0.05,4,IF(AZ25&gt;=0.03,3,IF(AZ25&gt;=0,2,1)))),IF(AZ25&gt;=0.05,5,IF(AZ25&gt;=0,4,1)))))</f>
        <v>2</v>
      </c>
      <c r="CD25" s="58">
        <f t="shared" si="27"/>
        <v>1</v>
      </c>
      <c r="CE25" s="58">
        <f t="shared" si="27"/>
        <v>5</v>
      </c>
      <c r="CF25" s="58">
        <f t="shared" si="27"/>
        <v>1</v>
      </c>
      <c r="CG25" s="58">
        <f t="shared" si="27"/>
        <v>3</v>
      </c>
      <c r="CH25" s="58">
        <f t="shared" si="27"/>
        <v>2</v>
      </c>
      <c r="CI25" s="58">
        <f t="shared" si="27"/>
        <v>1</v>
      </c>
      <c r="CJ25" s="58">
        <f t="shared" si="27"/>
        <v>5</v>
      </c>
      <c r="CK25" s="58">
        <f t="shared" si="27"/>
        <v>1</v>
      </c>
      <c r="CL25" s="58">
        <f t="shared" si="27"/>
        <v>5</v>
      </c>
      <c r="CM25" s="58">
        <f t="shared" si="27"/>
        <v>5</v>
      </c>
      <c r="CN25" s="58">
        <f t="shared" si="27"/>
        <v>5</v>
      </c>
      <c r="CO25" s="58">
        <f t="shared" si="27"/>
        <v>5</v>
      </c>
      <c r="CP25" s="58">
        <f t="shared" si="27"/>
        <v>5</v>
      </c>
      <c r="CQ25" s="58">
        <f t="shared" si="27"/>
        <v>4</v>
      </c>
      <c r="CR25" s="58">
        <f t="shared" si="27"/>
        <v>2</v>
      </c>
      <c r="CS25" s="58">
        <f t="shared" ref="CS25:CW32" si="28">IF(AC25&gt;=10000,IF(BP25&gt;=0.24,5,IF(BP25&gt;=0.16,4,IF(BP25&gt;=0.08,3,IF(BP25&gt;=0,2,1)))),IF(AC25&gt;=5000,IF(BP25&gt;=0.18,5,IF(BP25&gt;=0.12,4,IF(BP25&gt;0.06,3,IF(BP25&gt;=0,2,1)))),IF(AC25&gt;=2000,IF(BP25&gt;=0.09,5,IF(BP25&gt;=0.05,4,IF(BP25&gt;=0.03,3,IF(BP25&gt;=0,2,1)))),IF(BP25&gt;=0.05,5,IF(BP25&gt;=0,4,1)))))</f>
        <v>2</v>
      </c>
      <c r="CT25" s="58">
        <f t="shared" si="28"/>
        <v>2</v>
      </c>
      <c r="CU25" s="58">
        <f t="shared" si="28"/>
        <v>2</v>
      </c>
      <c r="CV25" s="58">
        <f t="shared" si="28"/>
        <v>2</v>
      </c>
      <c r="CW25" s="58"/>
      <c r="CX25" s="58"/>
      <c r="CY25" s="58"/>
      <c r="CZ25" s="58"/>
      <c r="DA25" s="58"/>
      <c r="DB25" s="58"/>
      <c r="DC25" s="58"/>
      <c r="DD25" s="46" t="s">
        <v>203</v>
      </c>
      <c r="DE25" s="74" t="s">
        <v>9</v>
      </c>
      <c r="DF25" s="58">
        <f t="shared" si="25"/>
        <v>6</v>
      </c>
      <c r="DG25" s="58">
        <f t="shared" si="25"/>
        <v>3</v>
      </c>
      <c r="DH25" s="58">
        <f t="shared" si="25"/>
        <v>15</v>
      </c>
      <c r="DI25" s="58">
        <f t="shared" si="25"/>
        <v>3</v>
      </c>
      <c r="DJ25" s="58">
        <f t="shared" si="25"/>
        <v>9</v>
      </c>
      <c r="DK25" s="58">
        <f t="shared" si="24"/>
        <v>6</v>
      </c>
      <c r="DL25" s="58">
        <f>CI25/5*$CB25</f>
        <v>3</v>
      </c>
      <c r="DM25" s="58">
        <f t="shared" si="24"/>
        <v>15</v>
      </c>
      <c r="DN25" s="58">
        <f t="shared" si="24"/>
        <v>3</v>
      </c>
      <c r="DO25" s="58">
        <f t="shared" si="24"/>
        <v>15</v>
      </c>
      <c r="DP25" s="58">
        <f t="shared" si="24"/>
        <v>15</v>
      </c>
      <c r="DQ25" s="58">
        <f t="shared" si="24"/>
        <v>15</v>
      </c>
      <c r="DR25" s="58">
        <f t="shared" si="24"/>
        <v>15</v>
      </c>
      <c r="DS25" s="58">
        <f t="shared" si="24"/>
        <v>15</v>
      </c>
      <c r="DT25" s="58">
        <f t="shared" si="24"/>
        <v>12</v>
      </c>
      <c r="DU25" s="58">
        <f t="shared" si="24"/>
        <v>6</v>
      </c>
      <c r="DV25" s="58">
        <f t="shared" si="10"/>
        <v>6</v>
      </c>
      <c r="DW25" s="58">
        <f t="shared" si="10"/>
        <v>6</v>
      </c>
      <c r="DX25" s="58">
        <f t="shared" si="10"/>
        <v>6</v>
      </c>
      <c r="DY25" s="58">
        <f t="shared" si="11"/>
        <v>6</v>
      </c>
      <c r="DZ25" s="58"/>
      <c r="EA25" s="58"/>
      <c r="EB25" s="58"/>
      <c r="EC25" s="58"/>
      <c r="ED25" s="58"/>
      <c r="EE25" s="58"/>
      <c r="EF25" s="58"/>
    </row>
    <row r="26" spans="1:171" ht="14.25" customHeight="1">
      <c r="B26" s="46" t="s">
        <v>324</v>
      </c>
      <c r="C26" s="74" t="s">
        <v>0</v>
      </c>
      <c r="K26" s="2"/>
      <c r="L26" s="2"/>
      <c r="M26" s="2">
        <v>9485</v>
      </c>
      <c r="N26" s="2">
        <v>8651</v>
      </c>
      <c r="O26" s="2">
        <v>5738</v>
      </c>
      <c r="P26" s="2">
        <v>10961</v>
      </c>
      <c r="Q26" s="2">
        <v>9769</v>
      </c>
      <c r="R26" s="2">
        <v>8889</v>
      </c>
      <c r="S26" s="2">
        <v>7942</v>
      </c>
      <c r="T26" s="2">
        <v>8070</v>
      </c>
      <c r="U26" s="2">
        <v>9628</v>
      </c>
      <c r="V26" s="2">
        <v>9786</v>
      </c>
      <c r="W26" s="2">
        <v>10015</v>
      </c>
      <c r="X26" s="2">
        <v>8091</v>
      </c>
      <c r="Y26" s="2">
        <v>11287</v>
      </c>
      <c r="Z26" s="2">
        <v>11252</v>
      </c>
      <c r="AA26" s="2">
        <v>18461</v>
      </c>
      <c r="AB26" s="2">
        <v>14068</v>
      </c>
      <c r="AC26" s="2">
        <v>11100</v>
      </c>
      <c r="AD26" s="2">
        <v>9759</v>
      </c>
      <c r="AE26" s="2">
        <v>7020</v>
      </c>
      <c r="AF26" s="2">
        <v>5631</v>
      </c>
      <c r="AG26" s="2">
        <v>4900</v>
      </c>
      <c r="AH26" s="2">
        <v>5631</v>
      </c>
      <c r="AI26" s="2">
        <v>7620</v>
      </c>
      <c r="AJ26" s="2">
        <v>6586</v>
      </c>
      <c r="AK26" s="118">
        <v>5182</v>
      </c>
      <c r="AL26" s="72">
        <v>7374</v>
      </c>
      <c r="AM26" s="72">
        <v>10251</v>
      </c>
      <c r="AN26" s="72">
        <v>9749</v>
      </c>
      <c r="AO26" s="72">
        <v>5604</v>
      </c>
      <c r="AP26" s="72">
        <v>5521</v>
      </c>
      <c r="AQ26" s="209">
        <v>4821</v>
      </c>
      <c r="AR26" s="193">
        <v>5808</v>
      </c>
      <c r="AS26" s="193"/>
      <c r="AT26" s="204"/>
      <c r="AU26" s="204"/>
      <c r="AV26" s="204"/>
      <c r="AW26" s="204"/>
      <c r="AX26" s="111"/>
      <c r="AZ26" s="55">
        <f t="shared" si="26"/>
        <v>-0.18998418555614127</v>
      </c>
      <c r="BA26" s="55">
        <f t="shared" si="26"/>
        <v>-0.30065888336608487</v>
      </c>
      <c r="BB26" s="55">
        <f t="shared" si="26"/>
        <v>-2.2173231090972463</v>
      </c>
      <c r="BC26" s="55">
        <f t="shared" si="26"/>
        <v>-0.28345953836328802</v>
      </c>
      <c r="BD26" s="55">
        <f t="shared" si="26"/>
        <v>-0.13624731292865186</v>
      </c>
      <c r="BE26" s="55">
        <f t="shared" si="26"/>
        <v>-9.7873776577792782E-2</v>
      </c>
      <c r="BF26" s="55">
        <f t="shared" si="26"/>
        <v>0.11609166456811887</v>
      </c>
      <c r="BG26" s="55">
        <f t="shared" si="26"/>
        <v>0.30223048327137547</v>
      </c>
      <c r="BH26" s="55">
        <f t="shared" si="26"/>
        <v>0.49106771915247194</v>
      </c>
      <c r="BI26" s="55">
        <f t="shared" si="26"/>
        <v>0.42458614347026363</v>
      </c>
      <c r="BJ26" s="55">
        <f t="shared" si="26"/>
        <v>0.23914128806789814</v>
      </c>
      <c r="BK26" s="55">
        <f t="shared" si="26"/>
        <v>0.1860091459646521</v>
      </c>
      <c r="BL26" s="55">
        <f t="shared" si="26"/>
        <v>0.54088774696553554</v>
      </c>
      <c r="BM26" s="55">
        <f t="shared" si="23"/>
        <v>0.3446498400284394</v>
      </c>
      <c r="BN26" s="55">
        <f t="shared" si="23"/>
        <v>0.44472130437137752</v>
      </c>
      <c r="BO26" s="55">
        <f t="shared" si="23"/>
        <v>0.30700881433039523</v>
      </c>
      <c r="BP26" s="55">
        <f t="shared" si="23"/>
        <v>0.49513513513513513</v>
      </c>
      <c r="BQ26" s="55">
        <f t="shared" si="23"/>
        <v>0.434265805922738</v>
      </c>
      <c r="BR26" s="55">
        <f t="shared" si="23"/>
        <v>0.31324786324786325</v>
      </c>
      <c r="BS26" s="55">
        <f t="shared" si="23"/>
        <v>-3.1433137986148108E-2</v>
      </c>
      <c r="BT26" s="55"/>
      <c r="BU26" s="55"/>
      <c r="BV26" s="55"/>
      <c r="BW26" s="55"/>
      <c r="BX26" s="55"/>
      <c r="BY26" s="55"/>
      <c r="BZ26" s="55"/>
      <c r="CA26" s="55"/>
      <c r="CB26" s="60">
        <v>15</v>
      </c>
      <c r="CC26" s="58">
        <f t="shared" si="27"/>
        <v>1</v>
      </c>
      <c r="CD26" s="58">
        <f t="shared" si="27"/>
        <v>1</v>
      </c>
      <c r="CE26" s="58">
        <f t="shared" si="27"/>
        <v>1</v>
      </c>
      <c r="CF26" s="58">
        <f t="shared" si="27"/>
        <v>1</v>
      </c>
      <c r="CG26" s="58">
        <f t="shared" si="27"/>
        <v>1</v>
      </c>
      <c r="CH26" s="58">
        <f t="shared" si="27"/>
        <v>1</v>
      </c>
      <c r="CI26" s="58">
        <f t="shared" si="27"/>
        <v>3</v>
      </c>
      <c r="CJ26" s="58">
        <f t="shared" si="27"/>
        <v>5</v>
      </c>
      <c r="CK26" s="58">
        <f t="shared" si="27"/>
        <v>5</v>
      </c>
      <c r="CL26" s="58">
        <f t="shared" si="27"/>
        <v>5</v>
      </c>
      <c r="CM26" s="58">
        <f t="shared" si="27"/>
        <v>4</v>
      </c>
      <c r="CN26" s="58">
        <f t="shared" si="27"/>
        <v>5</v>
      </c>
      <c r="CO26" s="58">
        <f t="shared" si="27"/>
        <v>5</v>
      </c>
      <c r="CP26" s="58">
        <f t="shared" si="27"/>
        <v>5</v>
      </c>
      <c r="CQ26" s="58">
        <f t="shared" si="27"/>
        <v>5</v>
      </c>
      <c r="CR26" s="58">
        <f t="shared" si="27"/>
        <v>5</v>
      </c>
      <c r="CS26" s="58">
        <f t="shared" si="28"/>
        <v>5</v>
      </c>
      <c r="CT26" s="58">
        <f t="shared" si="28"/>
        <v>5</v>
      </c>
      <c r="CU26" s="58">
        <f t="shared" si="28"/>
        <v>5</v>
      </c>
      <c r="CV26" s="58">
        <f t="shared" si="28"/>
        <v>1</v>
      </c>
      <c r="CW26" s="58"/>
      <c r="CX26" s="58"/>
      <c r="CY26" s="58"/>
      <c r="CZ26" s="58"/>
      <c r="DA26" s="58"/>
      <c r="DB26" s="58"/>
      <c r="DC26" s="58"/>
      <c r="DD26" s="46" t="s">
        <v>202</v>
      </c>
      <c r="DE26" s="74" t="s">
        <v>0</v>
      </c>
      <c r="DF26" s="58">
        <f t="shared" si="25"/>
        <v>3</v>
      </c>
      <c r="DG26" s="58">
        <f t="shared" si="25"/>
        <v>3</v>
      </c>
      <c r="DH26" s="58">
        <f t="shared" si="25"/>
        <v>3</v>
      </c>
      <c r="DI26" s="58">
        <f t="shared" si="25"/>
        <v>3</v>
      </c>
      <c r="DJ26" s="58">
        <f t="shared" si="25"/>
        <v>3</v>
      </c>
      <c r="DK26" s="58">
        <f t="shared" si="24"/>
        <v>3</v>
      </c>
      <c r="DL26" s="58">
        <f t="shared" si="24"/>
        <v>9</v>
      </c>
      <c r="DM26" s="58">
        <f t="shared" si="24"/>
        <v>15</v>
      </c>
      <c r="DN26" s="58">
        <f t="shared" si="24"/>
        <v>15</v>
      </c>
      <c r="DO26" s="58">
        <f t="shared" si="24"/>
        <v>15</v>
      </c>
      <c r="DP26" s="58">
        <f t="shared" si="24"/>
        <v>12</v>
      </c>
      <c r="DQ26" s="58">
        <f t="shared" si="24"/>
        <v>15</v>
      </c>
      <c r="DR26" s="58">
        <f t="shared" si="24"/>
        <v>15</v>
      </c>
      <c r="DS26" s="58">
        <f t="shared" si="24"/>
        <v>15</v>
      </c>
      <c r="DT26" s="58">
        <f t="shared" si="24"/>
        <v>15</v>
      </c>
      <c r="DU26" s="58">
        <f t="shared" si="24"/>
        <v>15</v>
      </c>
      <c r="DV26" s="58">
        <f t="shared" si="10"/>
        <v>15</v>
      </c>
      <c r="DW26" s="58">
        <f t="shared" si="10"/>
        <v>15</v>
      </c>
      <c r="DX26" s="58">
        <f t="shared" si="10"/>
        <v>15</v>
      </c>
      <c r="DY26" s="58">
        <f t="shared" si="11"/>
        <v>3</v>
      </c>
      <c r="DZ26" s="58"/>
      <c r="EA26" s="58"/>
      <c r="EB26" s="58"/>
      <c r="EC26" s="58"/>
      <c r="ED26" s="58"/>
      <c r="EE26" s="58"/>
      <c r="EF26" s="58"/>
    </row>
    <row r="27" spans="1:171" s="224" customFormat="1" ht="14.25" customHeight="1">
      <c r="B27" s="243"/>
      <c r="C27" s="244" t="s">
        <v>7</v>
      </c>
      <c r="K27" s="226"/>
      <c r="L27" s="226"/>
      <c r="M27" s="226">
        <v>8039</v>
      </c>
      <c r="N27" s="226">
        <v>6730</v>
      </c>
      <c r="O27" s="226">
        <v>9272</v>
      </c>
      <c r="P27" s="226">
        <v>6181</v>
      </c>
      <c r="Q27" s="226">
        <v>11049</v>
      </c>
      <c r="R27" s="226">
        <v>8475</v>
      </c>
      <c r="S27" s="226">
        <v>0</v>
      </c>
      <c r="T27" s="226">
        <v>10678</v>
      </c>
      <c r="U27" s="226">
        <v>10356</v>
      </c>
      <c r="V27" s="226">
        <v>5679</v>
      </c>
      <c r="W27" s="226">
        <v>5317</v>
      </c>
      <c r="X27" s="226">
        <v>3942</v>
      </c>
      <c r="Y27" s="226">
        <v>4473</v>
      </c>
      <c r="Z27" s="226">
        <v>4356</v>
      </c>
      <c r="AA27" s="226">
        <v>3648</v>
      </c>
      <c r="AB27" s="226">
        <v>3523</v>
      </c>
      <c r="AC27" s="226">
        <v>2825</v>
      </c>
      <c r="AD27" s="226">
        <v>3044</v>
      </c>
      <c r="AE27" s="226">
        <v>5746</v>
      </c>
      <c r="AF27" s="226">
        <v>6977</v>
      </c>
      <c r="AG27" s="226">
        <v>5292</v>
      </c>
      <c r="AH27" s="226">
        <v>3891</v>
      </c>
      <c r="AI27" s="226">
        <v>5420</v>
      </c>
      <c r="AJ27" s="226">
        <v>3825</v>
      </c>
      <c r="AK27" s="227">
        <v>4668</v>
      </c>
      <c r="AL27" s="228">
        <v>2840</v>
      </c>
      <c r="AM27" s="228">
        <v>2210</v>
      </c>
      <c r="AN27" s="228">
        <v>1867</v>
      </c>
      <c r="AO27" s="228">
        <v>2978</v>
      </c>
      <c r="AP27" s="228">
        <v>1919</v>
      </c>
      <c r="AQ27" s="238">
        <v>3487</v>
      </c>
      <c r="AR27" s="230">
        <v>0</v>
      </c>
      <c r="AS27" s="230">
        <v>753</v>
      </c>
      <c r="AT27" s="231"/>
      <c r="AU27" s="231"/>
      <c r="AV27" s="231"/>
      <c r="AW27" s="231"/>
      <c r="AX27" s="232"/>
      <c r="AY27" s="233"/>
      <c r="AZ27" s="62">
        <f t="shared" si="26"/>
        <v>0.44358751088443837</v>
      </c>
      <c r="BA27" s="62">
        <f t="shared" si="26"/>
        <v>0.35274888558692424</v>
      </c>
      <c r="BB27" s="62">
        <f t="shared" si="26"/>
        <v>0.60655737704918034</v>
      </c>
      <c r="BC27" s="62">
        <f t="shared" si="26"/>
        <v>0.43002750364018766</v>
      </c>
      <c r="BD27" s="62">
        <f t="shared" si="26"/>
        <v>0.7443207530093221</v>
      </c>
      <c r="BE27" s="62">
        <f t="shared" si="26"/>
        <v>0.64082595870206494</v>
      </c>
      <c r="BF27" s="62">
        <v>0</v>
      </c>
      <c r="BG27" s="62">
        <f t="shared" si="26"/>
        <v>0.346600486982581</v>
      </c>
      <c r="BH27" s="62">
        <f t="shared" si="26"/>
        <v>0.48899188876013905</v>
      </c>
      <c r="BI27" s="62">
        <f t="shared" si="26"/>
        <v>0.31484416270470156</v>
      </c>
      <c r="BJ27" s="62">
        <f t="shared" si="26"/>
        <v>-1.9371826217791988E-2</v>
      </c>
      <c r="BK27" s="62">
        <f t="shared" si="26"/>
        <v>2.9680365296803651E-2</v>
      </c>
      <c r="BL27" s="62">
        <f t="shared" si="26"/>
        <v>-4.3594902749832326E-2</v>
      </c>
      <c r="BM27" s="62">
        <f t="shared" si="23"/>
        <v>0.3480257116620753</v>
      </c>
      <c r="BN27" s="62">
        <f t="shared" si="23"/>
        <v>0.39418859649122806</v>
      </c>
      <c r="BO27" s="62">
        <f t="shared" si="23"/>
        <v>0.47005393130854384</v>
      </c>
      <c r="BP27" s="62">
        <f t="shared" si="23"/>
        <v>-5.4159292035398231E-2</v>
      </c>
      <c r="BQ27" s="62">
        <f t="shared" si="23"/>
        <v>0.36957950065703021</v>
      </c>
      <c r="BR27" s="62">
        <f t="shared" si="23"/>
        <v>0.39314305603898364</v>
      </c>
      <c r="BS27" s="62">
        <f t="shared" si="23"/>
        <v>1</v>
      </c>
      <c r="BT27" s="62">
        <f t="shared" ref="BT27" si="29">(AG27-AS27)/AG27</f>
        <v>0.85770975056689347</v>
      </c>
      <c r="BU27" s="62"/>
      <c r="BV27" s="62"/>
      <c r="BW27" s="62"/>
      <c r="BX27" s="62"/>
      <c r="BY27" s="62"/>
      <c r="BZ27" s="62"/>
      <c r="CA27" s="62"/>
      <c r="CB27" s="234">
        <v>15</v>
      </c>
      <c r="CC27" s="235">
        <f t="shared" si="27"/>
        <v>5</v>
      </c>
      <c r="CD27" s="235">
        <f t="shared" si="27"/>
        <v>5</v>
      </c>
      <c r="CE27" s="235">
        <f t="shared" si="27"/>
        <v>5</v>
      </c>
      <c r="CF27" s="235">
        <f t="shared" si="27"/>
        <v>5</v>
      </c>
      <c r="CG27" s="235">
        <f t="shared" si="27"/>
        <v>5</v>
      </c>
      <c r="CH27" s="235">
        <f t="shared" si="27"/>
        <v>5</v>
      </c>
      <c r="CI27" s="235">
        <f t="shared" si="27"/>
        <v>4</v>
      </c>
      <c r="CJ27" s="235">
        <f t="shared" si="27"/>
        <v>5</v>
      </c>
      <c r="CK27" s="235">
        <f t="shared" si="27"/>
        <v>5</v>
      </c>
      <c r="CL27" s="235">
        <f t="shared" si="27"/>
        <v>5</v>
      </c>
      <c r="CM27" s="235">
        <f t="shared" si="27"/>
        <v>1</v>
      </c>
      <c r="CN27" s="235">
        <f t="shared" si="27"/>
        <v>2</v>
      </c>
      <c r="CO27" s="235">
        <f t="shared" si="27"/>
        <v>1</v>
      </c>
      <c r="CP27" s="235">
        <f t="shared" si="27"/>
        <v>5</v>
      </c>
      <c r="CQ27" s="235">
        <f t="shared" si="27"/>
        <v>5</v>
      </c>
      <c r="CR27" s="235">
        <f t="shared" si="27"/>
        <v>5</v>
      </c>
      <c r="CS27" s="235">
        <f t="shared" si="28"/>
        <v>1</v>
      </c>
      <c r="CT27" s="235">
        <f t="shared" si="28"/>
        <v>5</v>
      </c>
      <c r="CU27" s="235">
        <f t="shared" si="28"/>
        <v>5</v>
      </c>
      <c r="CV27" s="235">
        <f t="shared" si="28"/>
        <v>5</v>
      </c>
      <c r="CW27" s="235">
        <f t="shared" si="28"/>
        <v>5</v>
      </c>
      <c r="CX27" s="235"/>
      <c r="CY27" s="235"/>
      <c r="CZ27" s="235"/>
      <c r="DA27" s="235"/>
      <c r="DB27" s="235"/>
      <c r="DC27" s="235"/>
      <c r="DD27" s="243" t="s">
        <v>202</v>
      </c>
      <c r="DE27" s="244" t="s">
        <v>7</v>
      </c>
      <c r="DF27" s="235">
        <f t="shared" si="25"/>
        <v>15</v>
      </c>
      <c r="DG27" s="235">
        <f t="shared" si="25"/>
        <v>15</v>
      </c>
      <c r="DH27" s="235">
        <f t="shared" si="25"/>
        <v>15</v>
      </c>
      <c r="DI27" s="235">
        <f t="shared" si="25"/>
        <v>15</v>
      </c>
      <c r="DJ27" s="235">
        <f t="shared" si="25"/>
        <v>15</v>
      </c>
      <c r="DK27" s="235">
        <f t="shared" si="24"/>
        <v>15</v>
      </c>
      <c r="DL27" s="235">
        <f t="shared" si="24"/>
        <v>12</v>
      </c>
      <c r="DM27" s="235">
        <f t="shared" si="24"/>
        <v>15</v>
      </c>
      <c r="DN27" s="235">
        <f t="shared" si="24"/>
        <v>15</v>
      </c>
      <c r="DO27" s="235">
        <f t="shared" si="24"/>
        <v>15</v>
      </c>
      <c r="DP27" s="235">
        <f t="shared" si="24"/>
        <v>3</v>
      </c>
      <c r="DQ27" s="235">
        <f t="shared" si="24"/>
        <v>6</v>
      </c>
      <c r="DR27" s="235">
        <f t="shared" si="24"/>
        <v>3</v>
      </c>
      <c r="DS27" s="235">
        <f t="shared" si="24"/>
        <v>15</v>
      </c>
      <c r="DT27" s="235">
        <f t="shared" si="24"/>
        <v>15</v>
      </c>
      <c r="DU27" s="235">
        <f t="shared" si="24"/>
        <v>15</v>
      </c>
      <c r="DV27" s="235">
        <f t="shared" si="10"/>
        <v>3</v>
      </c>
      <c r="DW27" s="235">
        <f t="shared" si="10"/>
        <v>15</v>
      </c>
      <c r="DX27" s="235">
        <f t="shared" si="10"/>
        <v>15</v>
      </c>
      <c r="DY27" s="235">
        <f t="shared" si="11"/>
        <v>15</v>
      </c>
      <c r="DZ27" s="235">
        <f>CW27/5*$CB27</f>
        <v>15</v>
      </c>
      <c r="EA27" s="235"/>
      <c r="EB27" s="235"/>
      <c r="EC27" s="235"/>
      <c r="ED27" s="235"/>
      <c r="EE27" s="235"/>
      <c r="EF27" s="235"/>
    </row>
    <row r="28" spans="1:171" ht="14.25" customHeight="1">
      <c r="B28" s="46"/>
      <c r="C28" s="74" t="s">
        <v>4</v>
      </c>
      <c r="K28" s="2"/>
      <c r="L28" s="2"/>
      <c r="M28" s="2">
        <v>10251</v>
      </c>
      <c r="N28" s="2">
        <v>8375</v>
      </c>
      <c r="O28" s="2">
        <v>4689</v>
      </c>
      <c r="P28" s="2">
        <v>5181</v>
      </c>
      <c r="Q28" s="2">
        <v>3354</v>
      </c>
      <c r="R28" s="2">
        <v>4154</v>
      </c>
      <c r="S28" s="2">
        <v>2872</v>
      </c>
      <c r="T28" s="2">
        <v>5235</v>
      </c>
      <c r="U28" s="2">
        <v>0</v>
      </c>
      <c r="V28" s="2">
        <v>0</v>
      </c>
      <c r="W28" s="2">
        <v>3633</v>
      </c>
      <c r="X28" s="2">
        <v>0</v>
      </c>
      <c r="Y28" s="2">
        <v>0</v>
      </c>
      <c r="Z28" s="2">
        <v>6811</v>
      </c>
      <c r="AA28" s="2">
        <v>6286</v>
      </c>
      <c r="AB28" s="2">
        <v>4190</v>
      </c>
      <c r="AC28" s="2">
        <v>7967</v>
      </c>
      <c r="AD28" s="2">
        <v>4798</v>
      </c>
      <c r="AE28" s="2">
        <v>2750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118">
        <v>0</v>
      </c>
      <c r="AL28" s="72">
        <v>0</v>
      </c>
      <c r="AM28" s="72">
        <v>0</v>
      </c>
      <c r="AN28" s="72">
        <v>1491</v>
      </c>
      <c r="AO28" s="72">
        <v>752</v>
      </c>
      <c r="AP28" s="72">
        <v>2086</v>
      </c>
      <c r="AQ28" s="209">
        <v>1764</v>
      </c>
      <c r="AR28" s="193">
        <v>469</v>
      </c>
      <c r="AS28" s="193"/>
      <c r="AT28" s="204"/>
      <c r="AU28" s="204"/>
      <c r="AV28" s="204"/>
      <c r="AW28" s="204"/>
      <c r="AX28" s="111"/>
      <c r="AZ28" s="55">
        <f t="shared" si="26"/>
        <v>1</v>
      </c>
      <c r="BA28" s="55">
        <f t="shared" si="26"/>
        <v>0.18674626865671642</v>
      </c>
      <c r="BB28" s="55">
        <f t="shared" si="26"/>
        <v>-0.34058434634250373</v>
      </c>
      <c r="BC28" s="55">
        <f t="shared" si="26"/>
        <v>0.19127581547963712</v>
      </c>
      <c r="BD28" s="55">
        <f t="shared" si="26"/>
        <v>-1.3753726893261777</v>
      </c>
      <c r="BE28" s="55">
        <f t="shared" si="26"/>
        <v>-0.15503129513721714</v>
      </c>
      <c r="BF28" s="55">
        <f>(S28-AE28)/S28</f>
        <v>4.247910863509749E-2</v>
      </c>
      <c r="BG28" s="55">
        <f t="shared" si="26"/>
        <v>1</v>
      </c>
      <c r="BH28" s="55" t="e">
        <f t="shared" si="26"/>
        <v>#DIV/0!</v>
      </c>
      <c r="BI28" s="55" t="e">
        <f t="shared" si="26"/>
        <v>#DIV/0!</v>
      </c>
      <c r="BJ28" s="55">
        <f t="shared" si="26"/>
        <v>1</v>
      </c>
      <c r="BK28" s="55" t="e">
        <f t="shared" si="26"/>
        <v>#DIV/0!</v>
      </c>
      <c r="BL28" s="55" t="e">
        <f t="shared" si="26"/>
        <v>#DIV/0!</v>
      </c>
      <c r="BM28" s="55">
        <f t="shared" si="23"/>
        <v>1</v>
      </c>
      <c r="BN28" s="55">
        <f t="shared" si="23"/>
        <v>1</v>
      </c>
      <c r="BO28" s="55">
        <f t="shared" si="23"/>
        <v>0.64415274463007155</v>
      </c>
      <c r="BP28" s="55">
        <f t="shared" si="23"/>
        <v>0.90561064390611268</v>
      </c>
      <c r="BQ28" s="55">
        <f t="shared" si="23"/>
        <v>0.56523551479783241</v>
      </c>
      <c r="BR28" s="55">
        <f t="shared" si="23"/>
        <v>0.35854545454545456</v>
      </c>
      <c r="BS28" s="62">
        <v>0</v>
      </c>
      <c r="BT28" s="55"/>
      <c r="BU28" s="55"/>
      <c r="BV28" s="55"/>
      <c r="BW28" s="55"/>
      <c r="BX28" s="55"/>
      <c r="BY28" s="55"/>
      <c r="BZ28" s="55"/>
      <c r="CA28" s="55"/>
      <c r="CB28" s="60">
        <v>15</v>
      </c>
      <c r="CC28" s="58">
        <f t="shared" si="27"/>
        <v>5</v>
      </c>
      <c r="CD28" s="58">
        <f t="shared" si="27"/>
        <v>5</v>
      </c>
      <c r="CE28" s="58">
        <f t="shared" si="27"/>
        <v>1</v>
      </c>
      <c r="CF28" s="58">
        <f t="shared" si="27"/>
        <v>5</v>
      </c>
      <c r="CG28" s="58">
        <f t="shared" si="27"/>
        <v>1</v>
      </c>
      <c r="CH28" s="58">
        <f t="shared" si="27"/>
        <v>1</v>
      </c>
      <c r="CI28" s="58">
        <f t="shared" si="27"/>
        <v>3</v>
      </c>
      <c r="CJ28" s="58">
        <f t="shared" si="27"/>
        <v>5</v>
      </c>
      <c r="CK28" s="58" t="e">
        <f t="shared" si="27"/>
        <v>#DIV/0!</v>
      </c>
      <c r="CL28" s="58" t="e">
        <f t="shared" si="27"/>
        <v>#DIV/0!</v>
      </c>
      <c r="CM28" s="58">
        <f t="shared" si="27"/>
        <v>5</v>
      </c>
      <c r="CN28" s="58" t="e">
        <f t="shared" si="27"/>
        <v>#DIV/0!</v>
      </c>
      <c r="CO28" s="58" t="e">
        <f t="shared" si="27"/>
        <v>#DIV/0!</v>
      </c>
      <c r="CP28" s="58">
        <f t="shared" si="27"/>
        <v>5</v>
      </c>
      <c r="CQ28" s="58">
        <f t="shared" si="27"/>
        <v>5</v>
      </c>
      <c r="CR28" s="58">
        <f t="shared" si="27"/>
        <v>5</v>
      </c>
      <c r="CS28" s="58">
        <f t="shared" si="28"/>
        <v>5</v>
      </c>
      <c r="CT28" s="58">
        <f t="shared" si="28"/>
        <v>5</v>
      </c>
      <c r="CU28" s="58">
        <f t="shared" si="28"/>
        <v>5</v>
      </c>
      <c r="CV28" s="58">
        <f t="shared" si="28"/>
        <v>4</v>
      </c>
      <c r="CW28" s="58"/>
      <c r="CX28" s="58"/>
      <c r="CY28" s="58"/>
      <c r="CZ28" s="58"/>
      <c r="DA28" s="58"/>
      <c r="DB28" s="58"/>
      <c r="DC28" s="58"/>
      <c r="DD28" s="46" t="s">
        <v>202</v>
      </c>
      <c r="DE28" s="74" t="s">
        <v>4</v>
      </c>
      <c r="DF28" s="58">
        <f t="shared" si="25"/>
        <v>15</v>
      </c>
      <c r="DG28" s="58">
        <f t="shared" si="25"/>
        <v>15</v>
      </c>
      <c r="DH28" s="58">
        <f t="shared" si="25"/>
        <v>3</v>
      </c>
      <c r="DI28" s="58">
        <f t="shared" si="25"/>
        <v>15</v>
      </c>
      <c r="DJ28" s="58">
        <f t="shared" si="25"/>
        <v>3</v>
      </c>
      <c r="DK28" s="58">
        <f t="shared" si="24"/>
        <v>3</v>
      </c>
      <c r="DL28" s="58">
        <f t="shared" si="24"/>
        <v>9</v>
      </c>
      <c r="DM28" s="58">
        <f t="shared" si="24"/>
        <v>15</v>
      </c>
      <c r="DN28" s="58" t="e">
        <f t="shared" si="24"/>
        <v>#DIV/0!</v>
      </c>
      <c r="DO28" s="58" t="e">
        <f t="shared" si="24"/>
        <v>#DIV/0!</v>
      </c>
      <c r="DP28" s="58">
        <f t="shared" si="24"/>
        <v>15</v>
      </c>
      <c r="DQ28" s="58" t="e">
        <f t="shared" si="24"/>
        <v>#DIV/0!</v>
      </c>
      <c r="DR28" s="58" t="e">
        <f t="shared" si="24"/>
        <v>#DIV/0!</v>
      </c>
      <c r="DS28" s="58">
        <f t="shared" si="24"/>
        <v>15</v>
      </c>
      <c r="DT28" s="58">
        <f t="shared" si="24"/>
        <v>15</v>
      </c>
      <c r="DU28" s="58">
        <f t="shared" si="24"/>
        <v>15</v>
      </c>
      <c r="DV28" s="58">
        <f t="shared" si="10"/>
        <v>15</v>
      </c>
      <c r="DW28" s="58">
        <f t="shared" si="10"/>
        <v>15</v>
      </c>
      <c r="DX28" s="58">
        <f t="shared" si="10"/>
        <v>15</v>
      </c>
      <c r="DY28" s="58">
        <f t="shared" si="11"/>
        <v>12</v>
      </c>
      <c r="DZ28" s="58"/>
      <c r="EA28" s="58"/>
      <c r="EB28" s="58"/>
      <c r="EC28" s="58"/>
      <c r="ED28" s="58"/>
      <c r="EE28" s="58"/>
      <c r="EF28" s="58"/>
    </row>
    <row r="29" spans="1:171" ht="14.25" customHeight="1">
      <c r="B29" s="46"/>
      <c r="C29" s="74" t="s">
        <v>1</v>
      </c>
      <c r="K29" s="2"/>
      <c r="L29" s="2"/>
      <c r="M29" s="2">
        <v>13530</v>
      </c>
      <c r="N29" s="2">
        <v>12335</v>
      </c>
      <c r="O29" s="2">
        <v>13552</v>
      </c>
      <c r="P29" s="2">
        <v>12331</v>
      </c>
      <c r="Q29" s="2">
        <v>11644</v>
      </c>
      <c r="R29" s="2">
        <v>13686</v>
      </c>
      <c r="S29" s="2">
        <v>15189</v>
      </c>
      <c r="T29" s="2">
        <v>11113</v>
      </c>
      <c r="U29" s="2">
        <v>10886</v>
      </c>
      <c r="V29" s="2">
        <v>14276</v>
      </c>
      <c r="W29" s="2">
        <v>12628</v>
      </c>
      <c r="X29" s="2">
        <v>8995</v>
      </c>
      <c r="Y29" s="2">
        <v>14470</v>
      </c>
      <c r="Z29" s="2">
        <v>22772</v>
      </c>
      <c r="AA29" s="2">
        <v>16431</v>
      </c>
      <c r="AB29" s="2">
        <v>17113</v>
      </c>
      <c r="AC29" s="2">
        <v>16587</v>
      </c>
      <c r="AD29" s="2">
        <v>24319</v>
      </c>
      <c r="AE29" s="2">
        <v>20146</v>
      </c>
      <c r="AF29" s="2">
        <v>17487</v>
      </c>
      <c r="AG29" s="2">
        <v>15692</v>
      </c>
      <c r="AH29" s="2">
        <v>16625</v>
      </c>
      <c r="AI29" s="2">
        <v>12475</v>
      </c>
      <c r="AJ29" s="2">
        <v>15908</v>
      </c>
      <c r="AK29" s="118">
        <v>14715</v>
      </c>
      <c r="AL29" s="72">
        <v>13211</v>
      </c>
      <c r="AM29" s="72">
        <v>11786</v>
      </c>
      <c r="AN29" s="72">
        <v>9186</v>
      </c>
      <c r="AO29" s="72">
        <v>10842</v>
      </c>
      <c r="AP29" s="72">
        <v>10503</v>
      </c>
      <c r="AQ29" s="209">
        <v>16240</v>
      </c>
      <c r="AR29" s="193">
        <v>15796</v>
      </c>
      <c r="AS29" s="193"/>
      <c r="AT29" s="204"/>
      <c r="AU29" s="204"/>
      <c r="AV29" s="204"/>
      <c r="AW29" s="204"/>
      <c r="AX29" s="111"/>
      <c r="AZ29" s="55">
        <f t="shared" si="26"/>
        <v>-6.9475240206947522E-2</v>
      </c>
      <c r="BA29" s="55">
        <f t="shared" si="26"/>
        <v>-0.84612890149979736</v>
      </c>
      <c r="BB29" s="55">
        <f t="shared" si="26"/>
        <v>-0.21244096812278632</v>
      </c>
      <c r="BC29" s="55">
        <f t="shared" si="26"/>
        <v>-0.38780309788338335</v>
      </c>
      <c r="BD29" s="55">
        <f t="shared" si="26"/>
        <v>-0.42451047749914117</v>
      </c>
      <c r="BE29" s="55">
        <f t="shared" si="26"/>
        <v>-0.77692532514978807</v>
      </c>
      <c r="BF29" s="55">
        <f>(S29-AE29)/S29</f>
        <v>-0.3263545987227599</v>
      </c>
      <c r="BG29" s="55">
        <f t="shared" si="26"/>
        <v>-0.57356249437595608</v>
      </c>
      <c r="BH29" s="55">
        <f t="shared" si="26"/>
        <v>-0.44148447547308467</v>
      </c>
      <c r="BI29" s="55">
        <f t="shared" si="26"/>
        <v>-0.16454188848416923</v>
      </c>
      <c r="BJ29" s="55">
        <f t="shared" si="26"/>
        <v>1.2115932847640164E-2</v>
      </c>
      <c r="BK29" s="55">
        <f t="shared" si="26"/>
        <v>-0.76853807670928298</v>
      </c>
      <c r="BL29" s="55">
        <f t="shared" si="26"/>
        <v>-1.6931582584657913E-2</v>
      </c>
      <c r="BM29" s="55">
        <f t="shared" si="23"/>
        <v>0.41985772000702615</v>
      </c>
      <c r="BN29" s="55">
        <f t="shared" si="23"/>
        <v>0.28269734039315925</v>
      </c>
      <c r="BO29" s="55">
        <f t="shared" si="23"/>
        <v>0.46321509963185881</v>
      </c>
      <c r="BP29" s="55">
        <f t="shared" si="23"/>
        <v>0.34635557967082653</v>
      </c>
      <c r="BQ29" s="55">
        <f t="shared" si="23"/>
        <v>0.56811546527406553</v>
      </c>
      <c r="BR29" s="55">
        <f t="shared" si="23"/>
        <v>0.19388464211257819</v>
      </c>
      <c r="BS29" s="55">
        <f>(AF29-AR29)/AF29</f>
        <v>9.6700406015897522E-2</v>
      </c>
      <c r="BT29" s="55"/>
      <c r="BU29" s="55"/>
      <c r="BV29" s="55"/>
      <c r="BW29" s="55"/>
      <c r="BX29" s="55"/>
      <c r="BY29" s="55"/>
      <c r="BZ29" s="55"/>
      <c r="CA29" s="55"/>
      <c r="CB29" s="60">
        <v>15</v>
      </c>
      <c r="CC29" s="58">
        <f t="shared" si="27"/>
        <v>1</v>
      </c>
      <c r="CD29" s="58">
        <f t="shared" si="27"/>
        <v>1</v>
      </c>
      <c r="CE29" s="58">
        <f t="shared" si="27"/>
        <v>1</v>
      </c>
      <c r="CF29" s="58">
        <f t="shared" si="27"/>
        <v>1</v>
      </c>
      <c r="CG29" s="58">
        <f t="shared" si="27"/>
        <v>1</v>
      </c>
      <c r="CH29" s="58">
        <f t="shared" si="27"/>
        <v>1</v>
      </c>
      <c r="CI29" s="58">
        <f t="shared" si="27"/>
        <v>1</v>
      </c>
      <c r="CJ29" s="58">
        <f t="shared" si="27"/>
        <v>1</v>
      </c>
      <c r="CK29" s="58">
        <f t="shared" si="27"/>
        <v>1</v>
      </c>
      <c r="CL29" s="58">
        <f t="shared" si="27"/>
        <v>1</v>
      </c>
      <c r="CM29" s="58">
        <f t="shared" si="27"/>
        <v>2</v>
      </c>
      <c r="CN29" s="58">
        <f t="shared" si="27"/>
        <v>1</v>
      </c>
      <c r="CO29" s="58">
        <f t="shared" si="27"/>
        <v>1</v>
      </c>
      <c r="CP29" s="58">
        <f t="shared" si="27"/>
        <v>5</v>
      </c>
      <c r="CQ29" s="58">
        <f t="shared" si="27"/>
        <v>5</v>
      </c>
      <c r="CR29" s="58">
        <f t="shared" si="27"/>
        <v>5</v>
      </c>
      <c r="CS29" s="58">
        <f t="shared" si="28"/>
        <v>5</v>
      </c>
      <c r="CT29" s="58">
        <f t="shared" si="28"/>
        <v>5</v>
      </c>
      <c r="CU29" s="58">
        <f t="shared" si="28"/>
        <v>4</v>
      </c>
      <c r="CV29" s="58">
        <f t="shared" si="28"/>
        <v>3</v>
      </c>
      <c r="CW29" s="58"/>
      <c r="CX29" s="58"/>
      <c r="CY29" s="58"/>
      <c r="CZ29" s="58"/>
      <c r="DA29" s="58"/>
      <c r="DB29" s="58"/>
      <c r="DC29" s="58"/>
      <c r="DD29" s="46" t="s">
        <v>202</v>
      </c>
      <c r="DE29" s="74" t="s">
        <v>1</v>
      </c>
      <c r="DF29" s="58">
        <f t="shared" si="25"/>
        <v>3</v>
      </c>
      <c r="DG29" s="58">
        <f t="shared" si="25"/>
        <v>3</v>
      </c>
      <c r="DH29" s="58">
        <f t="shared" si="25"/>
        <v>3</v>
      </c>
      <c r="DI29" s="58">
        <f t="shared" si="25"/>
        <v>3</v>
      </c>
      <c r="DJ29" s="58">
        <f t="shared" si="25"/>
        <v>3</v>
      </c>
      <c r="DK29" s="58">
        <f t="shared" si="24"/>
        <v>3</v>
      </c>
      <c r="DL29" s="58">
        <f t="shared" si="24"/>
        <v>3</v>
      </c>
      <c r="DM29" s="58">
        <f t="shared" si="24"/>
        <v>3</v>
      </c>
      <c r="DN29" s="58">
        <f t="shared" si="24"/>
        <v>3</v>
      </c>
      <c r="DO29" s="58">
        <f t="shared" si="24"/>
        <v>3</v>
      </c>
      <c r="DP29" s="58">
        <f t="shared" si="24"/>
        <v>6</v>
      </c>
      <c r="DQ29" s="58">
        <f t="shared" si="24"/>
        <v>3</v>
      </c>
      <c r="DR29" s="58">
        <f t="shared" si="24"/>
        <v>3</v>
      </c>
      <c r="DS29" s="58">
        <f t="shared" si="24"/>
        <v>15</v>
      </c>
      <c r="DT29" s="58">
        <f t="shared" si="24"/>
        <v>15</v>
      </c>
      <c r="DU29" s="58">
        <f t="shared" si="24"/>
        <v>15</v>
      </c>
      <c r="DV29" s="58">
        <f t="shared" si="10"/>
        <v>15</v>
      </c>
      <c r="DW29" s="58">
        <f t="shared" si="10"/>
        <v>15</v>
      </c>
      <c r="DX29" s="58">
        <f t="shared" si="10"/>
        <v>12</v>
      </c>
      <c r="DY29" s="58">
        <f t="shared" si="11"/>
        <v>9</v>
      </c>
      <c r="DZ29" s="58"/>
      <c r="EA29" s="58"/>
      <c r="EB29" s="58"/>
      <c r="EC29" s="58"/>
      <c r="ED29" s="58"/>
      <c r="EE29" s="58"/>
      <c r="EF29" s="58"/>
    </row>
    <row r="30" spans="1:171" ht="14.25" customHeight="1">
      <c r="B30" s="46"/>
      <c r="C30" s="74" t="s">
        <v>2</v>
      </c>
      <c r="K30" s="2"/>
      <c r="L30" s="2"/>
      <c r="M30" s="2">
        <v>8730</v>
      </c>
      <c r="N30" s="2">
        <v>5383</v>
      </c>
      <c r="O30" s="2">
        <v>2993</v>
      </c>
      <c r="P30" s="2">
        <v>5284</v>
      </c>
      <c r="Q30" s="2">
        <v>6208</v>
      </c>
      <c r="R30" s="2">
        <v>6604</v>
      </c>
      <c r="S30" s="2">
        <v>6082</v>
      </c>
      <c r="T30" s="2">
        <v>4493</v>
      </c>
      <c r="U30" s="2">
        <v>4558</v>
      </c>
      <c r="V30" s="2">
        <v>4689</v>
      </c>
      <c r="W30" s="2">
        <v>5415</v>
      </c>
      <c r="X30" s="2">
        <v>4709</v>
      </c>
      <c r="Y30" s="2">
        <v>4901</v>
      </c>
      <c r="Z30" s="2">
        <v>4766</v>
      </c>
      <c r="AA30" s="2">
        <v>4824</v>
      </c>
      <c r="AB30" s="2">
        <v>5038</v>
      </c>
      <c r="AC30" s="2">
        <v>4485</v>
      </c>
      <c r="AD30" s="2">
        <v>4530</v>
      </c>
      <c r="AE30" s="2">
        <v>3731</v>
      </c>
      <c r="AF30" s="2">
        <v>4439</v>
      </c>
      <c r="AG30" s="2">
        <v>5066</v>
      </c>
      <c r="AH30" s="2">
        <v>3423</v>
      </c>
      <c r="AI30" s="2">
        <v>3252</v>
      </c>
      <c r="AJ30" s="2">
        <v>2793</v>
      </c>
      <c r="AK30" s="118">
        <v>2180</v>
      </c>
      <c r="AL30" s="72">
        <v>2594</v>
      </c>
      <c r="AM30" s="72">
        <v>2457</v>
      </c>
      <c r="AN30" s="72">
        <v>2012</v>
      </c>
      <c r="AO30" s="72">
        <v>2600</v>
      </c>
      <c r="AP30" s="72">
        <v>3143</v>
      </c>
      <c r="AQ30" s="209">
        <v>2194</v>
      </c>
      <c r="AR30" s="193">
        <v>2241</v>
      </c>
      <c r="AS30" s="193"/>
      <c r="AT30" s="204"/>
      <c r="AU30" s="204"/>
      <c r="AV30" s="204"/>
      <c r="AW30" s="204"/>
      <c r="AX30" s="111"/>
      <c r="AZ30" s="55">
        <f t="shared" si="26"/>
        <v>0.43860252004581901</v>
      </c>
      <c r="BA30" s="55">
        <f t="shared" si="26"/>
        <v>0.11462010031580903</v>
      </c>
      <c r="BB30" s="55">
        <f t="shared" si="26"/>
        <v>-0.611760775141998</v>
      </c>
      <c r="BC30" s="55">
        <f t="shared" si="26"/>
        <v>4.6555639666919002E-2</v>
      </c>
      <c r="BD30" s="55">
        <f t="shared" si="26"/>
        <v>0.27754510309278352</v>
      </c>
      <c r="BE30" s="55">
        <f t="shared" si="26"/>
        <v>0.31405208964264081</v>
      </c>
      <c r="BF30" s="55">
        <f>(S30-AE30)/S30</f>
        <v>0.38655047681683657</v>
      </c>
      <c r="BG30" s="55">
        <f t="shared" si="26"/>
        <v>1.20186957489428E-2</v>
      </c>
      <c r="BH30" s="55">
        <f t="shared" si="26"/>
        <v>-0.11145239139973673</v>
      </c>
      <c r="BI30" s="55">
        <f t="shared" si="26"/>
        <v>0.26999360204734485</v>
      </c>
      <c r="BJ30" s="55">
        <f t="shared" si="26"/>
        <v>0.39944598337950138</v>
      </c>
      <c r="BK30" s="55">
        <f t="shared" si="26"/>
        <v>0.40688044170736887</v>
      </c>
      <c r="BL30" s="55">
        <f t="shared" si="26"/>
        <v>0.55519281779228724</v>
      </c>
      <c r="BM30" s="55">
        <f t="shared" si="23"/>
        <v>0.45572807385648345</v>
      </c>
      <c r="BN30" s="55">
        <f t="shared" si="23"/>
        <v>0.49067164179104478</v>
      </c>
      <c r="BO30" s="55">
        <f t="shared" si="23"/>
        <v>0.60063517268757438</v>
      </c>
      <c r="BP30" s="55">
        <f t="shared" si="23"/>
        <v>0.42028985507246375</v>
      </c>
      <c r="BQ30" s="55">
        <f t="shared" si="23"/>
        <v>0.30618101545253862</v>
      </c>
      <c r="BR30" s="55">
        <f t="shared" si="23"/>
        <v>0.41195389975877783</v>
      </c>
      <c r="BS30" s="55">
        <f>(AF30-AR30)/AF30</f>
        <v>0.49515656679432307</v>
      </c>
      <c r="BT30" s="55"/>
      <c r="BU30" s="55"/>
      <c r="BV30" s="55"/>
      <c r="BW30" s="55"/>
      <c r="BX30" s="55"/>
      <c r="BY30" s="55"/>
      <c r="BZ30" s="55"/>
      <c r="CA30" s="55"/>
      <c r="CB30" s="60">
        <v>15</v>
      </c>
      <c r="CC30" s="58">
        <f t="shared" si="27"/>
        <v>5</v>
      </c>
      <c r="CD30" s="58">
        <f t="shared" si="27"/>
        <v>3</v>
      </c>
      <c r="CE30" s="58">
        <f t="shared" si="27"/>
        <v>1</v>
      </c>
      <c r="CF30" s="58">
        <f t="shared" si="27"/>
        <v>2</v>
      </c>
      <c r="CG30" s="58">
        <f t="shared" si="27"/>
        <v>5</v>
      </c>
      <c r="CH30" s="58">
        <f t="shared" si="27"/>
        <v>5</v>
      </c>
      <c r="CI30" s="58">
        <f t="shared" si="27"/>
        <v>5</v>
      </c>
      <c r="CJ30" s="58">
        <f t="shared" si="27"/>
        <v>2</v>
      </c>
      <c r="CK30" s="58">
        <f t="shared" si="27"/>
        <v>1</v>
      </c>
      <c r="CL30" s="58">
        <f t="shared" si="27"/>
        <v>5</v>
      </c>
      <c r="CM30" s="58">
        <f t="shared" si="27"/>
        <v>5</v>
      </c>
      <c r="CN30" s="58">
        <f t="shared" si="27"/>
        <v>5</v>
      </c>
      <c r="CO30" s="58">
        <f t="shared" si="27"/>
        <v>5</v>
      </c>
      <c r="CP30" s="58">
        <f t="shared" si="27"/>
        <v>5</v>
      </c>
      <c r="CQ30" s="58">
        <f t="shared" si="27"/>
        <v>5</v>
      </c>
      <c r="CR30" s="58">
        <f t="shared" si="27"/>
        <v>5</v>
      </c>
      <c r="CS30" s="58">
        <f t="shared" si="28"/>
        <v>5</v>
      </c>
      <c r="CT30" s="58">
        <f t="shared" si="28"/>
        <v>5</v>
      </c>
      <c r="CU30" s="58">
        <f t="shared" si="28"/>
        <v>5</v>
      </c>
      <c r="CV30" s="58">
        <f t="shared" si="28"/>
        <v>5</v>
      </c>
      <c r="CW30" s="58"/>
      <c r="CX30" s="58"/>
      <c r="CY30" s="58"/>
      <c r="CZ30" s="58"/>
      <c r="DA30" s="58"/>
      <c r="DB30" s="58"/>
      <c r="DC30" s="58"/>
      <c r="DD30" s="46" t="s">
        <v>202</v>
      </c>
      <c r="DE30" s="74" t="s">
        <v>2</v>
      </c>
      <c r="DF30" s="58">
        <f t="shared" si="25"/>
        <v>15</v>
      </c>
      <c r="DG30" s="58">
        <f t="shared" si="25"/>
        <v>9</v>
      </c>
      <c r="DH30" s="58">
        <f t="shared" si="25"/>
        <v>3</v>
      </c>
      <c r="DI30" s="58">
        <f t="shared" si="25"/>
        <v>6</v>
      </c>
      <c r="DJ30" s="58">
        <f t="shared" si="25"/>
        <v>15</v>
      </c>
      <c r="DK30" s="58">
        <f t="shared" si="24"/>
        <v>15</v>
      </c>
      <c r="DL30" s="58">
        <f t="shared" si="24"/>
        <v>15</v>
      </c>
      <c r="DM30" s="58">
        <f t="shared" si="24"/>
        <v>6</v>
      </c>
      <c r="DN30" s="58">
        <f t="shared" si="24"/>
        <v>3</v>
      </c>
      <c r="DO30" s="58">
        <f t="shared" si="24"/>
        <v>15</v>
      </c>
      <c r="DP30" s="58">
        <f t="shared" si="24"/>
        <v>15</v>
      </c>
      <c r="DQ30" s="58">
        <f t="shared" si="24"/>
        <v>15</v>
      </c>
      <c r="DR30" s="58">
        <f t="shared" si="24"/>
        <v>15</v>
      </c>
      <c r="DS30" s="58">
        <f t="shared" si="24"/>
        <v>15</v>
      </c>
      <c r="DT30" s="58">
        <f t="shared" si="24"/>
        <v>15</v>
      </c>
      <c r="DU30" s="58">
        <f t="shared" si="24"/>
        <v>15</v>
      </c>
      <c r="DV30" s="58">
        <f t="shared" si="10"/>
        <v>15</v>
      </c>
      <c r="DW30" s="58">
        <f t="shared" si="10"/>
        <v>15</v>
      </c>
      <c r="DX30" s="58">
        <f t="shared" si="10"/>
        <v>15</v>
      </c>
      <c r="DY30" s="58">
        <f t="shared" si="11"/>
        <v>15</v>
      </c>
      <c r="DZ30" s="58"/>
      <c r="EA30" s="58"/>
      <c r="EB30" s="58"/>
      <c r="EC30" s="58"/>
      <c r="ED30" s="58"/>
      <c r="EE30" s="58"/>
      <c r="EF30" s="58"/>
    </row>
    <row r="31" spans="1:171" ht="14.25" customHeight="1">
      <c r="C31" s="74" t="s">
        <v>8</v>
      </c>
      <c r="E31" s="53"/>
      <c r="F31" s="53"/>
      <c r="G31" s="53"/>
      <c r="H31" s="53"/>
      <c r="I31" s="53"/>
      <c r="J31" s="53"/>
      <c r="K31" s="2"/>
      <c r="L31" s="2"/>
      <c r="M31" s="2">
        <v>24538</v>
      </c>
      <c r="N31" s="2">
        <v>18339</v>
      </c>
      <c r="O31" s="2">
        <v>21321</v>
      </c>
      <c r="P31" s="2">
        <v>21346</v>
      </c>
      <c r="Q31" s="2">
        <v>19104</v>
      </c>
      <c r="R31" s="2">
        <v>19135</v>
      </c>
      <c r="S31" s="2">
        <v>19111</v>
      </c>
      <c r="T31" s="2">
        <v>18560</v>
      </c>
      <c r="U31" s="2">
        <v>17536</v>
      </c>
      <c r="V31" s="2">
        <v>16509</v>
      </c>
      <c r="W31" s="2">
        <v>17458</v>
      </c>
      <c r="X31" s="2">
        <v>19427</v>
      </c>
      <c r="Y31" s="2">
        <v>17930</v>
      </c>
      <c r="Z31" s="2">
        <v>13355</v>
      </c>
      <c r="AA31" s="2">
        <v>18493</v>
      </c>
      <c r="AB31" s="2">
        <v>17046</v>
      </c>
      <c r="AC31" s="2">
        <v>19248</v>
      </c>
      <c r="AD31" s="2">
        <v>16079</v>
      </c>
      <c r="AE31" s="2">
        <v>15169</v>
      </c>
      <c r="AF31" s="2">
        <v>17180</v>
      </c>
      <c r="AG31" s="2">
        <v>15335</v>
      </c>
      <c r="AH31" s="2">
        <v>14652</v>
      </c>
      <c r="AI31" s="2">
        <v>14780</v>
      </c>
      <c r="AJ31" s="2">
        <v>15197</v>
      </c>
      <c r="AK31" s="118">
        <v>15218</v>
      </c>
      <c r="AL31" s="72">
        <v>13984</v>
      </c>
      <c r="AM31" s="72">
        <v>14416</v>
      </c>
      <c r="AN31" s="72">
        <v>14230</v>
      </c>
      <c r="AO31" s="72">
        <v>17155</v>
      </c>
      <c r="AP31" s="72">
        <v>14314</v>
      </c>
      <c r="AQ31" s="209">
        <v>13370</v>
      </c>
      <c r="AR31" s="193">
        <v>12996</v>
      </c>
      <c r="AS31" s="193"/>
      <c r="AT31" s="204"/>
      <c r="AU31" s="204"/>
      <c r="AV31" s="204"/>
      <c r="AW31" s="204"/>
      <c r="AX31" s="111"/>
      <c r="AZ31" s="55">
        <f t="shared" si="26"/>
        <v>0.26929660118999105</v>
      </c>
      <c r="BA31" s="55">
        <f t="shared" si="26"/>
        <v>0.27177054365014452</v>
      </c>
      <c r="BB31" s="55">
        <f t="shared" si="26"/>
        <v>0.13263918202710942</v>
      </c>
      <c r="BC31" s="55">
        <f t="shared" si="26"/>
        <v>0.20144289328211373</v>
      </c>
      <c r="BD31" s="55">
        <f t="shared" si="26"/>
        <v>-7.537688442211055E-3</v>
      </c>
      <c r="BE31" s="55">
        <f t="shared" si="26"/>
        <v>0.15970734256597857</v>
      </c>
      <c r="BF31" s="55">
        <f>(S31-AE31)/S31</f>
        <v>0.20626864109675055</v>
      </c>
      <c r="BG31" s="55">
        <f t="shared" si="26"/>
        <v>7.4353448275862072E-2</v>
      </c>
      <c r="BH31" s="55">
        <f t="shared" si="26"/>
        <v>0.12551322992700731</v>
      </c>
      <c r="BI31" s="55">
        <f t="shared" si="26"/>
        <v>0.11248409958204615</v>
      </c>
      <c r="BJ31" s="55">
        <f t="shared" si="26"/>
        <v>0.15339672356512773</v>
      </c>
      <c r="BK31" s="55">
        <f t="shared" si="26"/>
        <v>0.21773819941318784</v>
      </c>
      <c r="BL31" s="55">
        <f t="shared" si="26"/>
        <v>0.1512548800892359</v>
      </c>
      <c r="BM31" s="55">
        <f t="shared" si="23"/>
        <v>-4.7098464994384123E-2</v>
      </c>
      <c r="BN31" s="55">
        <f t="shared" si="23"/>
        <v>0.22046179635537771</v>
      </c>
      <c r="BO31" s="55">
        <f t="shared" si="23"/>
        <v>0.16520004693183152</v>
      </c>
      <c r="BP31" s="55">
        <f t="shared" si="23"/>
        <v>0.10873857024106401</v>
      </c>
      <c r="BQ31" s="55">
        <f t="shared" si="23"/>
        <v>0.10977050811617638</v>
      </c>
      <c r="BR31" s="55">
        <f t="shared" si="23"/>
        <v>0.11859713890170744</v>
      </c>
      <c r="BS31" s="55">
        <f>(AF31-AR31)/AF31</f>
        <v>0.24353899883585564</v>
      </c>
      <c r="BT31" s="55"/>
      <c r="BU31" s="55"/>
      <c r="BV31" s="55"/>
      <c r="BW31" s="55"/>
      <c r="BX31" s="55"/>
      <c r="BY31" s="55"/>
      <c r="BZ31" s="55"/>
      <c r="CA31" s="55"/>
      <c r="CB31" s="60">
        <v>15</v>
      </c>
      <c r="CC31" s="58">
        <f t="shared" si="27"/>
        <v>5</v>
      </c>
      <c r="CD31" s="58">
        <f t="shared" si="27"/>
        <v>5</v>
      </c>
      <c r="CE31" s="58">
        <f t="shared" si="27"/>
        <v>3</v>
      </c>
      <c r="CF31" s="58">
        <f t="shared" si="27"/>
        <v>4</v>
      </c>
      <c r="CG31" s="58">
        <f t="shared" si="27"/>
        <v>1</v>
      </c>
      <c r="CH31" s="58">
        <f t="shared" si="27"/>
        <v>3</v>
      </c>
      <c r="CI31" s="58">
        <f t="shared" si="27"/>
        <v>4</v>
      </c>
      <c r="CJ31" s="58">
        <f t="shared" si="27"/>
        <v>2</v>
      </c>
      <c r="CK31" s="58">
        <f t="shared" si="27"/>
        <v>3</v>
      </c>
      <c r="CL31" s="58">
        <f t="shared" si="27"/>
        <v>3</v>
      </c>
      <c r="CM31" s="58">
        <f t="shared" si="27"/>
        <v>3</v>
      </c>
      <c r="CN31" s="58">
        <f t="shared" si="27"/>
        <v>4</v>
      </c>
      <c r="CO31" s="58">
        <f t="shared" si="27"/>
        <v>3</v>
      </c>
      <c r="CP31" s="58">
        <f t="shared" si="27"/>
        <v>1</v>
      </c>
      <c r="CQ31" s="58">
        <f t="shared" si="27"/>
        <v>4</v>
      </c>
      <c r="CR31" s="58">
        <f t="shared" si="27"/>
        <v>4</v>
      </c>
      <c r="CS31" s="58">
        <f t="shared" si="28"/>
        <v>3</v>
      </c>
      <c r="CT31" s="58">
        <f t="shared" si="28"/>
        <v>3</v>
      </c>
      <c r="CU31" s="58">
        <f t="shared" si="28"/>
        <v>3</v>
      </c>
      <c r="CV31" s="58">
        <f t="shared" si="28"/>
        <v>5</v>
      </c>
      <c r="CW31" s="58"/>
      <c r="CX31" s="58"/>
      <c r="CY31" s="58"/>
      <c r="CZ31" s="58"/>
      <c r="DA31" s="58"/>
      <c r="DB31" s="58"/>
      <c r="DC31" s="58"/>
      <c r="DD31" s="1" t="s">
        <v>202</v>
      </c>
      <c r="DE31" s="74" t="s">
        <v>8</v>
      </c>
      <c r="DF31" s="58">
        <f t="shared" si="25"/>
        <v>15</v>
      </c>
      <c r="DG31" s="58">
        <f t="shared" si="25"/>
        <v>15</v>
      </c>
      <c r="DH31" s="58">
        <f t="shared" si="25"/>
        <v>9</v>
      </c>
      <c r="DI31" s="58">
        <f t="shared" si="25"/>
        <v>12</v>
      </c>
      <c r="DJ31" s="58">
        <f t="shared" si="25"/>
        <v>3</v>
      </c>
      <c r="DK31" s="58">
        <f t="shared" si="24"/>
        <v>9</v>
      </c>
      <c r="DL31" s="58">
        <f t="shared" si="24"/>
        <v>12</v>
      </c>
      <c r="DM31" s="58">
        <f t="shared" si="24"/>
        <v>6</v>
      </c>
      <c r="DN31" s="58">
        <f t="shared" si="24"/>
        <v>9</v>
      </c>
      <c r="DO31" s="58">
        <f t="shared" si="24"/>
        <v>9</v>
      </c>
      <c r="DP31" s="58">
        <f t="shared" si="24"/>
        <v>9</v>
      </c>
      <c r="DQ31" s="58">
        <f t="shared" si="24"/>
        <v>12</v>
      </c>
      <c r="DR31" s="58">
        <f t="shared" si="24"/>
        <v>9</v>
      </c>
      <c r="DS31" s="58">
        <f t="shared" si="24"/>
        <v>3</v>
      </c>
      <c r="DT31" s="58">
        <f t="shared" si="24"/>
        <v>12</v>
      </c>
      <c r="DU31" s="58">
        <f t="shared" si="24"/>
        <v>12</v>
      </c>
      <c r="DV31" s="58">
        <f t="shared" si="10"/>
        <v>9</v>
      </c>
      <c r="DW31" s="58">
        <f t="shared" si="10"/>
        <v>9</v>
      </c>
      <c r="DX31" s="58">
        <f t="shared" si="10"/>
        <v>9</v>
      </c>
      <c r="DY31" s="58">
        <f t="shared" si="11"/>
        <v>15</v>
      </c>
      <c r="DZ31" s="58"/>
      <c r="EA31" s="58"/>
      <c r="EB31" s="58"/>
      <c r="EC31" s="58"/>
      <c r="ED31" s="58"/>
      <c r="EE31" s="58"/>
      <c r="EF31" s="58"/>
    </row>
    <row r="32" spans="1:171" ht="14.25" customHeight="1">
      <c r="C32" s="74" t="s">
        <v>5</v>
      </c>
      <c r="E32" s="53"/>
      <c r="F32" s="53"/>
      <c r="G32" s="53"/>
      <c r="H32" s="53"/>
      <c r="I32" s="53"/>
      <c r="J32" s="53"/>
      <c r="K32" s="2"/>
      <c r="L32" s="2"/>
      <c r="M32" s="2">
        <v>16515</v>
      </c>
      <c r="N32" s="2">
        <v>20789</v>
      </c>
      <c r="O32" s="2">
        <v>19117</v>
      </c>
      <c r="P32" s="2">
        <v>12887</v>
      </c>
      <c r="Q32" s="2">
        <v>10622</v>
      </c>
      <c r="R32" s="2">
        <v>12522</v>
      </c>
      <c r="S32" s="2">
        <v>11837</v>
      </c>
      <c r="T32" s="2">
        <v>6768</v>
      </c>
      <c r="U32" s="2">
        <v>8656</v>
      </c>
      <c r="V32" s="2">
        <v>8317</v>
      </c>
      <c r="W32" s="2">
        <v>0</v>
      </c>
      <c r="X32" s="2">
        <v>3330</v>
      </c>
      <c r="Y32" s="2">
        <v>4149</v>
      </c>
      <c r="Z32" s="2">
        <v>5583</v>
      </c>
      <c r="AA32" s="2">
        <v>6785</v>
      </c>
      <c r="AB32" s="2">
        <v>9972</v>
      </c>
      <c r="AC32" s="2">
        <v>9455</v>
      </c>
      <c r="AD32" s="2">
        <v>7943</v>
      </c>
      <c r="AE32" s="2">
        <v>5666</v>
      </c>
      <c r="AF32" s="2">
        <v>7161</v>
      </c>
      <c r="AG32" s="2">
        <v>6904</v>
      </c>
      <c r="AH32" s="2">
        <v>7773</v>
      </c>
      <c r="AI32" s="2">
        <v>6608</v>
      </c>
      <c r="AJ32" s="2">
        <v>6904</v>
      </c>
      <c r="AK32" s="118">
        <v>4716</v>
      </c>
      <c r="AL32" s="72">
        <v>4286</v>
      </c>
      <c r="AM32" s="72">
        <v>7112</v>
      </c>
      <c r="AN32" s="72">
        <v>5155</v>
      </c>
      <c r="AO32" s="72">
        <v>6332</v>
      </c>
      <c r="AP32" s="72">
        <v>5891</v>
      </c>
      <c r="AQ32" s="209">
        <v>5086</v>
      </c>
      <c r="AR32" s="193">
        <v>4037</v>
      </c>
      <c r="AS32" s="193"/>
      <c r="AT32" s="204"/>
      <c r="AU32" s="204"/>
      <c r="AV32" s="204"/>
      <c r="AW32" s="204"/>
      <c r="AX32" s="111"/>
      <c r="AZ32" s="55">
        <f t="shared" si="26"/>
        <v>0.74877384196185282</v>
      </c>
      <c r="BA32" s="55">
        <f t="shared" si="26"/>
        <v>0.7314445139256337</v>
      </c>
      <c r="BB32" s="55">
        <f t="shared" si="26"/>
        <v>0.64508029502537012</v>
      </c>
      <c r="BC32" s="55">
        <f t="shared" si="26"/>
        <v>0.22619694265538914</v>
      </c>
      <c r="BD32" s="55">
        <f t="shared" si="26"/>
        <v>0.10986631519487855</v>
      </c>
      <c r="BE32" s="55">
        <f t="shared" si="26"/>
        <v>0.36567640951924613</v>
      </c>
      <c r="BF32" s="55">
        <f>(S32-AE32)/S32</f>
        <v>0.52133141843372477</v>
      </c>
      <c r="BG32" s="55">
        <f>(T32-AF32)/T32</f>
        <v>-5.8067375886524823E-2</v>
      </c>
      <c r="BH32" s="55">
        <f>(U32-AG32)/U32</f>
        <v>0.20240295748613679</v>
      </c>
      <c r="BI32" s="55">
        <f>(V32-AH32)/V32</f>
        <v>6.5408200072141404E-2</v>
      </c>
      <c r="BJ32" s="62">
        <v>0</v>
      </c>
      <c r="BK32" s="55">
        <f t="shared" si="26"/>
        <v>-1.0732732732732733</v>
      </c>
      <c r="BL32" s="55">
        <f t="shared" si="26"/>
        <v>-0.13665943600867678</v>
      </c>
      <c r="BM32" s="55">
        <f t="shared" si="23"/>
        <v>0.2323123768583199</v>
      </c>
      <c r="BN32" s="55">
        <f t="shared" si="23"/>
        <v>-4.8194546794399412E-2</v>
      </c>
      <c r="BO32" s="55">
        <f t="shared" si="23"/>
        <v>0.48305254713196949</v>
      </c>
      <c r="BP32" s="55">
        <f t="shared" si="23"/>
        <v>0.33030142781597038</v>
      </c>
      <c r="BQ32" s="55">
        <f t="shared" si="23"/>
        <v>0.2583406773259474</v>
      </c>
      <c r="BR32" s="55">
        <f t="shared" si="23"/>
        <v>0.10236498411577832</v>
      </c>
      <c r="BS32" s="55">
        <f>(AF32-AR32)/AF32</f>
        <v>0.43625192012288788</v>
      </c>
      <c r="BT32" s="55"/>
      <c r="BU32" s="55"/>
      <c r="BV32" s="55"/>
      <c r="BW32" s="55"/>
      <c r="BX32" s="55"/>
      <c r="BY32" s="55"/>
      <c r="BZ32" s="55"/>
      <c r="CA32" s="55"/>
      <c r="CB32" s="60">
        <v>15</v>
      </c>
      <c r="CC32" s="58">
        <f t="shared" si="27"/>
        <v>5</v>
      </c>
      <c r="CD32" s="58">
        <f t="shared" si="27"/>
        <v>5</v>
      </c>
      <c r="CE32" s="58">
        <f t="shared" si="27"/>
        <v>5</v>
      </c>
      <c r="CF32" s="58">
        <f t="shared" si="27"/>
        <v>4</v>
      </c>
      <c r="CG32" s="58">
        <f t="shared" si="27"/>
        <v>3</v>
      </c>
      <c r="CH32" s="58">
        <f t="shared" si="27"/>
        <v>5</v>
      </c>
      <c r="CI32" s="58">
        <f t="shared" si="27"/>
        <v>5</v>
      </c>
      <c r="CJ32" s="58">
        <f t="shared" si="27"/>
        <v>1</v>
      </c>
      <c r="CK32" s="58">
        <f t="shared" si="27"/>
        <v>5</v>
      </c>
      <c r="CL32" s="58">
        <f t="shared" si="27"/>
        <v>3</v>
      </c>
      <c r="CM32" s="58">
        <f t="shared" si="27"/>
        <v>4</v>
      </c>
      <c r="CN32" s="58">
        <f t="shared" si="27"/>
        <v>1</v>
      </c>
      <c r="CO32" s="58">
        <f t="shared" si="27"/>
        <v>1</v>
      </c>
      <c r="CP32" s="58">
        <f t="shared" si="27"/>
        <v>5</v>
      </c>
      <c r="CQ32" s="58">
        <f t="shared" si="27"/>
        <v>1</v>
      </c>
      <c r="CR32" s="58">
        <f t="shared" si="27"/>
        <v>5</v>
      </c>
      <c r="CS32" s="58">
        <f t="shared" si="28"/>
        <v>5</v>
      </c>
      <c r="CT32" s="58">
        <f t="shared" si="28"/>
        <v>5</v>
      </c>
      <c r="CU32" s="58">
        <f t="shared" si="28"/>
        <v>3</v>
      </c>
      <c r="CV32" s="58">
        <f t="shared" si="28"/>
        <v>5</v>
      </c>
      <c r="CW32" s="58"/>
      <c r="CX32" s="58"/>
      <c r="CY32" s="58"/>
      <c r="CZ32" s="58"/>
      <c r="DA32" s="58"/>
      <c r="DB32" s="58"/>
      <c r="DC32" s="58"/>
      <c r="DD32" s="1" t="s">
        <v>202</v>
      </c>
      <c r="DE32" s="74" t="s">
        <v>5</v>
      </c>
      <c r="DF32" s="58">
        <f t="shared" si="25"/>
        <v>15</v>
      </c>
      <c r="DG32" s="58">
        <f t="shared" si="25"/>
        <v>15</v>
      </c>
      <c r="DH32" s="58">
        <f t="shared" si="25"/>
        <v>15</v>
      </c>
      <c r="DI32" s="58">
        <f t="shared" si="25"/>
        <v>12</v>
      </c>
      <c r="DJ32" s="58">
        <f t="shared" si="25"/>
        <v>9</v>
      </c>
      <c r="DK32" s="58">
        <f t="shared" si="24"/>
        <v>15</v>
      </c>
      <c r="DL32" s="58">
        <f t="shared" si="24"/>
        <v>15</v>
      </c>
      <c r="DM32" s="58">
        <f t="shared" si="24"/>
        <v>3</v>
      </c>
      <c r="DN32" s="58">
        <f t="shared" si="24"/>
        <v>15</v>
      </c>
      <c r="DO32" s="58">
        <f t="shared" si="24"/>
        <v>9</v>
      </c>
      <c r="DP32" s="58">
        <f t="shared" si="24"/>
        <v>12</v>
      </c>
      <c r="DQ32" s="58">
        <f t="shared" si="24"/>
        <v>3</v>
      </c>
      <c r="DR32" s="58">
        <f t="shared" si="24"/>
        <v>3</v>
      </c>
      <c r="DS32" s="58">
        <f t="shared" si="24"/>
        <v>15</v>
      </c>
      <c r="DT32" s="58">
        <f t="shared" si="24"/>
        <v>3</v>
      </c>
      <c r="DU32" s="58">
        <f t="shared" si="24"/>
        <v>15</v>
      </c>
      <c r="DV32" s="58">
        <f t="shared" si="24"/>
        <v>15</v>
      </c>
      <c r="DW32" s="58">
        <f t="shared" si="24"/>
        <v>15</v>
      </c>
      <c r="DX32" s="58">
        <f t="shared" si="24"/>
        <v>9</v>
      </c>
      <c r="DY32" s="58">
        <f t="shared" si="24"/>
        <v>15</v>
      </c>
      <c r="DZ32" s="58"/>
      <c r="EA32" s="58"/>
      <c r="EB32" s="58"/>
      <c r="EC32" s="58"/>
      <c r="ED32" s="58"/>
      <c r="EE32" s="58"/>
      <c r="EF32" s="58"/>
    </row>
    <row r="33" spans="1:136" s="404" customFormat="1" ht="14.25" customHeight="1">
      <c r="B33" s="50" t="s">
        <v>325</v>
      </c>
      <c r="C33" s="76" t="s">
        <v>9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116"/>
      <c r="AL33" s="73"/>
      <c r="AM33" s="73"/>
      <c r="AN33" s="73"/>
      <c r="AO33" s="73"/>
      <c r="AP33" s="73"/>
      <c r="AQ33" s="187"/>
      <c r="AR33" s="73"/>
      <c r="AS33" s="73"/>
      <c r="AT33" s="109"/>
      <c r="AU33" s="109"/>
      <c r="AV33" s="109"/>
      <c r="AW33" s="109"/>
      <c r="AX33" s="109"/>
      <c r="AY33" s="49"/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/>
      <c r="BU33" s="62"/>
      <c r="BV33" s="62"/>
      <c r="BW33" s="62"/>
      <c r="BX33" s="62"/>
      <c r="BY33" s="54"/>
      <c r="BZ33" s="54"/>
      <c r="CA33" s="54"/>
      <c r="CB33" s="61">
        <v>15</v>
      </c>
      <c r="CC33" s="59">
        <f t="shared" ref="CC33:CR40" si="30">IF(M33&gt;=5,IF(AZ33&gt;=0.24,5,IF(AZ33&gt;=0.16,4,IF(AZ33&gt;=0.08,3,IF(AZ33&gt;=0,2,1)))),IF(M33&gt;=3,IF(AZ33&gt;=0.18,5,IF(AZ33&gt;=0.12,4,IF(AZ33&gt;=0.06,3,IF(AZ33&gt;=0,2,1)))),IF(M33&gt;=1,IF(AZ33&gt;=0.09,5,IF(AZ33&gt;=0.05,4,IF(AZ33&gt;=0.03,3,IF(AZ33&gt;=0,2,1)))),IF(AZ33&gt;=0.05,5,IF(AZ33&gt;=0,4,1)))))</f>
        <v>4</v>
      </c>
      <c r="CD33" s="59">
        <f t="shared" si="30"/>
        <v>4</v>
      </c>
      <c r="CE33" s="59">
        <f t="shared" si="30"/>
        <v>4</v>
      </c>
      <c r="CF33" s="59">
        <f t="shared" si="30"/>
        <v>4</v>
      </c>
      <c r="CG33" s="59">
        <f t="shared" si="30"/>
        <v>4</v>
      </c>
      <c r="CH33" s="59">
        <f t="shared" si="30"/>
        <v>4</v>
      </c>
      <c r="CI33" s="59">
        <f t="shared" si="30"/>
        <v>4</v>
      </c>
      <c r="CJ33" s="59">
        <f t="shared" si="30"/>
        <v>4</v>
      </c>
      <c r="CK33" s="59">
        <f t="shared" si="30"/>
        <v>4</v>
      </c>
      <c r="CL33" s="59">
        <f t="shared" si="30"/>
        <v>4</v>
      </c>
      <c r="CM33" s="59">
        <f t="shared" si="30"/>
        <v>4</v>
      </c>
      <c r="CN33" s="59">
        <f t="shared" si="30"/>
        <v>4</v>
      </c>
      <c r="CO33" s="59">
        <f t="shared" si="30"/>
        <v>4</v>
      </c>
      <c r="CP33" s="59">
        <f t="shared" si="30"/>
        <v>4</v>
      </c>
      <c r="CQ33" s="59">
        <f t="shared" si="30"/>
        <v>4</v>
      </c>
      <c r="CR33" s="59">
        <f t="shared" si="30"/>
        <v>4</v>
      </c>
      <c r="CS33" s="59">
        <f t="shared" ref="CM33:CV40" si="31">IF(AC33&gt;=5,IF(BP33&gt;=0.24,5,IF(BP33&gt;=0.16,4,IF(BP33&gt;=0.08,3,IF(BP33&gt;=0,2,1)))),IF(AC33&gt;=3,IF(BP33&gt;=0.18,5,IF(BP33&gt;=0.12,4,IF(BP33&gt;=0.06,3,IF(BP33&gt;=0,2,1)))),IF(AC33&gt;=1,IF(BP33&gt;=0.09,5,IF(BP33&gt;=0.05,4,IF(BP33&gt;=0.03,3,IF(BP33&gt;=0,2,1)))),IF(BP33&gt;=0.05,5,IF(BP33&gt;=0,4,1)))))</f>
        <v>4</v>
      </c>
      <c r="CT33" s="59">
        <f t="shared" si="31"/>
        <v>4</v>
      </c>
      <c r="CU33" s="59">
        <f t="shared" si="31"/>
        <v>4</v>
      </c>
      <c r="CV33" s="59">
        <f t="shared" si="31"/>
        <v>4</v>
      </c>
      <c r="CW33" s="59"/>
      <c r="CX33" s="59"/>
      <c r="CY33" s="59"/>
      <c r="CZ33" s="59"/>
      <c r="DA33" s="59"/>
      <c r="DB33" s="59"/>
      <c r="DC33" s="59"/>
      <c r="DD33" s="50" t="s">
        <v>205</v>
      </c>
      <c r="DE33" s="76" t="s">
        <v>9</v>
      </c>
      <c r="DF33" s="59">
        <f t="shared" si="25"/>
        <v>12</v>
      </c>
      <c r="DG33" s="59">
        <f t="shared" si="25"/>
        <v>12</v>
      </c>
      <c r="DH33" s="59">
        <f t="shared" si="25"/>
        <v>12</v>
      </c>
      <c r="DI33" s="59">
        <f t="shared" si="25"/>
        <v>12</v>
      </c>
      <c r="DJ33" s="59">
        <f t="shared" si="25"/>
        <v>12</v>
      </c>
      <c r="DK33" s="59">
        <f t="shared" si="25"/>
        <v>12</v>
      </c>
      <c r="DL33" s="59">
        <f>CI33/5*$CB33</f>
        <v>12</v>
      </c>
      <c r="DM33" s="59">
        <f t="shared" si="24"/>
        <v>12</v>
      </c>
      <c r="DN33" s="59">
        <f t="shared" si="24"/>
        <v>12</v>
      </c>
      <c r="DO33" s="59">
        <f t="shared" si="24"/>
        <v>12</v>
      </c>
      <c r="DP33" s="59">
        <f t="shared" si="24"/>
        <v>12</v>
      </c>
      <c r="DQ33" s="59">
        <f t="shared" si="24"/>
        <v>12</v>
      </c>
      <c r="DR33" s="59">
        <f t="shared" si="24"/>
        <v>12</v>
      </c>
      <c r="DS33" s="59">
        <f t="shared" si="24"/>
        <v>12</v>
      </c>
      <c r="DT33" s="59">
        <f t="shared" si="24"/>
        <v>12</v>
      </c>
      <c r="DU33" s="59">
        <f t="shared" si="24"/>
        <v>12</v>
      </c>
      <c r="DV33" s="59">
        <f t="shared" si="24"/>
        <v>12</v>
      </c>
      <c r="DW33" s="59">
        <f t="shared" si="24"/>
        <v>12</v>
      </c>
      <c r="DX33" s="59">
        <f t="shared" si="24"/>
        <v>12</v>
      </c>
      <c r="DY33" s="59">
        <f t="shared" si="24"/>
        <v>12</v>
      </c>
      <c r="DZ33" s="59"/>
      <c r="EA33" s="59"/>
      <c r="EB33" s="59"/>
      <c r="EC33" s="59"/>
      <c r="ED33" s="59"/>
      <c r="EE33" s="59"/>
      <c r="EF33" s="59"/>
    </row>
    <row r="34" spans="1:136" s="404" customFormat="1" ht="14.25" customHeight="1">
      <c r="B34" s="308" t="s">
        <v>326</v>
      </c>
      <c r="C34" s="77" t="s">
        <v>0</v>
      </c>
      <c r="K34" s="51"/>
      <c r="L34" s="51"/>
      <c r="M34" s="51">
        <v>0.63</v>
      </c>
      <c r="N34" s="51">
        <v>0.94</v>
      </c>
      <c r="O34" s="51">
        <v>3.33</v>
      </c>
      <c r="P34" s="51">
        <v>8.5299999999999994</v>
      </c>
      <c r="Q34" s="51">
        <v>9.94</v>
      </c>
      <c r="R34" s="51">
        <v>3.23</v>
      </c>
      <c r="S34" s="51">
        <v>1.2</v>
      </c>
      <c r="T34" s="51">
        <v>2.15</v>
      </c>
      <c r="U34" s="51">
        <v>4.33</v>
      </c>
      <c r="V34" s="51">
        <v>1.32</v>
      </c>
      <c r="W34" s="51">
        <v>0.89</v>
      </c>
      <c r="X34" s="51">
        <v>4.4800000000000004</v>
      </c>
      <c r="Y34" s="51">
        <v>9.9700000000000006</v>
      </c>
      <c r="Z34" s="51">
        <v>4.18</v>
      </c>
      <c r="AA34" s="51">
        <v>5.53</v>
      </c>
      <c r="AB34" s="51">
        <v>1.38</v>
      </c>
      <c r="AC34" s="51">
        <v>2.0499999999999998</v>
      </c>
      <c r="AD34" s="51">
        <v>0.2</v>
      </c>
      <c r="AE34" s="51">
        <v>0.55000000000000004</v>
      </c>
      <c r="AF34" s="51">
        <v>0.69</v>
      </c>
      <c r="AG34" s="51">
        <v>0.14000000000000001</v>
      </c>
      <c r="AH34" s="51">
        <v>0</v>
      </c>
      <c r="AI34" s="51">
        <v>6.83</v>
      </c>
      <c r="AJ34" s="51">
        <v>13.52</v>
      </c>
      <c r="AK34" s="116">
        <v>2.4900000000000002</v>
      </c>
      <c r="AL34" s="73">
        <v>0.78</v>
      </c>
      <c r="AM34" s="73">
        <v>1.51</v>
      </c>
      <c r="AN34" s="73">
        <v>8.4600000000000009</v>
      </c>
      <c r="AO34" s="73">
        <v>1.66</v>
      </c>
      <c r="AP34" s="73">
        <v>4.08</v>
      </c>
      <c r="AQ34" s="210">
        <v>0.64</v>
      </c>
      <c r="AR34" s="195">
        <v>1.48</v>
      </c>
      <c r="AS34" s="195"/>
      <c r="AT34" s="206"/>
      <c r="AU34" s="206"/>
      <c r="AV34" s="206"/>
      <c r="AW34" s="206"/>
      <c r="AX34" s="109"/>
      <c r="AY34" s="49"/>
      <c r="AZ34" s="62">
        <v>0</v>
      </c>
      <c r="BA34" s="54">
        <f t="shared" si="26"/>
        <v>-3.4468085106382977</v>
      </c>
      <c r="BB34" s="54">
        <f t="shared" si="26"/>
        <v>-0.66066066066066065</v>
      </c>
      <c r="BC34" s="54">
        <f t="shared" si="26"/>
        <v>0.83821805392731541</v>
      </c>
      <c r="BD34" s="54">
        <f t="shared" si="26"/>
        <v>0.79376257545271633</v>
      </c>
      <c r="BE34" s="54">
        <f t="shared" si="26"/>
        <v>0.9380804953560371</v>
      </c>
      <c r="BF34" s="54">
        <f t="shared" si="26"/>
        <v>0.54166666666666663</v>
      </c>
      <c r="BG34" s="54">
        <f t="shared" si="26"/>
        <v>0.67906976744186043</v>
      </c>
      <c r="BH34" s="54">
        <f t="shared" si="26"/>
        <v>0.96766743648960751</v>
      </c>
      <c r="BI34" s="54">
        <f t="shared" si="26"/>
        <v>1</v>
      </c>
      <c r="BJ34" s="54">
        <f t="shared" si="26"/>
        <v>-6.6741573033707873</v>
      </c>
      <c r="BK34" s="54">
        <f t="shared" si="26"/>
        <v>-2.0178571428571423</v>
      </c>
      <c r="BL34" s="54">
        <f t="shared" si="26"/>
        <v>0.75025075225677029</v>
      </c>
      <c r="BM34" s="54">
        <f t="shared" si="26"/>
        <v>0.81339712918660279</v>
      </c>
      <c r="BN34" s="54">
        <f t="shared" si="26"/>
        <v>0.72694394213381563</v>
      </c>
      <c r="BO34" s="54">
        <f t="shared" si="26"/>
        <v>-5.1304347826086971</v>
      </c>
      <c r="BP34" s="54">
        <f t="shared" ref="BO34:BT35" si="32">(AC34-AO34)/AC34</f>
        <v>0.19024390243902436</v>
      </c>
      <c r="BQ34" s="54">
        <f t="shared" si="32"/>
        <v>-19.399999999999999</v>
      </c>
      <c r="BR34" s="54">
        <f t="shared" si="32"/>
        <v>-0.16363636363636358</v>
      </c>
      <c r="BS34" s="54">
        <f t="shared" si="32"/>
        <v>-1.1449275362318843</v>
      </c>
      <c r="BT34" s="54"/>
      <c r="BU34" s="54"/>
      <c r="BV34" s="54"/>
      <c r="BW34" s="54"/>
      <c r="BX34" s="54"/>
      <c r="BY34" s="54"/>
      <c r="BZ34" s="54"/>
      <c r="CA34" s="54"/>
      <c r="CB34" s="61">
        <v>15</v>
      </c>
      <c r="CC34" s="59">
        <f t="shared" si="30"/>
        <v>4</v>
      </c>
      <c r="CD34" s="59">
        <f t="shared" si="30"/>
        <v>1</v>
      </c>
      <c r="CE34" s="59">
        <f t="shared" si="30"/>
        <v>1</v>
      </c>
      <c r="CF34" s="59">
        <f t="shared" si="30"/>
        <v>5</v>
      </c>
      <c r="CG34" s="59">
        <f t="shared" si="30"/>
        <v>5</v>
      </c>
      <c r="CH34" s="59">
        <f t="shared" si="30"/>
        <v>5</v>
      </c>
      <c r="CI34" s="59">
        <f t="shared" si="30"/>
        <v>5</v>
      </c>
      <c r="CJ34" s="59">
        <f t="shared" si="30"/>
        <v>5</v>
      </c>
      <c r="CK34" s="59">
        <f t="shared" si="30"/>
        <v>5</v>
      </c>
      <c r="CL34" s="59">
        <f t="shared" si="30"/>
        <v>5</v>
      </c>
      <c r="CM34" s="59">
        <f t="shared" si="31"/>
        <v>1</v>
      </c>
      <c r="CN34" s="59">
        <f t="shared" si="31"/>
        <v>1</v>
      </c>
      <c r="CO34" s="59">
        <f t="shared" si="31"/>
        <v>5</v>
      </c>
      <c r="CP34" s="59">
        <f t="shared" si="31"/>
        <v>5</v>
      </c>
      <c r="CQ34" s="59">
        <f t="shared" si="31"/>
        <v>5</v>
      </c>
      <c r="CR34" s="59">
        <f t="shared" si="31"/>
        <v>1</v>
      </c>
      <c r="CS34" s="59">
        <f t="shared" si="31"/>
        <v>5</v>
      </c>
      <c r="CT34" s="59">
        <f t="shared" si="31"/>
        <v>1</v>
      </c>
      <c r="CU34" s="59">
        <f t="shared" si="31"/>
        <v>1</v>
      </c>
      <c r="CV34" s="59">
        <f t="shared" si="31"/>
        <v>1</v>
      </c>
      <c r="CW34" s="59"/>
      <c r="CX34" s="59"/>
      <c r="CY34" s="59"/>
      <c r="CZ34" s="59"/>
      <c r="DA34" s="59"/>
      <c r="DB34" s="59"/>
      <c r="DC34" s="59"/>
      <c r="DD34" s="50" t="s">
        <v>204</v>
      </c>
      <c r="DE34" s="77" t="s">
        <v>0</v>
      </c>
      <c r="DF34" s="59">
        <f t="shared" si="25"/>
        <v>12</v>
      </c>
      <c r="DG34" s="59">
        <f t="shared" si="25"/>
        <v>3</v>
      </c>
      <c r="DH34" s="59">
        <f t="shared" si="25"/>
        <v>3</v>
      </c>
      <c r="DI34" s="59">
        <f t="shared" si="25"/>
        <v>15</v>
      </c>
      <c r="DJ34" s="59">
        <f t="shared" si="25"/>
        <v>15</v>
      </c>
      <c r="DK34" s="59">
        <f t="shared" si="25"/>
        <v>15</v>
      </c>
      <c r="DL34" s="59">
        <f t="shared" si="25"/>
        <v>15</v>
      </c>
      <c r="DM34" s="59">
        <f t="shared" si="24"/>
        <v>15</v>
      </c>
      <c r="DN34" s="59">
        <f t="shared" si="24"/>
        <v>15</v>
      </c>
      <c r="DO34" s="59">
        <f t="shared" si="24"/>
        <v>15</v>
      </c>
      <c r="DP34" s="59">
        <f t="shared" si="24"/>
        <v>3</v>
      </c>
      <c r="DQ34" s="59">
        <f t="shared" si="24"/>
        <v>3</v>
      </c>
      <c r="DR34" s="59">
        <f t="shared" si="24"/>
        <v>15</v>
      </c>
      <c r="DS34" s="59">
        <f t="shared" si="24"/>
        <v>15</v>
      </c>
      <c r="DT34" s="59">
        <f t="shared" si="24"/>
        <v>15</v>
      </c>
      <c r="DU34" s="59">
        <f t="shared" si="24"/>
        <v>3</v>
      </c>
      <c r="DV34" s="59">
        <f t="shared" si="24"/>
        <v>15</v>
      </c>
      <c r="DW34" s="59">
        <f t="shared" si="24"/>
        <v>3</v>
      </c>
      <c r="DX34" s="59">
        <f t="shared" si="24"/>
        <v>3</v>
      </c>
      <c r="DY34" s="59">
        <f t="shared" si="24"/>
        <v>3</v>
      </c>
      <c r="DZ34" s="59"/>
      <c r="EA34" s="59"/>
      <c r="EB34" s="59"/>
      <c r="EC34" s="59"/>
      <c r="ED34" s="59"/>
      <c r="EE34" s="59"/>
      <c r="EF34" s="59"/>
    </row>
    <row r="35" spans="1:136" s="224" customFormat="1" ht="14.25" customHeight="1">
      <c r="A35" s="569" t="s">
        <v>363</v>
      </c>
      <c r="B35" s="570"/>
      <c r="C35" s="245" t="s">
        <v>7</v>
      </c>
      <c r="K35" s="226"/>
      <c r="L35" s="226"/>
      <c r="M35" s="226">
        <v>0.16</v>
      </c>
      <c r="N35" s="226">
        <v>0</v>
      </c>
      <c r="O35" s="226">
        <v>0</v>
      </c>
      <c r="P35" s="226">
        <v>0.11</v>
      </c>
      <c r="Q35" s="226">
        <v>0.76</v>
      </c>
      <c r="R35" s="226">
        <v>0</v>
      </c>
      <c r="S35" s="226">
        <v>0</v>
      </c>
      <c r="T35" s="226">
        <v>1.57</v>
      </c>
      <c r="U35" s="226">
        <v>0.6</v>
      </c>
      <c r="V35" s="226">
        <v>0.08</v>
      </c>
      <c r="W35" s="226">
        <v>0.3</v>
      </c>
      <c r="X35" s="226">
        <v>0.23</v>
      </c>
      <c r="Y35" s="226">
        <v>1.05</v>
      </c>
      <c r="Z35" s="226">
        <v>0.73</v>
      </c>
      <c r="AA35" s="303">
        <v>0.56000000000000005</v>
      </c>
      <c r="AB35" s="303">
        <v>0</v>
      </c>
      <c r="AC35" s="303">
        <v>0.31</v>
      </c>
      <c r="AD35" s="303">
        <v>0.24</v>
      </c>
      <c r="AE35" s="303">
        <v>2.87</v>
      </c>
      <c r="AF35" s="303">
        <v>0.34</v>
      </c>
      <c r="AG35" s="303">
        <v>2.72</v>
      </c>
      <c r="AH35" s="303">
        <v>0.22</v>
      </c>
      <c r="AI35" s="303">
        <v>0.14000000000000001</v>
      </c>
      <c r="AJ35" s="303">
        <v>0.85</v>
      </c>
      <c r="AK35" s="304">
        <v>0</v>
      </c>
      <c r="AL35" s="305">
        <v>0.22</v>
      </c>
      <c r="AM35" s="305">
        <v>0</v>
      </c>
      <c r="AN35" s="305">
        <v>0</v>
      </c>
      <c r="AO35" s="305">
        <v>0.01</v>
      </c>
      <c r="AP35" s="305">
        <v>1.57</v>
      </c>
      <c r="AQ35" s="407">
        <v>0.8</v>
      </c>
      <c r="AR35" s="307">
        <v>0</v>
      </c>
      <c r="AS35" s="307">
        <v>0</v>
      </c>
      <c r="AT35" s="231"/>
      <c r="AU35" s="231"/>
      <c r="AV35" s="231"/>
      <c r="AW35" s="231"/>
      <c r="AX35" s="232"/>
      <c r="AY35" s="233"/>
      <c r="AZ35" s="62">
        <v>0</v>
      </c>
      <c r="BA35" s="62">
        <v>0</v>
      </c>
      <c r="BB35" s="62">
        <v>0</v>
      </c>
      <c r="BC35" s="62">
        <f t="shared" si="26"/>
        <v>1</v>
      </c>
      <c r="BD35" s="62">
        <f t="shared" si="26"/>
        <v>0.59210526315789469</v>
      </c>
      <c r="BE35" s="62">
        <v>0</v>
      </c>
      <c r="BF35" s="62">
        <v>0</v>
      </c>
      <c r="BG35" s="62">
        <f t="shared" si="26"/>
        <v>0.78343949044585981</v>
      </c>
      <c r="BH35" s="62">
        <f t="shared" si="26"/>
        <v>-3.5333333333333337</v>
      </c>
      <c r="BI35" s="62">
        <f t="shared" si="26"/>
        <v>-1.7500000000000002</v>
      </c>
      <c r="BJ35" s="62">
        <f t="shared" si="26"/>
        <v>0.53333333333333333</v>
      </c>
      <c r="BK35" s="62">
        <f t="shared" si="26"/>
        <v>-2.6956521739130435</v>
      </c>
      <c r="BL35" s="62">
        <f t="shared" si="26"/>
        <v>1</v>
      </c>
      <c r="BM35" s="62">
        <f t="shared" si="26"/>
        <v>0.69863013698630139</v>
      </c>
      <c r="BN35" s="62">
        <f t="shared" si="26"/>
        <v>1</v>
      </c>
      <c r="BO35" s="62" t="e">
        <f t="shared" si="32"/>
        <v>#DIV/0!</v>
      </c>
      <c r="BP35" s="62">
        <f t="shared" si="32"/>
        <v>0.96774193548387089</v>
      </c>
      <c r="BQ35" s="62">
        <f t="shared" si="32"/>
        <v>-5.541666666666667</v>
      </c>
      <c r="BR35" s="62">
        <f t="shared" si="32"/>
        <v>0.72125435540069693</v>
      </c>
      <c r="BS35" s="62">
        <f t="shared" si="32"/>
        <v>1</v>
      </c>
      <c r="BT35" s="62">
        <f t="shared" si="32"/>
        <v>1</v>
      </c>
      <c r="BU35" s="62"/>
      <c r="BV35" s="62"/>
      <c r="BW35" s="62"/>
      <c r="BX35" s="62"/>
      <c r="BY35" s="62"/>
      <c r="BZ35" s="62"/>
      <c r="CA35" s="62"/>
      <c r="CB35" s="234">
        <v>15</v>
      </c>
      <c r="CC35" s="235">
        <f t="shared" si="30"/>
        <v>4</v>
      </c>
      <c r="CD35" s="235">
        <f t="shared" si="30"/>
        <v>4</v>
      </c>
      <c r="CE35" s="235">
        <f t="shared" si="30"/>
        <v>4</v>
      </c>
      <c r="CF35" s="235">
        <f t="shared" si="30"/>
        <v>5</v>
      </c>
      <c r="CG35" s="235">
        <f t="shared" si="30"/>
        <v>5</v>
      </c>
      <c r="CH35" s="235">
        <f t="shared" si="30"/>
        <v>4</v>
      </c>
      <c r="CI35" s="235">
        <f t="shared" si="30"/>
        <v>4</v>
      </c>
      <c r="CJ35" s="235">
        <f t="shared" si="30"/>
        <v>5</v>
      </c>
      <c r="CK35" s="235">
        <f t="shared" si="30"/>
        <v>1</v>
      </c>
      <c r="CL35" s="235">
        <f t="shared" si="30"/>
        <v>1</v>
      </c>
      <c r="CM35" s="235">
        <f t="shared" si="31"/>
        <v>5</v>
      </c>
      <c r="CN35" s="235">
        <f t="shared" si="31"/>
        <v>1</v>
      </c>
      <c r="CO35" s="235">
        <f t="shared" si="31"/>
        <v>5</v>
      </c>
      <c r="CP35" s="235">
        <f t="shared" si="31"/>
        <v>5</v>
      </c>
      <c r="CQ35" s="235">
        <f t="shared" si="31"/>
        <v>5</v>
      </c>
      <c r="CR35" s="235" t="e">
        <f t="shared" si="31"/>
        <v>#DIV/0!</v>
      </c>
      <c r="CS35" s="235">
        <f t="shared" si="31"/>
        <v>5</v>
      </c>
      <c r="CT35" s="235">
        <f>IF(AD35&gt;=5,IF(BQ35&gt;=0.24,5,IF(BQ35&gt;=0.16,4,IF(BQ35&gt;=0.08,3,IF(BQ35&gt;=0,2,1)))),IF(AD35&gt;=3,IF(BQ35&gt;=0.18,5,IF(BQ35&gt;=0.12,4,IF(BQ35&gt;=0.06,3,IF(BQ35&gt;=0,2,1)))),IF(AD35&gt;=1,IF(BQ35&gt;=0.09,5,IF(BQ35&gt;=0.05,4,IF(BQ35&gt;=0.03,3,IF(BQ35&gt;=0,2,1)))),IF(BQ35&gt;=0.05,5,IF(BQ35&gt;=0,4,1)))))</f>
        <v>1</v>
      </c>
      <c r="CU35" s="235">
        <f t="shared" si="31"/>
        <v>5</v>
      </c>
      <c r="CV35" s="235">
        <f t="shared" si="31"/>
        <v>5</v>
      </c>
      <c r="CW35" s="235">
        <f>IF(AG35&gt;=5,IF(BT35&gt;=0.24,5,IF(BT35&gt;=0.16,4,IF(BT35&gt;=0.08,3,IF(BT35&gt;=0,2,1)))),IF(AG35&gt;=3,IF(BT35&gt;=0.18,5,IF(BT35&gt;=0.12,4,IF(BT35&gt;=0.06,3,IF(BT35&gt;=0,2,1)))),IF(AG35&gt;=1,IF(BT35&gt;=0.09,5,IF(BT35&gt;=0.05,4,IF(BT35&gt;=0.03,3,IF(BT35&gt;=0,2,1)))),IF(BT35&gt;=0.05,5,IF(BT35&gt;=0,4,1)))))</f>
        <v>5</v>
      </c>
      <c r="CX35" s="235"/>
      <c r="CY35" s="235"/>
      <c r="CZ35" s="235"/>
      <c r="DA35" s="235"/>
      <c r="DB35" s="235"/>
      <c r="DC35" s="235"/>
      <c r="DD35" s="243" t="s">
        <v>204</v>
      </c>
      <c r="DE35" s="245" t="s">
        <v>7</v>
      </c>
      <c r="DF35" s="235">
        <f t="shared" si="25"/>
        <v>12</v>
      </c>
      <c r="DG35" s="235">
        <f t="shared" si="25"/>
        <v>12</v>
      </c>
      <c r="DH35" s="235">
        <f t="shared" si="25"/>
        <v>12</v>
      </c>
      <c r="DI35" s="235">
        <f t="shared" si="25"/>
        <v>15</v>
      </c>
      <c r="DJ35" s="235">
        <f t="shared" si="25"/>
        <v>15</v>
      </c>
      <c r="DK35" s="235">
        <f t="shared" si="25"/>
        <v>12</v>
      </c>
      <c r="DL35" s="235">
        <f t="shared" si="25"/>
        <v>12</v>
      </c>
      <c r="DM35" s="235">
        <f t="shared" si="24"/>
        <v>15</v>
      </c>
      <c r="DN35" s="235">
        <f t="shared" si="24"/>
        <v>3</v>
      </c>
      <c r="DO35" s="235">
        <f t="shared" si="24"/>
        <v>3</v>
      </c>
      <c r="DP35" s="235">
        <f t="shared" si="24"/>
        <v>15</v>
      </c>
      <c r="DQ35" s="235">
        <f t="shared" si="24"/>
        <v>3</v>
      </c>
      <c r="DR35" s="235">
        <f t="shared" si="24"/>
        <v>15</v>
      </c>
      <c r="DS35" s="235">
        <f t="shared" si="24"/>
        <v>15</v>
      </c>
      <c r="DT35" s="235">
        <f t="shared" si="24"/>
        <v>15</v>
      </c>
      <c r="DU35" s="235" t="e">
        <f t="shared" si="24"/>
        <v>#DIV/0!</v>
      </c>
      <c r="DV35" s="235">
        <f t="shared" si="24"/>
        <v>15</v>
      </c>
      <c r="DW35" s="235">
        <f t="shared" si="24"/>
        <v>3</v>
      </c>
      <c r="DX35" s="235">
        <f t="shared" si="24"/>
        <v>15</v>
      </c>
      <c r="DY35" s="235">
        <f t="shared" si="24"/>
        <v>15</v>
      </c>
      <c r="DZ35" s="235">
        <f t="shared" si="24"/>
        <v>15</v>
      </c>
      <c r="EA35" s="235"/>
      <c r="EB35" s="235"/>
      <c r="EC35" s="235"/>
      <c r="ED35" s="235"/>
      <c r="EE35" s="235"/>
      <c r="EF35" s="235"/>
    </row>
    <row r="36" spans="1:136" s="404" customFormat="1" ht="14.25" customHeight="1">
      <c r="A36" s="571" t="s">
        <v>364</v>
      </c>
      <c r="B36" s="572"/>
      <c r="C36" s="449" t="s">
        <v>7</v>
      </c>
      <c r="D36" s="434"/>
      <c r="E36" s="434"/>
      <c r="F36" s="434"/>
      <c r="G36" s="434"/>
      <c r="H36" s="434"/>
      <c r="I36" s="434"/>
      <c r="J36" s="434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5"/>
      <c r="X36" s="435"/>
      <c r="Y36" s="435"/>
      <c r="Z36" s="435"/>
      <c r="AA36" s="443">
        <v>0.02</v>
      </c>
      <c r="AB36" s="443">
        <v>0</v>
      </c>
      <c r="AC36" s="443">
        <v>0.01</v>
      </c>
      <c r="AD36" s="443">
        <v>0.01</v>
      </c>
      <c r="AE36" s="443">
        <v>0.14000000000000001</v>
      </c>
      <c r="AF36" s="443">
        <v>0.01</v>
      </c>
      <c r="AG36" s="443">
        <v>0.14000000000000001</v>
      </c>
      <c r="AH36" s="443">
        <v>0.01</v>
      </c>
      <c r="AI36" s="443">
        <v>0.02</v>
      </c>
      <c r="AJ36" s="443">
        <v>0.05</v>
      </c>
      <c r="AK36" s="444">
        <v>0</v>
      </c>
      <c r="AL36" s="445">
        <v>0</v>
      </c>
      <c r="AM36" s="445">
        <v>0</v>
      </c>
      <c r="AN36" s="445">
        <v>0</v>
      </c>
      <c r="AO36" s="445">
        <v>0</v>
      </c>
      <c r="AP36" s="445">
        <v>0.28999999999999998</v>
      </c>
      <c r="AQ36" s="450">
        <v>0.17</v>
      </c>
      <c r="AR36" s="447">
        <v>0</v>
      </c>
      <c r="AS36" s="447">
        <v>0</v>
      </c>
      <c r="AT36" s="206"/>
      <c r="AU36" s="206"/>
      <c r="AV36" s="206"/>
      <c r="AW36" s="206"/>
      <c r="AX36" s="109"/>
      <c r="AY36" s="49"/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54" t="e">
        <f>(W36-AI36)/W36</f>
        <v>#DIV/0!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/>
      <c r="BU36" s="62"/>
      <c r="BV36" s="62"/>
      <c r="BW36" s="62"/>
      <c r="BX36" s="62"/>
      <c r="BY36" s="54"/>
      <c r="BZ36" s="54"/>
      <c r="CA36" s="54"/>
      <c r="CB36" s="61">
        <v>15</v>
      </c>
      <c r="CC36" s="59">
        <f t="shared" si="30"/>
        <v>4</v>
      </c>
      <c r="CD36" s="59">
        <f t="shared" si="30"/>
        <v>4</v>
      </c>
      <c r="CE36" s="59">
        <f t="shared" si="30"/>
        <v>4</v>
      </c>
      <c r="CF36" s="59">
        <f t="shared" si="30"/>
        <v>4</v>
      </c>
      <c r="CG36" s="59">
        <f t="shared" si="30"/>
        <v>4</v>
      </c>
      <c r="CH36" s="59">
        <f t="shared" si="30"/>
        <v>4</v>
      </c>
      <c r="CI36" s="59">
        <f t="shared" si="30"/>
        <v>4</v>
      </c>
      <c r="CJ36" s="59">
        <f t="shared" si="30"/>
        <v>4</v>
      </c>
      <c r="CK36" s="59">
        <f t="shared" si="30"/>
        <v>4</v>
      </c>
      <c r="CL36" s="59">
        <f t="shared" si="30"/>
        <v>4</v>
      </c>
      <c r="CM36" s="59" t="e">
        <f t="shared" si="31"/>
        <v>#DIV/0!</v>
      </c>
      <c r="CN36" s="59">
        <f t="shared" si="31"/>
        <v>4</v>
      </c>
      <c r="CO36" s="59">
        <f t="shared" si="31"/>
        <v>4</v>
      </c>
      <c r="CP36" s="59">
        <f t="shared" si="31"/>
        <v>4</v>
      </c>
      <c r="CQ36" s="59">
        <f t="shared" si="31"/>
        <v>4</v>
      </c>
      <c r="CR36" s="59">
        <f t="shared" si="31"/>
        <v>4</v>
      </c>
      <c r="CS36" s="59">
        <f t="shared" si="31"/>
        <v>4</v>
      </c>
      <c r="CT36" s="59">
        <f t="shared" si="31"/>
        <v>4</v>
      </c>
      <c r="CU36" s="59">
        <f t="shared" si="31"/>
        <v>4</v>
      </c>
      <c r="CV36" s="59">
        <f t="shared" si="31"/>
        <v>4</v>
      </c>
      <c r="CW36" s="59"/>
      <c r="CX36" s="59"/>
      <c r="CY36" s="59"/>
      <c r="CZ36" s="59"/>
      <c r="DA36" s="59"/>
      <c r="DB36" s="59"/>
      <c r="DC36" s="59"/>
      <c r="DD36" s="50" t="s">
        <v>204</v>
      </c>
      <c r="DE36" s="77" t="s">
        <v>4</v>
      </c>
      <c r="DF36" s="59">
        <f t="shared" si="25"/>
        <v>12</v>
      </c>
      <c r="DG36" s="59">
        <f t="shared" si="25"/>
        <v>12</v>
      </c>
      <c r="DH36" s="59">
        <f t="shared" si="25"/>
        <v>12</v>
      </c>
      <c r="DI36" s="59">
        <f t="shared" si="25"/>
        <v>12</v>
      </c>
      <c r="DJ36" s="59">
        <f t="shared" si="25"/>
        <v>12</v>
      </c>
      <c r="DK36" s="59">
        <f t="shared" si="25"/>
        <v>12</v>
      </c>
      <c r="DL36" s="59">
        <f t="shared" si="25"/>
        <v>12</v>
      </c>
      <c r="DM36" s="59">
        <f t="shared" si="24"/>
        <v>12</v>
      </c>
      <c r="DN36" s="59">
        <f t="shared" si="24"/>
        <v>12</v>
      </c>
      <c r="DO36" s="59">
        <f t="shared" si="24"/>
        <v>12</v>
      </c>
      <c r="DP36" s="59" t="e">
        <f t="shared" si="24"/>
        <v>#DIV/0!</v>
      </c>
      <c r="DQ36" s="59">
        <f t="shared" si="24"/>
        <v>12</v>
      </c>
      <c r="DR36" s="59">
        <f t="shared" si="24"/>
        <v>12</v>
      </c>
      <c r="DS36" s="59">
        <f t="shared" si="24"/>
        <v>12</v>
      </c>
      <c r="DT36" s="59">
        <f t="shared" si="24"/>
        <v>12</v>
      </c>
      <c r="DU36" s="59">
        <f t="shared" si="24"/>
        <v>12</v>
      </c>
      <c r="DV36" s="59">
        <f t="shared" si="24"/>
        <v>12</v>
      </c>
      <c r="DW36" s="59">
        <f t="shared" si="24"/>
        <v>12</v>
      </c>
      <c r="DX36" s="59">
        <f t="shared" si="24"/>
        <v>12</v>
      </c>
      <c r="DY36" s="59">
        <f t="shared" si="24"/>
        <v>12</v>
      </c>
      <c r="DZ36" s="59"/>
      <c r="EA36" s="59"/>
      <c r="EB36" s="59"/>
      <c r="EC36" s="59"/>
      <c r="ED36" s="59"/>
      <c r="EE36" s="59"/>
      <c r="EF36" s="59"/>
    </row>
    <row r="37" spans="1:136" s="404" customFormat="1" ht="14.25" customHeight="1">
      <c r="B37" s="50"/>
      <c r="C37" s="77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116"/>
      <c r="AL37" s="73"/>
      <c r="AM37" s="73"/>
      <c r="AN37" s="73"/>
      <c r="AO37" s="73"/>
      <c r="AP37" s="73"/>
      <c r="AQ37" s="210"/>
      <c r="AR37" s="195"/>
      <c r="AS37" s="195"/>
      <c r="AT37" s="206"/>
      <c r="AU37" s="206"/>
      <c r="AV37" s="206"/>
      <c r="AW37" s="206"/>
      <c r="AX37" s="109"/>
      <c r="AY37" s="49"/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54" t="e">
        <f t="shared" ref="BM37:BS37" si="33">(Z37-AL37)/Z37</f>
        <v>#DIV/0!</v>
      </c>
      <c r="BN37" s="54" t="e">
        <f t="shared" si="33"/>
        <v>#DIV/0!</v>
      </c>
      <c r="BO37" s="54" t="e">
        <f t="shared" si="33"/>
        <v>#DIV/0!</v>
      </c>
      <c r="BP37" s="54" t="e">
        <f t="shared" si="33"/>
        <v>#DIV/0!</v>
      </c>
      <c r="BQ37" s="54" t="e">
        <f t="shared" si="33"/>
        <v>#DIV/0!</v>
      </c>
      <c r="BR37" s="54" t="e">
        <f t="shared" si="33"/>
        <v>#DIV/0!</v>
      </c>
      <c r="BS37" s="54" t="e">
        <f t="shared" si="33"/>
        <v>#DIV/0!</v>
      </c>
      <c r="BT37" s="54"/>
      <c r="BU37" s="54"/>
      <c r="BV37" s="54"/>
      <c r="BW37" s="54"/>
      <c r="BX37" s="54"/>
      <c r="BY37" s="54"/>
      <c r="BZ37" s="54"/>
      <c r="CA37" s="54"/>
      <c r="CB37" s="61">
        <v>15</v>
      </c>
      <c r="CC37" s="59">
        <f t="shared" si="30"/>
        <v>4</v>
      </c>
      <c r="CD37" s="59">
        <f t="shared" si="30"/>
        <v>4</v>
      </c>
      <c r="CE37" s="59">
        <f t="shared" si="30"/>
        <v>4</v>
      </c>
      <c r="CF37" s="59">
        <f t="shared" si="30"/>
        <v>4</v>
      </c>
      <c r="CG37" s="59">
        <f t="shared" si="30"/>
        <v>4</v>
      </c>
      <c r="CH37" s="59">
        <f t="shared" si="30"/>
        <v>4</v>
      </c>
      <c r="CI37" s="59">
        <f t="shared" si="30"/>
        <v>4</v>
      </c>
      <c r="CJ37" s="59">
        <f t="shared" si="30"/>
        <v>4</v>
      </c>
      <c r="CK37" s="59">
        <f t="shared" si="30"/>
        <v>4</v>
      </c>
      <c r="CL37" s="59">
        <f t="shared" si="30"/>
        <v>4</v>
      </c>
      <c r="CM37" s="59">
        <f t="shared" si="31"/>
        <v>4</v>
      </c>
      <c r="CN37" s="59">
        <f t="shared" si="31"/>
        <v>4</v>
      </c>
      <c r="CO37" s="59">
        <f t="shared" si="31"/>
        <v>4</v>
      </c>
      <c r="CP37" s="59" t="e">
        <f t="shared" si="31"/>
        <v>#DIV/0!</v>
      </c>
      <c r="CQ37" s="59" t="e">
        <f t="shared" si="31"/>
        <v>#DIV/0!</v>
      </c>
      <c r="CR37" s="59" t="e">
        <f t="shared" si="31"/>
        <v>#DIV/0!</v>
      </c>
      <c r="CS37" s="59" t="e">
        <f t="shared" si="31"/>
        <v>#DIV/0!</v>
      </c>
      <c r="CT37" s="59" t="e">
        <f t="shared" si="31"/>
        <v>#DIV/0!</v>
      </c>
      <c r="CU37" s="59" t="e">
        <f t="shared" si="31"/>
        <v>#DIV/0!</v>
      </c>
      <c r="CV37" s="59" t="e">
        <f t="shared" si="31"/>
        <v>#DIV/0!</v>
      </c>
      <c r="CW37" s="59"/>
      <c r="CX37" s="59"/>
      <c r="CY37" s="59"/>
      <c r="CZ37" s="59"/>
      <c r="DA37" s="59"/>
      <c r="DB37" s="59"/>
      <c r="DC37" s="59"/>
      <c r="DD37" s="50" t="s">
        <v>204</v>
      </c>
      <c r="DE37" s="77" t="s">
        <v>1</v>
      </c>
      <c r="DF37" s="59">
        <f t="shared" si="25"/>
        <v>12</v>
      </c>
      <c r="DG37" s="59">
        <f t="shared" si="25"/>
        <v>12</v>
      </c>
      <c r="DH37" s="59">
        <f t="shared" si="25"/>
        <v>12</v>
      </c>
      <c r="DI37" s="59">
        <f t="shared" si="25"/>
        <v>12</v>
      </c>
      <c r="DJ37" s="59">
        <f t="shared" si="25"/>
        <v>12</v>
      </c>
      <c r="DK37" s="59">
        <f t="shared" si="25"/>
        <v>12</v>
      </c>
      <c r="DL37" s="59">
        <f t="shared" si="25"/>
        <v>12</v>
      </c>
      <c r="DM37" s="59">
        <f t="shared" si="24"/>
        <v>12</v>
      </c>
      <c r="DN37" s="59">
        <f t="shared" si="24"/>
        <v>12</v>
      </c>
      <c r="DO37" s="59">
        <f t="shared" si="24"/>
        <v>12</v>
      </c>
      <c r="DP37" s="59">
        <f t="shared" si="24"/>
        <v>12</v>
      </c>
      <c r="DQ37" s="59">
        <f t="shared" si="24"/>
        <v>12</v>
      </c>
      <c r="DR37" s="59">
        <f t="shared" si="24"/>
        <v>12</v>
      </c>
      <c r="DS37" s="59" t="e">
        <f t="shared" si="24"/>
        <v>#DIV/0!</v>
      </c>
      <c r="DT37" s="59" t="e">
        <f t="shared" si="24"/>
        <v>#DIV/0!</v>
      </c>
      <c r="DU37" s="59" t="e">
        <f t="shared" si="24"/>
        <v>#DIV/0!</v>
      </c>
      <c r="DV37" s="59" t="e">
        <f t="shared" si="24"/>
        <v>#DIV/0!</v>
      </c>
      <c r="DW37" s="59" t="e">
        <f t="shared" si="24"/>
        <v>#DIV/0!</v>
      </c>
      <c r="DX37" s="59" t="e">
        <f t="shared" si="24"/>
        <v>#DIV/0!</v>
      </c>
      <c r="DY37" s="59" t="e">
        <f t="shared" si="24"/>
        <v>#DIV/0!</v>
      </c>
      <c r="DZ37" s="59"/>
      <c r="EA37" s="59"/>
      <c r="EB37" s="59"/>
      <c r="EC37" s="59"/>
      <c r="ED37" s="59"/>
      <c r="EE37" s="59"/>
      <c r="EF37" s="59"/>
    </row>
    <row r="38" spans="1:136" s="404" customFormat="1" ht="14.25" customHeight="1">
      <c r="B38" s="50"/>
      <c r="C38" s="77" t="s">
        <v>2</v>
      </c>
      <c r="K38" s="51"/>
      <c r="L38" s="51"/>
      <c r="M38" s="51">
        <v>5.66</v>
      </c>
      <c r="N38" s="51">
        <v>0.21</v>
      </c>
      <c r="O38" s="51">
        <v>0.04</v>
      </c>
      <c r="P38" s="51">
        <v>0.78</v>
      </c>
      <c r="Q38" s="51">
        <v>2.5</v>
      </c>
      <c r="R38" s="51">
        <v>0.26</v>
      </c>
      <c r="S38" s="51">
        <v>0.56000000000000005</v>
      </c>
      <c r="T38" s="51">
        <v>0.16</v>
      </c>
      <c r="U38" s="51">
        <v>0.03</v>
      </c>
      <c r="V38" s="51">
        <v>0.26</v>
      </c>
      <c r="W38" s="51">
        <v>0.14000000000000001</v>
      </c>
      <c r="X38" s="51">
        <v>0.28999999999999998</v>
      </c>
      <c r="Y38" s="51">
        <v>3.75</v>
      </c>
      <c r="Z38" s="51">
        <v>5.27</v>
      </c>
      <c r="AA38" s="51">
        <v>15.22</v>
      </c>
      <c r="AB38" s="51">
        <v>12.26</v>
      </c>
      <c r="AC38" s="51">
        <v>11.65</v>
      </c>
      <c r="AD38" s="51">
        <v>0.15</v>
      </c>
      <c r="AE38" s="51">
        <v>2.5</v>
      </c>
      <c r="AF38" s="51">
        <v>0</v>
      </c>
      <c r="AG38" s="51">
        <v>3.82</v>
      </c>
      <c r="AH38" s="51">
        <v>1.02</v>
      </c>
      <c r="AI38" s="51">
        <v>1.64</v>
      </c>
      <c r="AJ38" s="51">
        <v>1.28</v>
      </c>
      <c r="AK38" s="116">
        <v>4.33</v>
      </c>
      <c r="AL38" s="73">
        <v>0.63</v>
      </c>
      <c r="AM38" s="73">
        <v>2.93</v>
      </c>
      <c r="AN38" s="73">
        <v>0.89</v>
      </c>
      <c r="AO38" s="73">
        <v>1.99</v>
      </c>
      <c r="AP38" s="73">
        <v>0.62</v>
      </c>
      <c r="AQ38" s="210">
        <v>1.82</v>
      </c>
      <c r="AR38" s="195">
        <v>3.18</v>
      </c>
      <c r="AS38" s="195"/>
      <c r="AT38" s="206"/>
      <c r="AU38" s="206"/>
      <c r="AV38" s="206"/>
      <c r="AW38" s="206"/>
      <c r="AX38" s="109"/>
      <c r="AY38" s="49"/>
      <c r="AZ38" s="54">
        <f t="shared" ref="AZ38" si="34">(M38-Y38)/M38</f>
        <v>0.33745583038869259</v>
      </c>
      <c r="BA38" s="62">
        <v>0</v>
      </c>
      <c r="BB38" s="62">
        <v>0</v>
      </c>
      <c r="BC38" s="62">
        <v>0</v>
      </c>
      <c r="BD38" s="62">
        <v>0</v>
      </c>
      <c r="BE38" s="54">
        <f t="shared" ref="BE38:BR38" si="35">(R38-AD38)/R38</f>
        <v>0.42307692307692313</v>
      </c>
      <c r="BF38" s="54">
        <f t="shared" si="35"/>
        <v>-3.464285714285714</v>
      </c>
      <c r="BG38" s="54">
        <f t="shared" si="35"/>
        <v>1</v>
      </c>
      <c r="BH38" s="54">
        <f t="shared" si="35"/>
        <v>-126.33333333333334</v>
      </c>
      <c r="BI38" s="54">
        <f t="shared" si="35"/>
        <v>-2.9230769230769229</v>
      </c>
      <c r="BJ38" s="54">
        <f t="shared" si="35"/>
        <v>-10.714285714285714</v>
      </c>
      <c r="BK38" s="54">
        <f t="shared" si="35"/>
        <v>-3.4137931034482762</v>
      </c>
      <c r="BL38" s="54">
        <f t="shared" si="35"/>
        <v>-0.15466666666666667</v>
      </c>
      <c r="BM38" s="54">
        <f t="shared" si="35"/>
        <v>0.8804554079696395</v>
      </c>
      <c r="BN38" s="54">
        <f t="shared" si="35"/>
        <v>0.80749014454664914</v>
      </c>
      <c r="BO38" s="54">
        <f t="shared" si="35"/>
        <v>0.92740619902120713</v>
      </c>
      <c r="BP38" s="54">
        <f t="shared" si="35"/>
        <v>0.82918454935622321</v>
      </c>
      <c r="BQ38" s="54">
        <f t="shared" si="35"/>
        <v>-3.1333333333333333</v>
      </c>
      <c r="BR38" s="54">
        <f t="shared" si="35"/>
        <v>0.27199999999999996</v>
      </c>
      <c r="BS38" s="62">
        <v>0</v>
      </c>
      <c r="BT38" s="54"/>
      <c r="BU38" s="54"/>
      <c r="BV38" s="54"/>
      <c r="BW38" s="54"/>
      <c r="BX38" s="54"/>
      <c r="BY38" s="54"/>
      <c r="BZ38" s="54"/>
      <c r="CA38" s="54"/>
      <c r="CB38" s="61">
        <v>15</v>
      </c>
      <c r="CC38" s="59">
        <f t="shared" si="30"/>
        <v>5</v>
      </c>
      <c r="CD38" s="59">
        <f t="shared" si="30"/>
        <v>4</v>
      </c>
      <c r="CE38" s="59">
        <f t="shared" si="30"/>
        <v>4</v>
      </c>
      <c r="CF38" s="59">
        <f t="shared" si="30"/>
        <v>4</v>
      </c>
      <c r="CG38" s="59">
        <f t="shared" si="30"/>
        <v>2</v>
      </c>
      <c r="CH38" s="59">
        <f t="shared" si="30"/>
        <v>5</v>
      </c>
      <c r="CI38" s="59">
        <f t="shared" si="30"/>
        <v>1</v>
      </c>
      <c r="CJ38" s="59">
        <f t="shared" si="30"/>
        <v>5</v>
      </c>
      <c r="CK38" s="59">
        <f t="shared" si="30"/>
        <v>1</v>
      </c>
      <c r="CL38" s="59">
        <f t="shared" si="30"/>
        <v>1</v>
      </c>
      <c r="CM38" s="59">
        <f t="shared" si="31"/>
        <v>1</v>
      </c>
      <c r="CN38" s="59">
        <f t="shared" si="31"/>
        <v>1</v>
      </c>
      <c r="CO38" s="59">
        <f t="shared" si="31"/>
        <v>1</v>
      </c>
      <c r="CP38" s="59">
        <f t="shared" si="31"/>
        <v>5</v>
      </c>
      <c r="CQ38" s="59">
        <f t="shared" si="31"/>
        <v>5</v>
      </c>
      <c r="CR38" s="59">
        <f t="shared" si="31"/>
        <v>5</v>
      </c>
      <c r="CS38" s="59">
        <f t="shared" si="31"/>
        <v>5</v>
      </c>
      <c r="CT38" s="59">
        <f t="shared" si="31"/>
        <v>1</v>
      </c>
      <c r="CU38" s="59">
        <f t="shared" si="31"/>
        <v>5</v>
      </c>
      <c r="CV38" s="59">
        <f t="shared" si="31"/>
        <v>4</v>
      </c>
      <c r="CW38" s="59"/>
      <c r="CX38" s="59"/>
      <c r="CY38" s="59"/>
      <c r="CZ38" s="59"/>
      <c r="DA38" s="59"/>
      <c r="DB38" s="59"/>
      <c r="DC38" s="59"/>
      <c r="DD38" s="50" t="s">
        <v>204</v>
      </c>
      <c r="DE38" s="77" t="s">
        <v>2</v>
      </c>
      <c r="DF38" s="59">
        <f t="shared" si="25"/>
        <v>15</v>
      </c>
      <c r="DG38" s="59">
        <f t="shared" si="25"/>
        <v>12</v>
      </c>
      <c r="DH38" s="59">
        <f t="shared" si="25"/>
        <v>12</v>
      </c>
      <c r="DI38" s="59">
        <f t="shared" si="25"/>
        <v>12</v>
      </c>
      <c r="DJ38" s="59">
        <f t="shared" si="25"/>
        <v>6</v>
      </c>
      <c r="DK38" s="59">
        <f t="shared" si="25"/>
        <v>15</v>
      </c>
      <c r="DL38" s="59">
        <f t="shared" si="25"/>
        <v>3</v>
      </c>
      <c r="DM38" s="59">
        <f t="shared" si="24"/>
        <v>15</v>
      </c>
      <c r="DN38" s="59">
        <f t="shared" si="24"/>
        <v>3</v>
      </c>
      <c r="DO38" s="59">
        <f t="shared" si="24"/>
        <v>3</v>
      </c>
      <c r="DP38" s="59">
        <f t="shared" si="24"/>
        <v>3</v>
      </c>
      <c r="DQ38" s="59">
        <f t="shared" si="24"/>
        <v>3</v>
      </c>
      <c r="DR38" s="59">
        <f t="shared" si="24"/>
        <v>3</v>
      </c>
      <c r="DS38" s="59">
        <f t="shared" si="24"/>
        <v>15</v>
      </c>
      <c r="DT38" s="59">
        <f t="shared" si="24"/>
        <v>15</v>
      </c>
      <c r="DU38" s="59">
        <f t="shared" si="24"/>
        <v>15</v>
      </c>
      <c r="DV38" s="59">
        <f t="shared" si="24"/>
        <v>15</v>
      </c>
      <c r="DW38" s="59">
        <f t="shared" si="24"/>
        <v>3</v>
      </c>
      <c r="DX38" s="59">
        <f t="shared" si="24"/>
        <v>15</v>
      </c>
      <c r="DY38" s="59">
        <f t="shared" si="24"/>
        <v>12</v>
      </c>
      <c r="DZ38" s="59"/>
      <c r="EA38" s="59"/>
      <c r="EB38" s="59"/>
      <c r="EC38" s="59"/>
      <c r="ED38" s="59"/>
      <c r="EE38" s="59"/>
      <c r="EF38" s="59"/>
    </row>
    <row r="39" spans="1:136" s="404" customFormat="1" ht="14.25" customHeight="1">
      <c r="C39" s="77" t="s">
        <v>8</v>
      </c>
      <c r="K39" s="51"/>
      <c r="L39" s="51"/>
      <c r="M39" s="51">
        <v>0</v>
      </c>
      <c r="N39" s="51">
        <v>0</v>
      </c>
      <c r="O39" s="51">
        <v>1.66</v>
      </c>
      <c r="P39" s="51">
        <v>0</v>
      </c>
      <c r="Q39" s="51">
        <v>2.15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12.57</v>
      </c>
      <c r="Y39" s="51">
        <v>0.14000000000000001</v>
      </c>
      <c r="Z39" s="51">
        <v>0</v>
      </c>
      <c r="AA39" s="51">
        <v>0</v>
      </c>
      <c r="AB39" s="51">
        <v>0</v>
      </c>
      <c r="AC39" s="51">
        <v>0</v>
      </c>
      <c r="AD39" s="51">
        <v>0.68</v>
      </c>
      <c r="AE39" s="51">
        <v>1.01</v>
      </c>
      <c r="AF39" s="51">
        <v>0.09</v>
      </c>
      <c r="AG39" s="51">
        <v>0</v>
      </c>
      <c r="AH39" s="51">
        <v>0</v>
      </c>
      <c r="AI39" s="51">
        <v>0.1</v>
      </c>
      <c r="AJ39" s="51">
        <v>0</v>
      </c>
      <c r="AK39" s="116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210">
        <v>0.28000000000000003</v>
      </c>
      <c r="AR39" s="195">
        <v>0</v>
      </c>
      <c r="AS39" s="195"/>
      <c r="AT39" s="206"/>
      <c r="AU39" s="206"/>
      <c r="AV39" s="206"/>
      <c r="AW39" s="206"/>
      <c r="AX39" s="109"/>
      <c r="AY39" s="49"/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62"/>
      <c r="BU39" s="62"/>
      <c r="BV39" s="62"/>
      <c r="BW39" s="62"/>
      <c r="BX39" s="62"/>
      <c r="BY39" s="54"/>
      <c r="BZ39" s="54"/>
      <c r="CA39" s="54"/>
      <c r="CB39" s="61">
        <v>15</v>
      </c>
      <c r="CC39" s="59">
        <f t="shared" si="30"/>
        <v>4</v>
      </c>
      <c r="CD39" s="59">
        <f t="shared" si="30"/>
        <v>4</v>
      </c>
      <c r="CE39" s="59">
        <f t="shared" si="30"/>
        <v>2</v>
      </c>
      <c r="CF39" s="59">
        <f t="shared" si="30"/>
        <v>4</v>
      </c>
      <c r="CG39" s="59">
        <f t="shared" si="30"/>
        <v>2</v>
      </c>
      <c r="CH39" s="59">
        <f t="shared" si="30"/>
        <v>4</v>
      </c>
      <c r="CI39" s="59">
        <f t="shared" si="30"/>
        <v>4</v>
      </c>
      <c r="CJ39" s="59">
        <f t="shared" si="30"/>
        <v>4</v>
      </c>
      <c r="CK39" s="59">
        <f t="shared" si="30"/>
        <v>4</v>
      </c>
      <c r="CL39" s="59">
        <f t="shared" si="30"/>
        <v>4</v>
      </c>
      <c r="CM39" s="59">
        <f t="shared" si="31"/>
        <v>4</v>
      </c>
      <c r="CN39" s="59">
        <f t="shared" si="31"/>
        <v>2</v>
      </c>
      <c r="CO39" s="59">
        <f t="shared" si="31"/>
        <v>4</v>
      </c>
      <c r="CP39" s="59">
        <f t="shared" si="31"/>
        <v>4</v>
      </c>
      <c r="CQ39" s="59">
        <f t="shared" si="31"/>
        <v>4</v>
      </c>
      <c r="CR39" s="59">
        <f t="shared" si="31"/>
        <v>4</v>
      </c>
      <c r="CS39" s="59">
        <f t="shared" si="31"/>
        <v>4</v>
      </c>
      <c r="CT39" s="59">
        <f t="shared" si="31"/>
        <v>4</v>
      </c>
      <c r="CU39" s="59">
        <f t="shared" si="31"/>
        <v>2</v>
      </c>
      <c r="CV39" s="59">
        <f t="shared" si="31"/>
        <v>4</v>
      </c>
      <c r="CW39" s="59"/>
      <c r="CX39" s="59"/>
      <c r="CY39" s="59"/>
      <c r="CZ39" s="59"/>
      <c r="DA39" s="59"/>
      <c r="DB39" s="59"/>
      <c r="DC39" s="59"/>
      <c r="DD39" s="404" t="s">
        <v>204</v>
      </c>
      <c r="DE39" s="77" t="s">
        <v>8</v>
      </c>
      <c r="DF39" s="59">
        <f t="shared" si="25"/>
        <v>12</v>
      </c>
      <c r="DG39" s="59">
        <f t="shared" si="25"/>
        <v>12</v>
      </c>
      <c r="DH39" s="59">
        <f t="shared" si="25"/>
        <v>6</v>
      </c>
      <c r="DI39" s="59">
        <f t="shared" si="25"/>
        <v>12</v>
      </c>
      <c r="DJ39" s="59">
        <f t="shared" si="25"/>
        <v>6</v>
      </c>
      <c r="DK39" s="59">
        <f t="shared" si="25"/>
        <v>12</v>
      </c>
      <c r="DL39" s="59">
        <f t="shared" si="25"/>
        <v>12</v>
      </c>
      <c r="DM39" s="59">
        <f t="shared" si="24"/>
        <v>12</v>
      </c>
      <c r="DN39" s="59">
        <f t="shared" si="24"/>
        <v>12</v>
      </c>
      <c r="DO39" s="59">
        <f t="shared" si="24"/>
        <v>12</v>
      </c>
      <c r="DP39" s="59">
        <f t="shared" si="24"/>
        <v>12</v>
      </c>
      <c r="DQ39" s="59">
        <f t="shared" si="24"/>
        <v>6</v>
      </c>
      <c r="DR39" s="59">
        <f t="shared" si="24"/>
        <v>12</v>
      </c>
      <c r="DS39" s="59">
        <f t="shared" si="24"/>
        <v>12</v>
      </c>
      <c r="DT39" s="59">
        <f t="shared" si="24"/>
        <v>12</v>
      </c>
      <c r="DU39" s="59">
        <f t="shared" si="24"/>
        <v>12</v>
      </c>
      <c r="DV39" s="59">
        <f t="shared" si="24"/>
        <v>12</v>
      </c>
      <c r="DW39" s="59">
        <f t="shared" si="24"/>
        <v>12</v>
      </c>
      <c r="DX39" s="59">
        <f t="shared" si="24"/>
        <v>6</v>
      </c>
      <c r="DY39" s="59">
        <f t="shared" si="24"/>
        <v>12</v>
      </c>
      <c r="DZ39" s="59"/>
      <c r="EA39" s="59"/>
      <c r="EB39" s="59"/>
      <c r="EC39" s="59"/>
      <c r="ED39" s="59"/>
      <c r="EE39" s="59"/>
      <c r="EF39" s="59"/>
    </row>
    <row r="40" spans="1:136" s="404" customFormat="1" ht="14.25" customHeight="1">
      <c r="C40" s="77" t="s">
        <v>5</v>
      </c>
      <c r="K40" s="51"/>
      <c r="L40" s="51"/>
      <c r="M40" s="51">
        <v>0.22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0.14000000000000001</v>
      </c>
      <c r="Z40" s="51">
        <v>0</v>
      </c>
      <c r="AA40" s="51">
        <v>0</v>
      </c>
      <c r="AB40" s="51">
        <v>0</v>
      </c>
      <c r="AC40" s="51">
        <v>0</v>
      </c>
      <c r="AD40" s="51">
        <v>0.02</v>
      </c>
      <c r="AE40" s="51">
        <v>0.53</v>
      </c>
      <c r="AF40" s="51">
        <v>1.71</v>
      </c>
      <c r="AG40" s="51">
        <v>0</v>
      </c>
      <c r="AH40" s="51">
        <v>0</v>
      </c>
      <c r="AI40" s="51">
        <v>0</v>
      </c>
      <c r="AJ40" s="51">
        <v>0</v>
      </c>
      <c r="AK40" s="116">
        <v>0</v>
      </c>
      <c r="AL40" s="73">
        <v>0</v>
      </c>
      <c r="AM40" s="73">
        <v>0</v>
      </c>
      <c r="AN40" s="73">
        <v>0</v>
      </c>
      <c r="AO40" s="73">
        <v>0</v>
      </c>
      <c r="AP40" s="73">
        <v>0</v>
      </c>
      <c r="AQ40" s="210">
        <v>3.89</v>
      </c>
      <c r="AR40" s="195">
        <v>0.42</v>
      </c>
      <c r="AS40" s="195"/>
      <c r="AT40" s="206"/>
      <c r="AU40" s="206"/>
      <c r="AV40" s="206"/>
      <c r="AW40" s="206"/>
      <c r="AX40" s="109"/>
      <c r="AY40" s="49"/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/>
      <c r="BU40" s="62"/>
      <c r="BV40" s="62"/>
      <c r="BW40" s="62"/>
      <c r="BX40" s="62"/>
      <c r="BY40" s="54"/>
      <c r="BZ40" s="54"/>
      <c r="CA40" s="54"/>
      <c r="CB40" s="61">
        <v>15</v>
      </c>
      <c r="CC40" s="59">
        <f t="shared" si="30"/>
        <v>4</v>
      </c>
      <c r="CD40" s="59">
        <f t="shared" si="30"/>
        <v>4</v>
      </c>
      <c r="CE40" s="59">
        <f t="shared" si="30"/>
        <v>4</v>
      </c>
      <c r="CF40" s="59">
        <f t="shared" si="30"/>
        <v>4</v>
      </c>
      <c r="CG40" s="59">
        <f t="shared" si="30"/>
        <v>4</v>
      </c>
      <c r="CH40" s="59">
        <f t="shared" si="30"/>
        <v>4</v>
      </c>
      <c r="CI40" s="59">
        <f t="shared" si="30"/>
        <v>4</v>
      </c>
      <c r="CJ40" s="59">
        <f t="shared" si="30"/>
        <v>4</v>
      </c>
      <c r="CK40" s="59">
        <f t="shared" si="30"/>
        <v>4</v>
      </c>
      <c r="CL40" s="59">
        <f t="shared" si="30"/>
        <v>4</v>
      </c>
      <c r="CM40" s="59">
        <f t="shared" si="31"/>
        <v>4</v>
      </c>
      <c r="CN40" s="59">
        <f t="shared" si="31"/>
        <v>4</v>
      </c>
      <c r="CO40" s="59">
        <f t="shared" si="31"/>
        <v>4</v>
      </c>
      <c r="CP40" s="59">
        <f t="shared" si="31"/>
        <v>4</v>
      </c>
      <c r="CQ40" s="59">
        <f t="shared" si="31"/>
        <v>4</v>
      </c>
      <c r="CR40" s="59">
        <f t="shared" si="31"/>
        <v>4</v>
      </c>
      <c r="CS40" s="59">
        <f t="shared" si="31"/>
        <v>4</v>
      </c>
      <c r="CT40" s="59">
        <f t="shared" si="31"/>
        <v>4</v>
      </c>
      <c r="CU40" s="59">
        <f t="shared" si="31"/>
        <v>4</v>
      </c>
      <c r="CV40" s="59">
        <f t="shared" si="31"/>
        <v>2</v>
      </c>
      <c r="CW40" s="59"/>
      <c r="CX40" s="59"/>
      <c r="CY40" s="59"/>
      <c r="CZ40" s="59"/>
      <c r="DA40" s="59"/>
      <c r="DB40" s="59"/>
      <c r="DC40" s="59"/>
      <c r="DD40" s="404" t="s">
        <v>204</v>
      </c>
      <c r="DE40" s="77" t="s">
        <v>5</v>
      </c>
      <c r="DF40" s="59">
        <f t="shared" si="25"/>
        <v>12</v>
      </c>
      <c r="DG40" s="59">
        <f t="shared" si="25"/>
        <v>12</v>
      </c>
      <c r="DH40" s="59">
        <f t="shared" si="25"/>
        <v>12</v>
      </c>
      <c r="DI40" s="59">
        <f t="shared" si="25"/>
        <v>12</v>
      </c>
      <c r="DJ40" s="59">
        <f t="shared" si="25"/>
        <v>12</v>
      </c>
      <c r="DK40" s="59">
        <f t="shared" si="25"/>
        <v>12</v>
      </c>
      <c r="DL40" s="59">
        <f t="shared" si="25"/>
        <v>12</v>
      </c>
      <c r="DM40" s="59">
        <f t="shared" si="24"/>
        <v>12</v>
      </c>
      <c r="DN40" s="59">
        <f t="shared" si="24"/>
        <v>12</v>
      </c>
      <c r="DO40" s="59">
        <f t="shared" si="24"/>
        <v>12</v>
      </c>
      <c r="DP40" s="59">
        <f t="shared" si="24"/>
        <v>12</v>
      </c>
      <c r="DQ40" s="59">
        <f t="shared" si="24"/>
        <v>12</v>
      </c>
      <c r="DR40" s="59">
        <f t="shared" si="24"/>
        <v>12</v>
      </c>
      <c r="DS40" s="59">
        <f t="shared" si="24"/>
        <v>12</v>
      </c>
      <c r="DT40" s="59">
        <f t="shared" si="24"/>
        <v>12</v>
      </c>
      <c r="DU40" s="59">
        <f t="shared" si="24"/>
        <v>12</v>
      </c>
      <c r="DV40" s="59">
        <f t="shared" si="24"/>
        <v>12</v>
      </c>
      <c r="DW40" s="59">
        <f t="shared" si="24"/>
        <v>12</v>
      </c>
      <c r="DX40" s="59">
        <f t="shared" si="24"/>
        <v>12</v>
      </c>
      <c r="DY40" s="59">
        <f t="shared" si="24"/>
        <v>6</v>
      </c>
      <c r="DZ40" s="59"/>
      <c r="EA40" s="59"/>
      <c r="EB40" s="59"/>
      <c r="EC40" s="59"/>
      <c r="ED40" s="59"/>
      <c r="EE40" s="59"/>
      <c r="EF40" s="59"/>
    </row>
    <row r="41" spans="1:136" ht="14.25" customHeight="1">
      <c r="B41" s="46" t="s">
        <v>358</v>
      </c>
      <c r="C41" s="74" t="s">
        <v>9</v>
      </c>
      <c r="G41" s="63"/>
      <c r="H41" s="63"/>
      <c r="I41" s="63"/>
      <c r="J41" s="63"/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119">
        <v>0</v>
      </c>
      <c r="AM41" s="119">
        <v>0</v>
      </c>
      <c r="AN41" s="119">
        <v>0</v>
      </c>
      <c r="AO41" s="2">
        <v>0</v>
      </c>
      <c r="AP41" s="119">
        <v>0</v>
      </c>
      <c r="AQ41" s="127">
        <v>0</v>
      </c>
      <c r="AR41" s="72">
        <v>0</v>
      </c>
      <c r="AS41" s="72"/>
      <c r="AT41" s="111"/>
      <c r="AU41" s="111"/>
      <c r="AV41" s="111"/>
      <c r="AW41" s="111"/>
      <c r="AX41" s="111"/>
      <c r="CC41" s="58">
        <f t="shared" ref="CC41:CR48" si="36">IF(Y41&gt;10000,-6,IF(Y41&gt;5000,-5,IF(Y41&gt;1000,-4,IF(Y41&gt;500,-3,IF(Y41&gt;100,-2,IF(Y41&gt;=1,-1,0))))))</f>
        <v>0</v>
      </c>
      <c r="CD41" s="58">
        <f t="shared" si="36"/>
        <v>0</v>
      </c>
      <c r="CE41" s="58">
        <f t="shared" si="36"/>
        <v>0</v>
      </c>
      <c r="CF41" s="58">
        <f t="shared" si="36"/>
        <v>0</v>
      </c>
      <c r="CG41" s="58">
        <f t="shared" si="36"/>
        <v>0</v>
      </c>
      <c r="CH41" s="58">
        <f t="shared" si="36"/>
        <v>0</v>
      </c>
      <c r="CI41" s="58">
        <f t="shared" si="36"/>
        <v>0</v>
      </c>
      <c r="CJ41" s="58">
        <f t="shared" si="36"/>
        <v>0</v>
      </c>
      <c r="CK41" s="58">
        <f t="shared" si="36"/>
        <v>0</v>
      </c>
      <c r="CL41" s="58">
        <f t="shared" si="36"/>
        <v>0</v>
      </c>
      <c r="CM41" s="58">
        <f t="shared" si="36"/>
        <v>0</v>
      </c>
      <c r="CN41" s="58">
        <f t="shared" si="36"/>
        <v>0</v>
      </c>
      <c r="CO41" s="58">
        <f t="shared" si="36"/>
        <v>0</v>
      </c>
      <c r="CP41" s="58">
        <f t="shared" si="36"/>
        <v>0</v>
      </c>
      <c r="CQ41" s="58">
        <f t="shared" si="36"/>
        <v>0</v>
      </c>
      <c r="CR41" s="58">
        <f t="shared" si="36"/>
        <v>0</v>
      </c>
      <c r="CS41" s="58">
        <f t="shared" ref="CI41:CV48" si="37">IF(AO41&gt;10000,-6,IF(AO41&gt;5000,-5,IF(AO41&gt;1000,-4,IF(AO41&gt;500,-3,IF(AO41&gt;100,-2,IF(AO41&gt;=1,-1,0))))))</f>
        <v>0</v>
      </c>
      <c r="CT41" s="58">
        <f t="shared" si="37"/>
        <v>0</v>
      </c>
      <c r="CU41" s="58">
        <f t="shared" si="37"/>
        <v>0</v>
      </c>
      <c r="CV41" s="58">
        <f t="shared" si="37"/>
        <v>0</v>
      </c>
      <c r="CW41" s="58"/>
      <c r="CX41" s="58"/>
      <c r="CY41" s="58"/>
      <c r="CZ41" s="58"/>
      <c r="DA41" s="58"/>
      <c r="DD41" s="46" t="s">
        <v>207</v>
      </c>
      <c r="DE41" s="74" t="s">
        <v>9</v>
      </c>
      <c r="DF41" s="1">
        <f t="shared" ref="DF41:DU56" si="38">CC41</f>
        <v>0</v>
      </c>
      <c r="DG41" s="1">
        <f t="shared" si="38"/>
        <v>0</v>
      </c>
      <c r="DH41" s="1">
        <f t="shared" si="38"/>
        <v>0</v>
      </c>
      <c r="DI41" s="1">
        <f t="shared" si="38"/>
        <v>0</v>
      </c>
      <c r="DJ41" s="1">
        <f t="shared" si="38"/>
        <v>0</v>
      </c>
      <c r="DK41" s="1">
        <f t="shared" si="38"/>
        <v>0</v>
      </c>
      <c r="DL41" s="1">
        <f t="shared" si="38"/>
        <v>0</v>
      </c>
      <c r="DM41" s="1">
        <f t="shared" si="38"/>
        <v>0</v>
      </c>
      <c r="DN41" s="1">
        <f t="shared" si="38"/>
        <v>0</v>
      </c>
      <c r="DO41" s="1">
        <f t="shared" si="38"/>
        <v>0</v>
      </c>
      <c r="DP41" s="1">
        <f t="shared" si="38"/>
        <v>0</v>
      </c>
      <c r="DQ41" s="1">
        <f t="shared" si="38"/>
        <v>0</v>
      </c>
      <c r="DR41" s="1">
        <f t="shared" si="38"/>
        <v>0</v>
      </c>
      <c r="DS41" s="1">
        <f t="shared" si="38"/>
        <v>0</v>
      </c>
      <c r="DT41" s="1">
        <f t="shared" si="38"/>
        <v>0</v>
      </c>
      <c r="DU41" s="1">
        <f t="shared" si="38"/>
        <v>0</v>
      </c>
      <c r="DV41" s="1">
        <f t="shared" ref="DQ41:DY56" si="39">CS41</f>
        <v>0</v>
      </c>
      <c r="DW41" s="1">
        <f t="shared" si="39"/>
        <v>0</v>
      </c>
      <c r="DX41" s="1">
        <f t="shared" si="39"/>
        <v>0</v>
      </c>
      <c r="DY41" s="1">
        <f t="shared" si="39"/>
        <v>0</v>
      </c>
    </row>
    <row r="42" spans="1:136" ht="14.25" customHeight="1">
      <c r="B42" s="1" t="s">
        <v>359</v>
      </c>
      <c r="C42" s="74" t="s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119">
        <v>0</v>
      </c>
      <c r="AS42" s="119"/>
      <c r="AT42" s="111"/>
      <c r="AU42" s="111"/>
      <c r="AV42" s="111"/>
      <c r="AW42" s="111"/>
      <c r="AX42" s="111"/>
      <c r="CC42" s="58">
        <f t="shared" si="36"/>
        <v>0</v>
      </c>
      <c r="CD42" s="58">
        <f t="shared" si="36"/>
        <v>0</v>
      </c>
      <c r="CE42" s="58">
        <f t="shared" si="36"/>
        <v>0</v>
      </c>
      <c r="CF42" s="58">
        <f t="shared" si="36"/>
        <v>0</v>
      </c>
      <c r="CG42" s="58">
        <f t="shared" si="36"/>
        <v>0</v>
      </c>
      <c r="CH42" s="58">
        <f t="shared" si="36"/>
        <v>0</v>
      </c>
      <c r="CI42" s="58">
        <f t="shared" si="37"/>
        <v>0</v>
      </c>
      <c r="CJ42" s="58">
        <f t="shared" si="37"/>
        <v>0</v>
      </c>
      <c r="CK42" s="58">
        <f t="shared" si="37"/>
        <v>0</v>
      </c>
      <c r="CL42" s="58">
        <f t="shared" si="37"/>
        <v>0</v>
      </c>
      <c r="CM42" s="58">
        <f t="shared" si="37"/>
        <v>0</v>
      </c>
      <c r="CN42" s="58">
        <f t="shared" si="37"/>
        <v>0</v>
      </c>
      <c r="CO42" s="58">
        <f t="shared" si="37"/>
        <v>0</v>
      </c>
      <c r="CP42" s="58">
        <f t="shared" si="37"/>
        <v>0</v>
      </c>
      <c r="CQ42" s="58">
        <f t="shared" si="37"/>
        <v>0</v>
      </c>
      <c r="CR42" s="58">
        <f t="shared" si="37"/>
        <v>0</v>
      </c>
      <c r="CS42" s="58">
        <f t="shared" si="37"/>
        <v>0</v>
      </c>
      <c r="CT42" s="58">
        <f t="shared" si="37"/>
        <v>0</v>
      </c>
      <c r="CU42" s="58">
        <f t="shared" si="37"/>
        <v>0</v>
      </c>
      <c r="CV42" s="58">
        <f t="shared" si="37"/>
        <v>0</v>
      </c>
      <c r="CW42" s="58"/>
      <c r="CX42" s="58"/>
      <c r="CY42" s="58"/>
      <c r="CZ42" s="58"/>
      <c r="DA42" s="58"/>
      <c r="DD42" s="1" t="s">
        <v>206</v>
      </c>
      <c r="DE42" s="74" t="s">
        <v>0</v>
      </c>
      <c r="DF42" s="1">
        <f t="shared" si="38"/>
        <v>0</v>
      </c>
      <c r="DG42" s="1">
        <f t="shared" si="38"/>
        <v>0</v>
      </c>
      <c r="DH42" s="1">
        <f t="shared" si="38"/>
        <v>0</v>
      </c>
      <c r="DI42" s="1">
        <f t="shared" si="38"/>
        <v>0</v>
      </c>
      <c r="DJ42" s="1">
        <f t="shared" si="38"/>
        <v>0</v>
      </c>
      <c r="DK42" s="1">
        <f t="shared" si="38"/>
        <v>0</v>
      </c>
      <c r="DL42" s="1">
        <f t="shared" si="38"/>
        <v>0</v>
      </c>
      <c r="DM42" s="1">
        <f t="shared" si="38"/>
        <v>0</v>
      </c>
      <c r="DN42" s="1">
        <f t="shared" si="38"/>
        <v>0</v>
      </c>
      <c r="DO42" s="1">
        <f t="shared" si="38"/>
        <v>0</v>
      </c>
      <c r="DP42" s="1">
        <f t="shared" si="38"/>
        <v>0</v>
      </c>
      <c r="DQ42" s="1">
        <f t="shared" si="38"/>
        <v>0</v>
      </c>
      <c r="DR42" s="1">
        <f t="shared" si="38"/>
        <v>0</v>
      </c>
      <c r="DS42" s="1">
        <f t="shared" si="38"/>
        <v>0</v>
      </c>
      <c r="DT42" s="1">
        <f t="shared" si="38"/>
        <v>0</v>
      </c>
      <c r="DU42" s="1">
        <f t="shared" si="38"/>
        <v>0</v>
      </c>
      <c r="DV42" s="1">
        <f t="shared" si="39"/>
        <v>0</v>
      </c>
      <c r="DW42" s="1">
        <f t="shared" si="39"/>
        <v>0</v>
      </c>
      <c r="DX42" s="1">
        <f t="shared" si="39"/>
        <v>0</v>
      </c>
      <c r="DY42" s="1">
        <f t="shared" si="39"/>
        <v>0</v>
      </c>
    </row>
    <row r="43" spans="1:136" ht="14.25" customHeight="1">
      <c r="C43" s="74" t="s">
        <v>7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/>
      <c r="AT43" s="111"/>
      <c r="AU43" s="111"/>
      <c r="AV43" s="111"/>
      <c r="AW43" s="111"/>
      <c r="AX43" s="111"/>
      <c r="CC43" s="58">
        <f t="shared" si="36"/>
        <v>0</v>
      </c>
      <c r="CD43" s="58">
        <f t="shared" si="36"/>
        <v>0</v>
      </c>
      <c r="CE43" s="58">
        <f t="shared" si="36"/>
        <v>0</v>
      </c>
      <c r="CF43" s="58">
        <f t="shared" si="36"/>
        <v>0</v>
      </c>
      <c r="CG43" s="58">
        <f t="shared" si="36"/>
        <v>0</v>
      </c>
      <c r="CH43" s="58">
        <f t="shared" si="36"/>
        <v>0</v>
      </c>
      <c r="CI43" s="58">
        <f t="shared" si="37"/>
        <v>0</v>
      </c>
      <c r="CJ43" s="58">
        <f t="shared" si="37"/>
        <v>0</v>
      </c>
      <c r="CK43" s="58">
        <f t="shared" si="37"/>
        <v>0</v>
      </c>
      <c r="CL43" s="58">
        <f t="shared" si="37"/>
        <v>0</v>
      </c>
      <c r="CM43" s="58">
        <f t="shared" si="37"/>
        <v>0</v>
      </c>
      <c r="CN43" s="58">
        <f t="shared" si="37"/>
        <v>0</v>
      </c>
      <c r="CO43" s="58">
        <f t="shared" si="37"/>
        <v>0</v>
      </c>
      <c r="CP43" s="58">
        <f t="shared" si="37"/>
        <v>0</v>
      </c>
      <c r="CQ43" s="58">
        <f t="shared" si="37"/>
        <v>0</v>
      </c>
      <c r="CR43" s="58">
        <f t="shared" si="37"/>
        <v>0</v>
      </c>
      <c r="CS43" s="58">
        <f t="shared" si="37"/>
        <v>0</v>
      </c>
      <c r="CT43" s="58">
        <f t="shared" si="37"/>
        <v>0</v>
      </c>
      <c r="CU43" s="58">
        <f t="shared" si="37"/>
        <v>0</v>
      </c>
      <c r="CV43" s="58">
        <f t="shared" si="37"/>
        <v>0</v>
      </c>
      <c r="CW43" s="58"/>
      <c r="CX43" s="58"/>
      <c r="CY43" s="58"/>
      <c r="CZ43" s="58"/>
      <c r="DA43" s="58"/>
      <c r="DD43" s="1" t="s">
        <v>206</v>
      </c>
      <c r="DE43" s="74" t="s">
        <v>7</v>
      </c>
      <c r="DF43" s="1">
        <f t="shared" si="38"/>
        <v>0</v>
      </c>
      <c r="DG43" s="1">
        <f t="shared" si="38"/>
        <v>0</v>
      </c>
      <c r="DH43" s="1">
        <f t="shared" si="38"/>
        <v>0</v>
      </c>
      <c r="DI43" s="1">
        <f t="shared" si="38"/>
        <v>0</v>
      </c>
      <c r="DJ43" s="1">
        <f t="shared" si="38"/>
        <v>0</v>
      </c>
      <c r="DK43" s="1">
        <f t="shared" si="38"/>
        <v>0</v>
      </c>
      <c r="DL43" s="1">
        <f t="shared" si="38"/>
        <v>0</v>
      </c>
      <c r="DM43" s="1">
        <f t="shared" si="38"/>
        <v>0</v>
      </c>
      <c r="DN43" s="1">
        <f t="shared" si="38"/>
        <v>0</v>
      </c>
      <c r="DO43" s="1">
        <f t="shared" si="38"/>
        <v>0</v>
      </c>
      <c r="DP43" s="1">
        <f t="shared" si="38"/>
        <v>0</v>
      </c>
      <c r="DQ43" s="1">
        <f t="shared" si="39"/>
        <v>0</v>
      </c>
      <c r="DR43" s="1">
        <f t="shared" si="39"/>
        <v>0</v>
      </c>
      <c r="DS43" s="1">
        <f t="shared" si="39"/>
        <v>0</v>
      </c>
      <c r="DT43" s="1">
        <f t="shared" si="39"/>
        <v>0</v>
      </c>
      <c r="DU43" s="1">
        <f t="shared" si="39"/>
        <v>0</v>
      </c>
      <c r="DV43" s="1">
        <f t="shared" si="39"/>
        <v>0</v>
      </c>
      <c r="DW43" s="1">
        <f t="shared" si="39"/>
        <v>0</v>
      </c>
      <c r="DX43" s="1">
        <f t="shared" si="39"/>
        <v>0</v>
      </c>
      <c r="DY43" s="1">
        <f t="shared" si="39"/>
        <v>0</v>
      </c>
    </row>
    <row r="44" spans="1:136" ht="14.25" customHeight="1">
      <c r="C44" s="74" t="s">
        <v>4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/>
      <c r="AT44" s="111"/>
      <c r="AU44" s="111"/>
      <c r="AV44" s="111"/>
      <c r="AW44" s="111"/>
      <c r="AX44" s="111"/>
      <c r="CC44" s="58">
        <f t="shared" si="36"/>
        <v>0</v>
      </c>
      <c r="CD44" s="58">
        <f t="shared" si="36"/>
        <v>0</v>
      </c>
      <c r="CE44" s="58">
        <f t="shared" si="36"/>
        <v>0</v>
      </c>
      <c r="CF44" s="58">
        <f t="shared" si="36"/>
        <v>0</v>
      </c>
      <c r="CG44" s="58">
        <f t="shared" si="36"/>
        <v>0</v>
      </c>
      <c r="CH44" s="58">
        <f t="shared" si="36"/>
        <v>0</v>
      </c>
      <c r="CI44" s="58">
        <f t="shared" si="37"/>
        <v>0</v>
      </c>
      <c r="CJ44" s="58">
        <f t="shared" si="37"/>
        <v>0</v>
      </c>
      <c r="CK44" s="58">
        <f t="shared" si="37"/>
        <v>0</v>
      </c>
      <c r="CL44" s="58">
        <f t="shared" si="37"/>
        <v>0</v>
      </c>
      <c r="CM44" s="58">
        <f t="shared" si="37"/>
        <v>0</v>
      </c>
      <c r="CN44" s="58">
        <f t="shared" si="37"/>
        <v>0</v>
      </c>
      <c r="CO44" s="58">
        <f t="shared" si="37"/>
        <v>0</v>
      </c>
      <c r="CP44" s="58">
        <f t="shared" si="37"/>
        <v>0</v>
      </c>
      <c r="CQ44" s="58">
        <f t="shared" si="37"/>
        <v>0</v>
      </c>
      <c r="CR44" s="58">
        <f t="shared" si="37"/>
        <v>0</v>
      </c>
      <c r="CS44" s="58">
        <f t="shared" si="37"/>
        <v>0</v>
      </c>
      <c r="CT44" s="58">
        <f t="shared" si="37"/>
        <v>0</v>
      </c>
      <c r="CU44" s="58">
        <f t="shared" si="37"/>
        <v>0</v>
      </c>
      <c r="CV44" s="58">
        <f t="shared" si="37"/>
        <v>0</v>
      </c>
      <c r="CW44" s="58"/>
      <c r="CX44" s="58"/>
      <c r="CY44" s="58"/>
      <c r="CZ44" s="58"/>
      <c r="DA44" s="58"/>
      <c r="DD44" s="1" t="s">
        <v>206</v>
      </c>
      <c r="DE44" s="74" t="s">
        <v>4</v>
      </c>
      <c r="DF44" s="1">
        <f t="shared" si="38"/>
        <v>0</v>
      </c>
      <c r="DG44" s="1">
        <f t="shared" si="38"/>
        <v>0</v>
      </c>
      <c r="DH44" s="1">
        <f t="shared" si="38"/>
        <v>0</v>
      </c>
      <c r="DI44" s="1">
        <f t="shared" si="38"/>
        <v>0</v>
      </c>
      <c r="DJ44" s="1">
        <f t="shared" si="38"/>
        <v>0</v>
      </c>
      <c r="DK44" s="1">
        <f t="shared" si="38"/>
        <v>0</v>
      </c>
      <c r="DL44" s="1">
        <f t="shared" si="38"/>
        <v>0</v>
      </c>
      <c r="DM44" s="1">
        <f t="shared" si="38"/>
        <v>0</v>
      </c>
      <c r="DN44" s="1">
        <f t="shared" si="38"/>
        <v>0</v>
      </c>
      <c r="DO44" s="1">
        <f t="shared" si="38"/>
        <v>0</v>
      </c>
      <c r="DP44" s="1">
        <f t="shared" si="38"/>
        <v>0</v>
      </c>
      <c r="DQ44" s="1">
        <f t="shared" si="39"/>
        <v>0</v>
      </c>
      <c r="DR44" s="1">
        <f t="shared" si="39"/>
        <v>0</v>
      </c>
      <c r="DS44" s="1">
        <f t="shared" si="39"/>
        <v>0</v>
      </c>
      <c r="DT44" s="1">
        <f t="shared" si="39"/>
        <v>0</v>
      </c>
      <c r="DU44" s="1">
        <f t="shared" si="39"/>
        <v>0</v>
      </c>
      <c r="DV44" s="1">
        <f t="shared" si="39"/>
        <v>0</v>
      </c>
      <c r="DW44" s="1">
        <f t="shared" si="39"/>
        <v>0</v>
      </c>
      <c r="DX44" s="1">
        <f t="shared" si="39"/>
        <v>0</v>
      </c>
      <c r="DY44" s="1">
        <f t="shared" si="39"/>
        <v>0</v>
      </c>
    </row>
    <row r="45" spans="1:136" ht="14.25" customHeight="1">
      <c r="C45" s="74" t="s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113</v>
      </c>
      <c r="AL45" s="2">
        <v>0</v>
      </c>
      <c r="AM45" s="2">
        <v>0</v>
      </c>
      <c r="AN45" s="2">
        <v>382</v>
      </c>
      <c r="AO45" s="2">
        <v>0</v>
      </c>
      <c r="AP45" s="2">
        <v>0</v>
      </c>
      <c r="AQ45" s="2">
        <v>0</v>
      </c>
      <c r="AR45" s="2">
        <v>0</v>
      </c>
      <c r="AS45" s="2"/>
      <c r="AT45" s="111"/>
      <c r="AU45" s="111"/>
      <c r="AV45" s="111"/>
      <c r="AW45" s="111"/>
      <c r="AX45" s="111"/>
      <c r="CC45" s="58">
        <f t="shared" si="36"/>
        <v>0</v>
      </c>
      <c r="CD45" s="58">
        <f t="shared" si="36"/>
        <v>0</v>
      </c>
      <c r="CE45" s="58">
        <f t="shared" si="36"/>
        <v>0</v>
      </c>
      <c r="CF45" s="58">
        <f t="shared" si="36"/>
        <v>0</v>
      </c>
      <c r="CG45" s="58">
        <f t="shared" si="36"/>
        <v>0</v>
      </c>
      <c r="CH45" s="58">
        <f t="shared" si="36"/>
        <v>0</v>
      </c>
      <c r="CI45" s="58">
        <f t="shared" si="37"/>
        <v>0</v>
      </c>
      <c r="CJ45" s="58">
        <f t="shared" si="37"/>
        <v>0</v>
      </c>
      <c r="CK45" s="58">
        <f t="shared" si="37"/>
        <v>0</v>
      </c>
      <c r="CL45" s="58">
        <f t="shared" si="37"/>
        <v>0</v>
      </c>
      <c r="CM45" s="58">
        <f t="shared" si="37"/>
        <v>0</v>
      </c>
      <c r="CN45" s="58">
        <f t="shared" si="37"/>
        <v>0</v>
      </c>
      <c r="CO45" s="58">
        <f t="shared" si="37"/>
        <v>-2</v>
      </c>
      <c r="CP45" s="58">
        <f t="shared" si="37"/>
        <v>0</v>
      </c>
      <c r="CQ45" s="58">
        <f t="shared" si="37"/>
        <v>0</v>
      </c>
      <c r="CR45" s="58">
        <f t="shared" si="37"/>
        <v>-2</v>
      </c>
      <c r="CS45" s="58">
        <f t="shared" si="37"/>
        <v>0</v>
      </c>
      <c r="CT45" s="58">
        <f t="shared" si="37"/>
        <v>0</v>
      </c>
      <c r="CU45" s="58">
        <f t="shared" si="37"/>
        <v>0</v>
      </c>
      <c r="CV45" s="58">
        <f t="shared" si="37"/>
        <v>0</v>
      </c>
      <c r="CW45" s="58"/>
      <c r="CX45" s="58"/>
      <c r="CY45" s="58"/>
      <c r="CZ45" s="58"/>
      <c r="DA45" s="58"/>
      <c r="DD45" s="1" t="s">
        <v>206</v>
      </c>
      <c r="DE45" s="74" t="s">
        <v>1</v>
      </c>
      <c r="DF45" s="1">
        <f t="shared" si="38"/>
        <v>0</v>
      </c>
      <c r="DG45" s="1">
        <f t="shared" si="38"/>
        <v>0</v>
      </c>
      <c r="DH45" s="1">
        <f t="shared" si="38"/>
        <v>0</v>
      </c>
      <c r="DI45" s="1">
        <f t="shared" si="38"/>
        <v>0</v>
      </c>
      <c r="DJ45" s="1">
        <f t="shared" si="38"/>
        <v>0</v>
      </c>
      <c r="DK45" s="1">
        <f t="shared" si="38"/>
        <v>0</v>
      </c>
      <c r="DL45" s="1">
        <f t="shared" si="38"/>
        <v>0</v>
      </c>
      <c r="DM45" s="1">
        <f t="shared" si="38"/>
        <v>0</v>
      </c>
      <c r="DN45" s="1">
        <f t="shared" si="38"/>
        <v>0</v>
      </c>
      <c r="DO45" s="1">
        <f t="shared" si="38"/>
        <v>0</v>
      </c>
      <c r="DP45" s="1">
        <f t="shared" si="38"/>
        <v>0</v>
      </c>
      <c r="DQ45" s="1">
        <f t="shared" si="39"/>
        <v>0</v>
      </c>
      <c r="DR45" s="1">
        <f t="shared" si="39"/>
        <v>-2</v>
      </c>
      <c r="DS45" s="1">
        <f t="shared" si="39"/>
        <v>0</v>
      </c>
      <c r="DT45" s="1">
        <f t="shared" si="39"/>
        <v>0</v>
      </c>
      <c r="DU45" s="1">
        <f t="shared" si="39"/>
        <v>-2</v>
      </c>
      <c r="DV45" s="1">
        <f t="shared" si="39"/>
        <v>0</v>
      </c>
      <c r="DW45" s="1">
        <f t="shared" si="39"/>
        <v>0</v>
      </c>
      <c r="DX45" s="1">
        <f t="shared" si="39"/>
        <v>0</v>
      </c>
      <c r="DY45" s="1">
        <f t="shared" si="39"/>
        <v>0</v>
      </c>
    </row>
    <row r="46" spans="1:136" ht="14.25" customHeight="1">
      <c r="C46" s="74" t="s">
        <v>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10297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/>
      <c r="AT46" s="111"/>
      <c r="AU46" s="111"/>
      <c r="AV46" s="111"/>
      <c r="AW46" s="111"/>
      <c r="AX46" s="111"/>
      <c r="CC46" s="58">
        <f t="shared" si="36"/>
        <v>0</v>
      </c>
      <c r="CD46" s="58">
        <f t="shared" si="36"/>
        <v>0</v>
      </c>
      <c r="CE46" s="58">
        <f t="shared" si="36"/>
        <v>0</v>
      </c>
      <c r="CF46" s="58">
        <f t="shared" si="36"/>
        <v>0</v>
      </c>
      <c r="CG46" s="58">
        <f t="shared" si="36"/>
        <v>0</v>
      </c>
      <c r="CH46" s="58">
        <f t="shared" si="36"/>
        <v>0</v>
      </c>
      <c r="CI46" s="58">
        <f t="shared" si="37"/>
        <v>0</v>
      </c>
      <c r="CJ46" s="58">
        <f t="shared" si="37"/>
        <v>0</v>
      </c>
      <c r="CK46" s="58">
        <f t="shared" si="37"/>
        <v>0</v>
      </c>
      <c r="CL46" s="58">
        <f t="shared" si="37"/>
        <v>0</v>
      </c>
      <c r="CM46" s="58">
        <f t="shared" si="37"/>
        <v>0</v>
      </c>
      <c r="CN46" s="58">
        <f t="shared" si="37"/>
        <v>0</v>
      </c>
      <c r="CO46" s="58">
        <f t="shared" si="37"/>
        <v>0</v>
      </c>
      <c r="CP46" s="58">
        <f t="shared" si="37"/>
        <v>0</v>
      </c>
      <c r="CQ46" s="58">
        <f t="shared" si="37"/>
        <v>-6</v>
      </c>
      <c r="CR46" s="58">
        <f t="shared" si="37"/>
        <v>0</v>
      </c>
      <c r="CS46" s="58">
        <f t="shared" si="37"/>
        <v>0</v>
      </c>
      <c r="CT46" s="58">
        <f t="shared" si="37"/>
        <v>0</v>
      </c>
      <c r="CU46" s="58">
        <f t="shared" si="37"/>
        <v>0</v>
      </c>
      <c r="CV46" s="58">
        <f t="shared" si="37"/>
        <v>0</v>
      </c>
      <c r="CW46" s="58"/>
      <c r="CX46" s="58"/>
      <c r="CY46" s="58"/>
      <c r="CZ46" s="58"/>
      <c r="DA46" s="58"/>
      <c r="DD46" s="1" t="s">
        <v>206</v>
      </c>
      <c r="DE46" s="74" t="s">
        <v>2</v>
      </c>
      <c r="DF46" s="1">
        <f t="shared" si="38"/>
        <v>0</v>
      </c>
      <c r="DG46" s="1">
        <f t="shared" si="38"/>
        <v>0</v>
      </c>
      <c r="DH46" s="1">
        <f t="shared" si="38"/>
        <v>0</v>
      </c>
      <c r="DI46" s="1">
        <f t="shared" si="38"/>
        <v>0</v>
      </c>
      <c r="DJ46" s="1">
        <f t="shared" si="38"/>
        <v>0</v>
      </c>
      <c r="DK46" s="1">
        <f t="shared" si="38"/>
        <v>0</v>
      </c>
      <c r="DL46" s="1">
        <f t="shared" si="38"/>
        <v>0</v>
      </c>
      <c r="DM46" s="1">
        <f t="shared" si="38"/>
        <v>0</v>
      </c>
      <c r="DN46" s="1">
        <f t="shared" si="38"/>
        <v>0</v>
      </c>
      <c r="DO46" s="1">
        <f t="shared" si="38"/>
        <v>0</v>
      </c>
      <c r="DP46" s="1">
        <f t="shared" si="38"/>
        <v>0</v>
      </c>
      <c r="DQ46" s="1">
        <f t="shared" si="39"/>
        <v>0</v>
      </c>
      <c r="DR46" s="1">
        <f t="shared" si="39"/>
        <v>0</v>
      </c>
      <c r="DS46" s="1">
        <f t="shared" si="39"/>
        <v>0</v>
      </c>
      <c r="DT46" s="1">
        <f t="shared" si="39"/>
        <v>-6</v>
      </c>
      <c r="DU46" s="1">
        <f t="shared" si="39"/>
        <v>0</v>
      </c>
      <c r="DV46" s="1">
        <f t="shared" si="39"/>
        <v>0</v>
      </c>
      <c r="DW46" s="1">
        <f t="shared" si="39"/>
        <v>0</v>
      </c>
      <c r="DX46" s="1">
        <f t="shared" si="39"/>
        <v>0</v>
      </c>
      <c r="DY46" s="1">
        <f t="shared" si="39"/>
        <v>0</v>
      </c>
    </row>
    <row r="47" spans="1:136" ht="14.25" customHeight="1">
      <c r="C47" s="74" t="s">
        <v>8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/>
      <c r="AT47" s="111"/>
      <c r="AU47" s="111"/>
      <c r="AV47" s="111"/>
      <c r="AW47" s="111"/>
      <c r="AX47" s="111"/>
      <c r="CC47" s="58">
        <f t="shared" si="36"/>
        <v>0</v>
      </c>
      <c r="CD47" s="58">
        <f t="shared" si="36"/>
        <v>0</v>
      </c>
      <c r="CE47" s="58">
        <f t="shared" si="36"/>
        <v>0</v>
      </c>
      <c r="CF47" s="58">
        <f t="shared" si="36"/>
        <v>0</v>
      </c>
      <c r="CG47" s="58">
        <f t="shared" si="36"/>
        <v>0</v>
      </c>
      <c r="CH47" s="58">
        <f t="shared" si="36"/>
        <v>0</v>
      </c>
      <c r="CI47" s="58">
        <f t="shared" si="37"/>
        <v>0</v>
      </c>
      <c r="CJ47" s="58">
        <f t="shared" si="37"/>
        <v>0</v>
      </c>
      <c r="CK47" s="58">
        <f t="shared" si="37"/>
        <v>0</v>
      </c>
      <c r="CL47" s="58">
        <f t="shared" si="37"/>
        <v>0</v>
      </c>
      <c r="CM47" s="58">
        <f t="shared" si="37"/>
        <v>0</v>
      </c>
      <c r="CN47" s="58">
        <f t="shared" si="37"/>
        <v>0</v>
      </c>
      <c r="CO47" s="58">
        <f t="shared" si="37"/>
        <v>0</v>
      </c>
      <c r="CP47" s="58">
        <f t="shared" si="37"/>
        <v>0</v>
      </c>
      <c r="CQ47" s="58">
        <f t="shared" si="37"/>
        <v>0</v>
      </c>
      <c r="CR47" s="58">
        <f t="shared" si="37"/>
        <v>0</v>
      </c>
      <c r="CS47" s="58">
        <f t="shared" si="37"/>
        <v>0</v>
      </c>
      <c r="CT47" s="58">
        <f t="shared" si="37"/>
        <v>0</v>
      </c>
      <c r="CU47" s="58">
        <f t="shared" si="37"/>
        <v>0</v>
      </c>
      <c r="CV47" s="58">
        <f t="shared" si="37"/>
        <v>0</v>
      </c>
      <c r="CW47" s="58"/>
      <c r="CX47" s="58"/>
      <c r="CY47" s="58"/>
      <c r="CZ47" s="58"/>
      <c r="DA47" s="58"/>
      <c r="DD47" s="1" t="s">
        <v>206</v>
      </c>
      <c r="DE47" s="74" t="s">
        <v>8</v>
      </c>
      <c r="DF47" s="1">
        <f t="shared" si="38"/>
        <v>0</v>
      </c>
      <c r="DG47" s="1">
        <f t="shared" si="38"/>
        <v>0</v>
      </c>
      <c r="DH47" s="1">
        <f t="shared" si="38"/>
        <v>0</v>
      </c>
      <c r="DI47" s="1">
        <f t="shared" si="38"/>
        <v>0</v>
      </c>
      <c r="DJ47" s="1">
        <f t="shared" si="38"/>
        <v>0</v>
      </c>
      <c r="DK47" s="1">
        <f t="shared" si="38"/>
        <v>0</v>
      </c>
      <c r="DL47" s="1">
        <f t="shared" si="38"/>
        <v>0</v>
      </c>
      <c r="DM47" s="1">
        <f t="shared" si="38"/>
        <v>0</v>
      </c>
      <c r="DN47" s="1">
        <f t="shared" si="38"/>
        <v>0</v>
      </c>
      <c r="DO47" s="1">
        <f t="shared" si="38"/>
        <v>0</v>
      </c>
      <c r="DP47" s="1">
        <f t="shared" si="38"/>
        <v>0</v>
      </c>
      <c r="DQ47" s="1">
        <f t="shared" si="39"/>
        <v>0</v>
      </c>
      <c r="DR47" s="1">
        <f t="shared" si="39"/>
        <v>0</v>
      </c>
      <c r="DS47" s="1">
        <f t="shared" si="39"/>
        <v>0</v>
      </c>
      <c r="DT47" s="1">
        <f t="shared" si="39"/>
        <v>0</v>
      </c>
      <c r="DU47" s="1">
        <f t="shared" si="39"/>
        <v>0</v>
      </c>
      <c r="DV47" s="1">
        <f t="shared" si="39"/>
        <v>0</v>
      </c>
      <c r="DW47" s="1">
        <f t="shared" si="39"/>
        <v>0</v>
      </c>
      <c r="DX47" s="1">
        <f t="shared" si="39"/>
        <v>0</v>
      </c>
      <c r="DY47" s="1">
        <f t="shared" si="39"/>
        <v>0</v>
      </c>
    </row>
    <row r="48" spans="1:136" ht="14.25" customHeight="1">
      <c r="C48" s="74" t="s">
        <v>5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/>
      <c r="AT48" s="111"/>
      <c r="AU48" s="111"/>
      <c r="AV48" s="111"/>
      <c r="AW48" s="111"/>
      <c r="AX48" s="111"/>
      <c r="CC48" s="58">
        <f t="shared" si="36"/>
        <v>0</v>
      </c>
      <c r="CD48" s="58">
        <f t="shared" si="36"/>
        <v>0</v>
      </c>
      <c r="CE48" s="58">
        <f t="shared" si="36"/>
        <v>0</v>
      </c>
      <c r="CF48" s="58">
        <f t="shared" si="36"/>
        <v>0</v>
      </c>
      <c r="CG48" s="58">
        <f t="shared" si="36"/>
        <v>0</v>
      </c>
      <c r="CH48" s="58">
        <f t="shared" si="36"/>
        <v>0</v>
      </c>
      <c r="CI48" s="58">
        <f t="shared" si="37"/>
        <v>0</v>
      </c>
      <c r="CJ48" s="58">
        <f t="shared" si="37"/>
        <v>0</v>
      </c>
      <c r="CK48" s="58">
        <f t="shared" si="37"/>
        <v>0</v>
      </c>
      <c r="CL48" s="58">
        <f t="shared" si="37"/>
        <v>0</v>
      </c>
      <c r="CM48" s="58">
        <f t="shared" si="37"/>
        <v>0</v>
      </c>
      <c r="CN48" s="58">
        <f t="shared" si="37"/>
        <v>0</v>
      </c>
      <c r="CO48" s="58">
        <f t="shared" si="37"/>
        <v>0</v>
      </c>
      <c r="CP48" s="58">
        <f t="shared" si="37"/>
        <v>0</v>
      </c>
      <c r="CQ48" s="58">
        <f t="shared" si="37"/>
        <v>0</v>
      </c>
      <c r="CR48" s="58">
        <f t="shared" si="37"/>
        <v>0</v>
      </c>
      <c r="CS48" s="58">
        <f t="shared" si="37"/>
        <v>0</v>
      </c>
      <c r="CT48" s="58">
        <f t="shared" si="37"/>
        <v>0</v>
      </c>
      <c r="CU48" s="58">
        <f t="shared" si="37"/>
        <v>0</v>
      </c>
      <c r="CV48" s="58">
        <f t="shared" si="37"/>
        <v>0</v>
      </c>
      <c r="CW48" s="58"/>
      <c r="CX48" s="58"/>
      <c r="CY48" s="58"/>
      <c r="CZ48" s="58"/>
      <c r="DA48" s="58"/>
      <c r="DD48" s="1" t="s">
        <v>206</v>
      </c>
      <c r="DE48" s="74" t="s">
        <v>5</v>
      </c>
      <c r="DF48" s="1">
        <f t="shared" si="38"/>
        <v>0</v>
      </c>
      <c r="DG48" s="1">
        <f t="shared" si="38"/>
        <v>0</v>
      </c>
      <c r="DH48" s="1">
        <f t="shared" si="38"/>
        <v>0</v>
      </c>
      <c r="DI48" s="1">
        <f t="shared" si="38"/>
        <v>0</v>
      </c>
      <c r="DJ48" s="1">
        <f t="shared" si="38"/>
        <v>0</v>
      </c>
      <c r="DK48" s="1">
        <f t="shared" si="38"/>
        <v>0</v>
      </c>
      <c r="DL48" s="1">
        <f t="shared" si="38"/>
        <v>0</v>
      </c>
      <c r="DM48" s="1">
        <f t="shared" si="38"/>
        <v>0</v>
      </c>
      <c r="DN48" s="1">
        <f t="shared" si="38"/>
        <v>0</v>
      </c>
      <c r="DO48" s="1">
        <f t="shared" si="38"/>
        <v>0</v>
      </c>
      <c r="DP48" s="1">
        <f t="shared" si="38"/>
        <v>0</v>
      </c>
      <c r="DQ48" s="1">
        <f t="shared" si="39"/>
        <v>0</v>
      </c>
      <c r="DR48" s="1">
        <f t="shared" si="39"/>
        <v>0</v>
      </c>
      <c r="DS48" s="1">
        <f t="shared" si="39"/>
        <v>0</v>
      </c>
      <c r="DT48" s="1">
        <f t="shared" si="39"/>
        <v>0</v>
      </c>
      <c r="DU48" s="1">
        <f t="shared" si="39"/>
        <v>0</v>
      </c>
      <c r="DV48" s="1">
        <f t="shared" si="39"/>
        <v>0</v>
      </c>
      <c r="DW48" s="1">
        <f t="shared" si="39"/>
        <v>0</v>
      </c>
      <c r="DX48" s="1">
        <f t="shared" si="39"/>
        <v>0</v>
      </c>
      <c r="DY48" s="1">
        <f t="shared" si="39"/>
        <v>0</v>
      </c>
    </row>
    <row r="49" spans="2:136" s="404" customFormat="1" ht="14.25" customHeight="1">
      <c r="B49" s="50" t="s">
        <v>360</v>
      </c>
      <c r="C49" s="75" t="s">
        <v>9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69">
        <v>0</v>
      </c>
      <c r="AK49" s="69">
        <v>0</v>
      </c>
      <c r="AL49" s="51">
        <v>0</v>
      </c>
      <c r="AM49" s="51">
        <v>0</v>
      </c>
      <c r="AN49" s="51">
        <v>0</v>
      </c>
      <c r="AO49" s="51">
        <v>0</v>
      </c>
      <c r="AP49" s="51">
        <v>0</v>
      </c>
      <c r="AQ49" s="51">
        <v>0</v>
      </c>
      <c r="AR49" s="51">
        <v>0</v>
      </c>
      <c r="AS49" s="51"/>
      <c r="AT49" s="109"/>
      <c r="AU49" s="109"/>
      <c r="AV49" s="109"/>
      <c r="AW49" s="109"/>
      <c r="AX49" s="109"/>
      <c r="AY49" s="49"/>
      <c r="AZ49" s="49"/>
      <c r="BA49" s="49"/>
      <c r="BB49" s="49"/>
      <c r="BC49" s="49"/>
      <c r="BD49" s="49"/>
      <c r="BE49" s="49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61">
        <v>-1.0900000000000001</v>
      </c>
      <c r="CC49" s="59">
        <f t="shared" ref="CC49:CR64" si="40">Y49/$CB49</f>
        <v>0</v>
      </c>
      <c r="CD49" s="59">
        <f t="shared" si="40"/>
        <v>0</v>
      </c>
      <c r="CE49" s="59">
        <f t="shared" si="40"/>
        <v>0</v>
      </c>
      <c r="CF49" s="59">
        <f t="shared" si="40"/>
        <v>0</v>
      </c>
      <c r="CG49" s="59">
        <f t="shared" si="40"/>
        <v>0</v>
      </c>
      <c r="CH49" s="59">
        <f t="shared" si="40"/>
        <v>0</v>
      </c>
      <c r="CI49" s="59">
        <f t="shared" si="40"/>
        <v>0</v>
      </c>
      <c r="CJ49" s="59">
        <f t="shared" si="40"/>
        <v>0</v>
      </c>
      <c r="CK49" s="59">
        <f t="shared" si="40"/>
        <v>0</v>
      </c>
      <c r="CL49" s="59">
        <f t="shared" si="40"/>
        <v>0</v>
      </c>
      <c r="CM49" s="59">
        <f t="shared" si="40"/>
        <v>0</v>
      </c>
      <c r="CN49" s="59">
        <f t="shared" si="40"/>
        <v>0</v>
      </c>
      <c r="CO49" s="59">
        <f t="shared" si="40"/>
        <v>0</v>
      </c>
      <c r="CP49" s="59">
        <f t="shared" si="40"/>
        <v>0</v>
      </c>
      <c r="CQ49" s="59">
        <f t="shared" si="40"/>
        <v>0</v>
      </c>
      <c r="CR49" s="59">
        <f t="shared" si="40"/>
        <v>0</v>
      </c>
      <c r="CS49" s="59">
        <f t="shared" ref="CP49:CV64" si="41">AO49/$CB49</f>
        <v>0</v>
      </c>
      <c r="CT49" s="59">
        <f t="shared" si="41"/>
        <v>0</v>
      </c>
      <c r="CU49" s="59">
        <f t="shared" si="41"/>
        <v>0</v>
      </c>
      <c r="CV49" s="59">
        <f t="shared" si="41"/>
        <v>0</v>
      </c>
      <c r="CW49" s="59"/>
      <c r="CX49" s="59"/>
      <c r="CY49" s="59"/>
      <c r="CZ49" s="59"/>
      <c r="DA49" s="59"/>
      <c r="DB49" s="59"/>
      <c r="DC49" s="59"/>
      <c r="DD49" s="50" t="s">
        <v>209</v>
      </c>
      <c r="DE49" s="75" t="s">
        <v>9</v>
      </c>
      <c r="DF49" s="59">
        <f t="shared" si="38"/>
        <v>0</v>
      </c>
      <c r="DG49" s="59">
        <f t="shared" si="38"/>
        <v>0</v>
      </c>
      <c r="DH49" s="59">
        <f t="shared" si="38"/>
        <v>0</v>
      </c>
      <c r="DI49" s="59">
        <f t="shared" si="38"/>
        <v>0</v>
      </c>
      <c r="DJ49" s="59">
        <f t="shared" si="38"/>
        <v>0</v>
      </c>
      <c r="DK49" s="59">
        <f t="shared" si="38"/>
        <v>0</v>
      </c>
      <c r="DL49" s="59">
        <f t="shared" si="38"/>
        <v>0</v>
      </c>
      <c r="DM49" s="59">
        <f t="shared" si="38"/>
        <v>0</v>
      </c>
      <c r="DN49" s="59">
        <f t="shared" si="38"/>
        <v>0</v>
      </c>
      <c r="DO49" s="59">
        <f t="shared" si="38"/>
        <v>0</v>
      </c>
      <c r="DP49" s="59">
        <f t="shared" si="38"/>
        <v>0</v>
      </c>
      <c r="DQ49" s="59">
        <f t="shared" si="39"/>
        <v>0</v>
      </c>
      <c r="DR49" s="59">
        <f t="shared" si="39"/>
        <v>0</v>
      </c>
      <c r="DS49" s="59">
        <f t="shared" si="39"/>
        <v>0</v>
      </c>
      <c r="DT49" s="59">
        <f t="shared" si="39"/>
        <v>0</v>
      </c>
      <c r="DU49" s="59">
        <f t="shared" si="39"/>
        <v>0</v>
      </c>
      <c r="DV49" s="59">
        <f t="shared" si="39"/>
        <v>0</v>
      </c>
      <c r="DW49" s="59">
        <f t="shared" si="39"/>
        <v>0</v>
      </c>
      <c r="DX49" s="59">
        <f t="shared" si="39"/>
        <v>0</v>
      </c>
      <c r="DY49" s="59">
        <f t="shared" si="39"/>
        <v>0</v>
      </c>
      <c r="DZ49" s="59"/>
      <c r="EA49" s="59"/>
      <c r="EB49" s="59"/>
      <c r="EC49" s="59"/>
      <c r="ED49" s="59"/>
      <c r="EE49" s="59"/>
      <c r="EF49" s="59"/>
    </row>
    <row r="50" spans="2:136" s="404" customFormat="1" ht="14.25" customHeight="1">
      <c r="B50" s="404" t="s">
        <v>361</v>
      </c>
      <c r="C50" s="75" t="s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1">
        <v>0</v>
      </c>
      <c r="AR50" s="51">
        <v>0</v>
      </c>
      <c r="AS50" s="51"/>
      <c r="AT50" s="109"/>
      <c r="AU50" s="109"/>
      <c r="AV50" s="109"/>
      <c r="AW50" s="109"/>
      <c r="AX50" s="109"/>
      <c r="AY50" s="49"/>
      <c r="AZ50" s="49"/>
      <c r="BA50" s="49"/>
      <c r="BB50" s="49"/>
      <c r="BC50" s="49"/>
      <c r="BD50" s="49"/>
      <c r="BE50" s="49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61">
        <v>-1.0900000000000001</v>
      </c>
      <c r="CC50" s="59">
        <f t="shared" si="40"/>
        <v>0</v>
      </c>
      <c r="CD50" s="59">
        <f t="shared" si="40"/>
        <v>0</v>
      </c>
      <c r="CE50" s="59">
        <f t="shared" si="40"/>
        <v>0</v>
      </c>
      <c r="CF50" s="59">
        <f t="shared" si="40"/>
        <v>0</v>
      </c>
      <c r="CG50" s="59">
        <f t="shared" si="40"/>
        <v>0</v>
      </c>
      <c r="CH50" s="59">
        <f t="shared" si="40"/>
        <v>0</v>
      </c>
      <c r="CI50" s="59">
        <f t="shared" si="40"/>
        <v>0</v>
      </c>
      <c r="CJ50" s="59">
        <f t="shared" si="40"/>
        <v>0</v>
      </c>
      <c r="CK50" s="59">
        <f t="shared" si="40"/>
        <v>0</v>
      </c>
      <c r="CL50" s="59">
        <f t="shared" si="40"/>
        <v>0</v>
      </c>
      <c r="CM50" s="59">
        <f t="shared" si="40"/>
        <v>0</v>
      </c>
      <c r="CN50" s="59">
        <f t="shared" si="40"/>
        <v>0</v>
      </c>
      <c r="CO50" s="59">
        <f t="shared" si="40"/>
        <v>0</v>
      </c>
      <c r="CP50" s="59">
        <f t="shared" si="41"/>
        <v>0</v>
      </c>
      <c r="CQ50" s="59">
        <f t="shared" si="41"/>
        <v>0</v>
      </c>
      <c r="CR50" s="59">
        <f t="shared" si="41"/>
        <v>0</v>
      </c>
      <c r="CS50" s="59">
        <f t="shared" si="41"/>
        <v>0</v>
      </c>
      <c r="CT50" s="59">
        <f t="shared" si="41"/>
        <v>0</v>
      </c>
      <c r="CU50" s="59">
        <f t="shared" si="41"/>
        <v>0</v>
      </c>
      <c r="CV50" s="59">
        <f t="shared" si="41"/>
        <v>0</v>
      </c>
      <c r="CW50" s="59"/>
      <c r="CX50" s="59"/>
      <c r="CY50" s="59"/>
      <c r="CZ50" s="59"/>
      <c r="DA50" s="59"/>
      <c r="DB50" s="59"/>
      <c r="DC50" s="59"/>
      <c r="DD50" s="404" t="s">
        <v>208</v>
      </c>
      <c r="DE50" s="75" t="s">
        <v>0</v>
      </c>
      <c r="DF50" s="59">
        <f t="shared" si="38"/>
        <v>0</v>
      </c>
      <c r="DG50" s="59">
        <f t="shared" si="38"/>
        <v>0</v>
      </c>
      <c r="DH50" s="59">
        <f t="shared" si="38"/>
        <v>0</v>
      </c>
      <c r="DI50" s="59">
        <f t="shared" si="38"/>
        <v>0</v>
      </c>
      <c r="DJ50" s="59">
        <f t="shared" si="38"/>
        <v>0</v>
      </c>
      <c r="DK50" s="59">
        <f t="shared" si="38"/>
        <v>0</v>
      </c>
      <c r="DL50" s="59">
        <f t="shared" si="38"/>
        <v>0</v>
      </c>
      <c r="DM50" s="59">
        <f t="shared" si="38"/>
        <v>0</v>
      </c>
      <c r="DN50" s="59">
        <f t="shared" si="38"/>
        <v>0</v>
      </c>
      <c r="DO50" s="59">
        <f t="shared" si="38"/>
        <v>0</v>
      </c>
      <c r="DP50" s="59">
        <f t="shared" si="38"/>
        <v>0</v>
      </c>
      <c r="DQ50" s="59">
        <f t="shared" si="39"/>
        <v>0</v>
      </c>
      <c r="DR50" s="59">
        <f t="shared" si="39"/>
        <v>0</v>
      </c>
      <c r="DS50" s="59">
        <f t="shared" si="39"/>
        <v>0</v>
      </c>
      <c r="DT50" s="59">
        <f t="shared" si="39"/>
        <v>0</v>
      </c>
      <c r="DU50" s="59">
        <f t="shared" si="39"/>
        <v>0</v>
      </c>
      <c r="DV50" s="59">
        <f t="shared" si="39"/>
        <v>0</v>
      </c>
      <c r="DW50" s="59">
        <f t="shared" si="39"/>
        <v>0</v>
      </c>
      <c r="DX50" s="59">
        <f t="shared" si="39"/>
        <v>0</v>
      </c>
      <c r="DY50" s="59">
        <f t="shared" si="39"/>
        <v>0</v>
      </c>
      <c r="DZ50" s="59"/>
      <c r="EA50" s="59"/>
      <c r="EB50" s="59"/>
      <c r="EC50" s="59"/>
      <c r="ED50" s="59"/>
      <c r="EE50" s="59"/>
      <c r="EF50" s="59"/>
    </row>
    <row r="51" spans="2:136" s="404" customFormat="1" ht="14.25" customHeight="1">
      <c r="C51" s="75" t="s">
        <v>7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0</v>
      </c>
      <c r="AQ51" s="51">
        <v>0</v>
      </c>
      <c r="AR51" s="51">
        <v>0</v>
      </c>
      <c r="AS51" s="51"/>
      <c r="AT51" s="109"/>
      <c r="AU51" s="109"/>
      <c r="AV51" s="109"/>
      <c r="AW51" s="109"/>
      <c r="AX51" s="109"/>
      <c r="AY51" s="49"/>
      <c r="AZ51" s="49"/>
      <c r="BA51" s="49"/>
      <c r="BB51" s="49"/>
      <c r="BC51" s="49"/>
      <c r="BD51" s="49"/>
      <c r="BE51" s="49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61">
        <v>-1.0900000000000001</v>
      </c>
      <c r="CC51" s="59">
        <f t="shared" si="40"/>
        <v>0</v>
      </c>
      <c r="CD51" s="59">
        <f t="shared" si="40"/>
        <v>0</v>
      </c>
      <c r="CE51" s="59">
        <f t="shared" si="40"/>
        <v>0</v>
      </c>
      <c r="CF51" s="59">
        <f t="shared" si="40"/>
        <v>0</v>
      </c>
      <c r="CG51" s="59">
        <f t="shared" si="40"/>
        <v>0</v>
      </c>
      <c r="CH51" s="59">
        <f t="shared" si="40"/>
        <v>0</v>
      </c>
      <c r="CI51" s="59">
        <f t="shared" si="40"/>
        <v>0</v>
      </c>
      <c r="CJ51" s="59">
        <f t="shared" si="40"/>
        <v>0</v>
      </c>
      <c r="CK51" s="59">
        <f t="shared" si="40"/>
        <v>0</v>
      </c>
      <c r="CL51" s="59">
        <f t="shared" si="40"/>
        <v>0</v>
      </c>
      <c r="CM51" s="59">
        <f t="shared" si="40"/>
        <v>0</v>
      </c>
      <c r="CN51" s="59">
        <f t="shared" si="40"/>
        <v>0</v>
      </c>
      <c r="CO51" s="59">
        <f t="shared" si="40"/>
        <v>0</v>
      </c>
      <c r="CP51" s="59">
        <f t="shared" si="41"/>
        <v>0</v>
      </c>
      <c r="CQ51" s="59">
        <f t="shared" si="41"/>
        <v>0</v>
      </c>
      <c r="CR51" s="59">
        <f t="shared" si="41"/>
        <v>0</v>
      </c>
      <c r="CS51" s="59">
        <f t="shared" si="41"/>
        <v>0</v>
      </c>
      <c r="CT51" s="59">
        <f t="shared" si="41"/>
        <v>0</v>
      </c>
      <c r="CU51" s="59">
        <f t="shared" si="41"/>
        <v>0</v>
      </c>
      <c r="CV51" s="59">
        <f t="shared" si="41"/>
        <v>0</v>
      </c>
      <c r="CW51" s="59"/>
      <c r="CX51" s="59"/>
      <c r="CY51" s="59"/>
      <c r="CZ51" s="59"/>
      <c r="DA51" s="59"/>
      <c r="DB51" s="59"/>
      <c r="DC51" s="59"/>
      <c r="DD51" s="404" t="s">
        <v>208</v>
      </c>
      <c r="DE51" s="75" t="s">
        <v>7</v>
      </c>
      <c r="DF51" s="59">
        <f t="shared" si="38"/>
        <v>0</v>
      </c>
      <c r="DG51" s="59">
        <f t="shared" si="38"/>
        <v>0</v>
      </c>
      <c r="DH51" s="59">
        <f t="shared" si="38"/>
        <v>0</v>
      </c>
      <c r="DI51" s="59">
        <f t="shared" si="38"/>
        <v>0</v>
      </c>
      <c r="DJ51" s="59">
        <f t="shared" si="38"/>
        <v>0</v>
      </c>
      <c r="DK51" s="59">
        <f t="shared" si="38"/>
        <v>0</v>
      </c>
      <c r="DL51" s="59">
        <f t="shared" si="38"/>
        <v>0</v>
      </c>
      <c r="DM51" s="59">
        <f t="shared" si="38"/>
        <v>0</v>
      </c>
      <c r="DN51" s="59">
        <f t="shared" si="38"/>
        <v>0</v>
      </c>
      <c r="DO51" s="59">
        <f t="shared" si="38"/>
        <v>0</v>
      </c>
      <c r="DP51" s="59">
        <f t="shared" si="38"/>
        <v>0</v>
      </c>
      <c r="DQ51" s="59">
        <f t="shared" si="39"/>
        <v>0</v>
      </c>
      <c r="DR51" s="59">
        <f t="shared" si="39"/>
        <v>0</v>
      </c>
      <c r="DS51" s="59">
        <f t="shared" si="39"/>
        <v>0</v>
      </c>
      <c r="DT51" s="59">
        <f t="shared" si="39"/>
        <v>0</v>
      </c>
      <c r="DU51" s="59">
        <f t="shared" si="39"/>
        <v>0</v>
      </c>
      <c r="DV51" s="59">
        <f t="shared" si="39"/>
        <v>0</v>
      </c>
      <c r="DW51" s="59">
        <f t="shared" si="39"/>
        <v>0</v>
      </c>
      <c r="DX51" s="59">
        <f t="shared" si="39"/>
        <v>0</v>
      </c>
      <c r="DY51" s="59">
        <f t="shared" si="39"/>
        <v>0</v>
      </c>
      <c r="DZ51" s="59"/>
      <c r="EA51" s="59"/>
      <c r="EB51" s="59"/>
      <c r="EC51" s="59"/>
      <c r="ED51" s="59"/>
      <c r="EE51" s="59"/>
      <c r="EF51" s="59"/>
    </row>
    <row r="52" spans="2:136" s="404" customFormat="1" ht="14.25" customHeight="1">
      <c r="C52" s="75" t="s">
        <v>4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/>
      <c r="AT52" s="109"/>
      <c r="AU52" s="109"/>
      <c r="AV52" s="109"/>
      <c r="AW52" s="109"/>
      <c r="AX52" s="109"/>
      <c r="AY52" s="49"/>
      <c r="AZ52" s="49"/>
      <c r="BA52" s="49"/>
      <c r="BB52" s="49"/>
      <c r="BC52" s="49"/>
      <c r="BD52" s="49"/>
      <c r="BE52" s="49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61">
        <v>-1.0900000000000001</v>
      </c>
      <c r="CC52" s="59">
        <f t="shared" si="40"/>
        <v>0</v>
      </c>
      <c r="CD52" s="59">
        <f t="shared" si="40"/>
        <v>0</v>
      </c>
      <c r="CE52" s="59">
        <f t="shared" si="40"/>
        <v>0</v>
      </c>
      <c r="CF52" s="59">
        <f t="shared" si="40"/>
        <v>0</v>
      </c>
      <c r="CG52" s="59">
        <f t="shared" si="40"/>
        <v>0</v>
      </c>
      <c r="CH52" s="59">
        <f t="shared" si="40"/>
        <v>0</v>
      </c>
      <c r="CI52" s="59">
        <f t="shared" si="40"/>
        <v>0</v>
      </c>
      <c r="CJ52" s="59">
        <f t="shared" si="40"/>
        <v>0</v>
      </c>
      <c r="CK52" s="59">
        <f t="shared" si="40"/>
        <v>0</v>
      </c>
      <c r="CL52" s="59">
        <f t="shared" si="40"/>
        <v>0</v>
      </c>
      <c r="CM52" s="59">
        <f t="shared" si="40"/>
        <v>0</v>
      </c>
      <c r="CN52" s="59">
        <f t="shared" si="40"/>
        <v>0</v>
      </c>
      <c r="CO52" s="59">
        <f t="shared" si="40"/>
        <v>0</v>
      </c>
      <c r="CP52" s="59">
        <f t="shared" si="41"/>
        <v>0</v>
      </c>
      <c r="CQ52" s="59">
        <f t="shared" si="41"/>
        <v>0</v>
      </c>
      <c r="CR52" s="59">
        <f t="shared" si="41"/>
        <v>0</v>
      </c>
      <c r="CS52" s="59">
        <f t="shared" si="41"/>
        <v>0</v>
      </c>
      <c r="CT52" s="59">
        <f t="shared" si="41"/>
        <v>0</v>
      </c>
      <c r="CU52" s="59">
        <f t="shared" si="41"/>
        <v>0</v>
      </c>
      <c r="CV52" s="59">
        <f t="shared" si="41"/>
        <v>0</v>
      </c>
      <c r="CW52" s="59"/>
      <c r="CX52" s="59"/>
      <c r="CY52" s="59"/>
      <c r="CZ52" s="59"/>
      <c r="DA52" s="59"/>
      <c r="DB52" s="59"/>
      <c r="DC52" s="59"/>
      <c r="DD52" s="404" t="s">
        <v>208</v>
      </c>
      <c r="DE52" s="75" t="s">
        <v>4</v>
      </c>
      <c r="DF52" s="59">
        <f t="shared" si="38"/>
        <v>0</v>
      </c>
      <c r="DG52" s="59">
        <f t="shared" si="38"/>
        <v>0</v>
      </c>
      <c r="DH52" s="59">
        <f t="shared" si="38"/>
        <v>0</v>
      </c>
      <c r="DI52" s="59">
        <f t="shared" si="38"/>
        <v>0</v>
      </c>
      <c r="DJ52" s="59">
        <f t="shared" si="38"/>
        <v>0</v>
      </c>
      <c r="DK52" s="59">
        <f t="shared" si="38"/>
        <v>0</v>
      </c>
      <c r="DL52" s="59">
        <f t="shared" si="38"/>
        <v>0</v>
      </c>
      <c r="DM52" s="59">
        <f t="shared" si="38"/>
        <v>0</v>
      </c>
      <c r="DN52" s="59">
        <f t="shared" si="38"/>
        <v>0</v>
      </c>
      <c r="DO52" s="59">
        <f t="shared" si="38"/>
        <v>0</v>
      </c>
      <c r="DP52" s="59">
        <f t="shared" si="38"/>
        <v>0</v>
      </c>
      <c r="DQ52" s="59">
        <f t="shared" si="39"/>
        <v>0</v>
      </c>
      <c r="DR52" s="59">
        <f t="shared" si="39"/>
        <v>0</v>
      </c>
      <c r="DS52" s="59">
        <f t="shared" si="39"/>
        <v>0</v>
      </c>
      <c r="DT52" s="59">
        <f t="shared" si="39"/>
        <v>0</v>
      </c>
      <c r="DU52" s="59">
        <f t="shared" si="39"/>
        <v>0</v>
      </c>
      <c r="DV52" s="59">
        <f t="shared" si="39"/>
        <v>0</v>
      </c>
      <c r="DW52" s="59">
        <f t="shared" si="39"/>
        <v>0</v>
      </c>
      <c r="DX52" s="59">
        <f t="shared" si="39"/>
        <v>0</v>
      </c>
      <c r="DY52" s="59">
        <f t="shared" si="39"/>
        <v>0</v>
      </c>
      <c r="DZ52" s="59"/>
      <c r="EA52" s="59"/>
      <c r="EB52" s="59"/>
      <c r="EC52" s="59"/>
      <c r="ED52" s="59"/>
      <c r="EE52" s="59"/>
      <c r="EF52" s="59"/>
    </row>
    <row r="53" spans="2:136" s="404" customFormat="1" ht="14.25" customHeight="1">
      <c r="C53" s="75" t="s">
        <v>1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/>
      <c r="AT53" s="109"/>
      <c r="AU53" s="109"/>
      <c r="AV53" s="109"/>
      <c r="AW53" s="109"/>
      <c r="AX53" s="109"/>
      <c r="AY53" s="49"/>
      <c r="AZ53" s="49"/>
      <c r="BA53" s="49"/>
      <c r="BB53" s="49"/>
      <c r="BC53" s="49"/>
      <c r="BD53" s="49"/>
      <c r="BE53" s="49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61">
        <v>-1.0900000000000001</v>
      </c>
      <c r="CC53" s="59">
        <f t="shared" si="40"/>
        <v>0</v>
      </c>
      <c r="CD53" s="59">
        <f t="shared" si="40"/>
        <v>0</v>
      </c>
      <c r="CE53" s="59">
        <f t="shared" si="40"/>
        <v>0</v>
      </c>
      <c r="CF53" s="59">
        <f t="shared" si="40"/>
        <v>0</v>
      </c>
      <c r="CG53" s="59">
        <f t="shared" si="40"/>
        <v>0</v>
      </c>
      <c r="CH53" s="59">
        <f t="shared" si="40"/>
        <v>0</v>
      </c>
      <c r="CI53" s="59">
        <f t="shared" si="40"/>
        <v>0</v>
      </c>
      <c r="CJ53" s="59">
        <f t="shared" si="40"/>
        <v>0</v>
      </c>
      <c r="CK53" s="59">
        <f t="shared" si="40"/>
        <v>0</v>
      </c>
      <c r="CL53" s="59">
        <f t="shared" si="40"/>
        <v>0</v>
      </c>
      <c r="CM53" s="59">
        <f t="shared" si="40"/>
        <v>0</v>
      </c>
      <c r="CN53" s="59">
        <f t="shared" si="40"/>
        <v>0</v>
      </c>
      <c r="CO53" s="59">
        <f t="shared" si="40"/>
        <v>0</v>
      </c>
      <c r="CP53" s="59">
        <f t="shared" si="41"/>
        <v>0</v>
      </c>
      <c r="CQ53" s="59">
        <f t="shared" si="41"/>
        <v>0</v>
      </c>
      <c r="CR53" s="59">
        <f t="shared" si="41"/>
        <v>0</v>
      </c>
      <c r="CS53" s="59">
        <f t="shared" si="41"/>
        <v>0</v>
      </c>
      <c r="CT53" s="59">
        <f t="shared" si="41"/>
        <v>0</v>
      </c>
      <c r="CU53" s="59">
        <f t="shared" si="41"/>
        <v>0</v>
      </c>
      <c r="CV53" s="59">
        <f t="shared" si="41"/>
        <v>0</v>
      </c>
      <c r="CW53" s="59"/>
      <c r="CX53" s="59"/>
      <c r="CY53" s="59"/>
      <c r="CZ53" s="59"/>
      <c r="DA53" s="59"/>
      <c r="DB53" s="59"/>
      <c r="DC53" s="59"/>
      <c r="DD53" s="404" t="s">
        <v>208</v>
      </c>
      <c r="DE53" s="75" t="s">
        <v>1</v>
      </c>
      <c r="DF53" s="59">
        <f t="shared" si="38"/>
        <v>0</v>
      </c>
      <c r="DG53" s="59">
        <f t="shared" si="38"/>
        <v>0</v>
      </c>
      <c r="DH53" s="59">
        <f t="shared" si="38"/>
        <v>0</v>
      </c>
      <c r="DI53" s="59">
        <f t="shared" si="38"/>
        <v>0</v>
      </c>
      <c r="DJ53" s="59">
        <f t="shared" si="38"/>
        <v>0</v>
      </c>
      <c r="DK53" s="59">
        <f t="shared" si="38"/>
        <v>0</v>
      </c>
      <c r="DL53" s="59">
        <f t="shared" si="38"/>
        <v>0</v>
      </c>
      <c r="DM53" s="59">
        <f t="shared" si="38"/>
        <v>0</v>
      </c>
      <c r="DN53" s="59">
        <f t="shared" si="38"/>
        <v>0</v>
      </c>
      <c r="DO53" s="59">
        <f t="shared" si="38"/>
        <v>0</v>
      </c>
      <c r="DP53" s="59">
        <f t="shared" si="38"/>
        <v>0</v>
      </c>
      <c r="DQ53" s="59">
        <f t="shared" si="39"/>
        <v>0</v>
      </c>
      <c r="DR53" s="59">
        <f t="shared" si="39"/>
        <v>0</v>
      </c>
      <c r="DS53" s="59">
        <f t="shared" si="39"/>
        <v>0</v>
      </c>
      <c r="DT53" s="59">
        <f t="shared" si="39"/>
        <v>0</v>
      </c>
      <c r="DU53" s="59">
        <f t="shared" si="39"/>
        <v>0</v>
      </c>
      <c r="DV53" s="59">
        <f t="shared" si="39"/>
        <v>0</v>
      </c>
      <c r="DW53" s="59">
        <f t="shared" si="39"/>
        <v>0</v>
      </c>
      <c r="DX53" s="59">
        <f t="shared" si="39"/>
        <v>0</v>
      </c>
      <c r="DY53" s="59">
        <f t="shared" si="39"/>
        <v>0</v>
      </c>
      <c r="DZ53" s="59"/>
      <c r="EA53" s="59"/>
      <c r="EB53" s="59"/>
      <c r="EC53" s="59"/>
      <c r="ED53" s="59"/>
      <c r="EE53" s="59"/>
      <c r="EF53" s="59"/>
    </row>
    <row r="54" spans="2:136" s="404" customFormat="1" ht="14.25" customHeight="1">
      <c r="C54" s="75" t="s">
        <v>2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0</v>
      </c>
      <c r="AR54" s="51">
        <v>0</v>
      </c>
      <c r="AS54" s="51"/>
      <c r="AT54" s="109"/>
      <c r="AU54" s="109"/>
      <c r="AV54" s="109"/>
      <c r="AW54" s="109"/>
      <c r="AX54" s="109"/>
      <c r="AY54" s="49"/>
      <c r="AZ54" s="49"/>
      <c r="BA54" s="49"/>
      <c r="BB54" s="49"/>
      <c r="BC54" s="49"/>
      <c r="BD54" s="49"/>
      <c r="BE54" s="49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61">
        <v>-1.0900000000000001</v>
      </c>
      <c r="CC54" s="59">
        <f t="shared" si="40"/>
        <v>0</v>
      </c>
      <c r="CD54" s="59">
        <f t="shared" si="40"/>
        <v>0</v>
      </c>
      <c r="CE54" s="59">
        <f t="shared" si="40"/>
        <v>0</v>
      </c>
      <c r="CF54" s="59">
        <f t="shared" si="40"/>
        <v>0</v>
      </c>
      <c r="CG54" s="59">
        <f t="shared" si="40"/>
        <v>0</v>
      </c>
      <c r="CH54" s="59">
        <f t="shared" si="40"/>
        <v>0</v>
      </c>
      <c r="CI54" s="59">
        <f t="shared" si="40"/>
        <v>0</v>
      </c>
      <c r="CJ54" s="59">
        <f t="shared" si="40"/>
        <v>0</v>
      </c>
      <c r="CK54" s="59">
        <f t="shared" si="40"/>
        <v>0</v>
      </c>
      <c r="CL54" s="59">
        <f t="shared" si="40"/>
        <v>0</v>
      </c>
      <c r="CM54" s="59">
        <f t="shared" si="40"/>
        <v>0</v>
      </c>
      <c r="CN54" s="59">
        <f t="shared" si="40"/>
        <v>0</v>
      </c>
      <c r="CO54" s="59">
        <f t="shared" si="40"/>
        <v>0</v>
      </c>
      <c r="CP54" s="59">
        <f t="shared" si="41"/>
        <v>0</v>
      </c>
      <c r="CQ54" s="59">
        <f t="shared" si="41"/>
        <v>0</v>
      </c>
      <c r="CR54" s="59">
        <f t="shared" si="41"/>
        <v>0</v>
      </c>
      <c r="CS54" s="59">
        <f t="shared" si="41"/>
        <v>0</v>
      </c>
      <c r="CT54" s="59">
        <f t="shared" si="41"/>
        <v>0</v>
      </c>
      <c r="CU54" s="59">
        <f t="shared" si="41"/>
        <v>0</v>
      </c>
      <c r="CV54" s="59">
        <f t="shared" si="41"/>
        <v>0</v>
      </c>
      <c r="CW54" s="59"/>
      <c r="CX54" s="59"/>
      <c r="CY54" s="59"/>
      <c r="CZ54" s="59"/>
      <c r="DA54" s="59"/>
      <c r="DB54" s="59"/>
      <c r="DC54" s="59"/>
      <c r="DD54" s="404" t="s">
        <v>208</v>
      </c>
      <c r="DE54" s="75" t="s">
        <v>2</v>
      </c>
      <c r="DF54" s="59">
        <f t="shared" si="38"/>
        <v>0</v>
      </c>
      <c r="DG54" s="59">
        <f t="shared" si="38"/>
        <v>0</v>
      </c>
      <c r="DH54" s="59">
        <f t="shared" si="38"/>
        <v>0</v>
      </c>
      <c r="DI54" s="59">
        <f t="shared" si="38"/>
        <v>0</v>
      </c>
      <c r="DJ54" s="59">
        <f t="shared" si="38"/>
        <v>0</v>
      </c>
      <c r="DK54" s="59">
        <f t="shared" si="38"/>
        <v>0</v>
      </c>
      <c r="DL54" s="59">
        <f t="shared" si="38"/>
        <v>0</v>
      </c>
      <c r="DM54" s="59">
        <f t="shared" si="38"/>
        <v>0</v>
      </c>
      <c r="DN54" s="59">
        <f t="shared" si="38"/>
        <v>0</v>
      </c>
      <c r="DO54" s="59">
        <f t="shared" si="38"/>
        <v>0</v>
      </c>
      <c r="DP54" s="59">
        <f t="shared" si="38"/>
        <v>0</v>
      </c>
      <c r="DQ54" s="59">
        <f t="shared" si="39"/>
        <v>0</v>
      </c>
      <c r="DR54" s="59">
        <f t="shared" si="39"/>
        <v>0</v>
      </c>
      <c r="DS54" s="59">
        <f t="shared" si="39"/>
        <v>0</v>
      </c>
      <c r="DT54" s="59">
        <f t="shared" si="39"/>
        <v>0</v>
      </c>
      <c r="DU54" s="59">
        <f t="shared" si="39"/>
        <v>0</v>
      </c>
      <c r="DV54" s="59">
        <f t="shared" si="39"/>
        <v>0</v>
      </c>
      <c r="DW54" s="59">
        <f t="shared" si="39"/>
        <v>0</v>
      </c>
      <c r="DX54" s="59">
        <f t="shared" si="39"/>
        <v>0</v>
      </c>
      <c r="DY54" s="59">
        <f t="shared" si="39"/>
        <v>0</v>
      </c>
      <c r="DZ54" s="59"/>
      <c r="EA54" s="59"/>
      <c r="EB54" s="59"/>
      <c r="EC54" s="59"/>
      <c r="ED54" s="59"/>
      <c r="EE54" s="59"/>
      <c r="EF54" s="59"/>
    </row>
    <row r="55" spans="2:136" s="404" customFormat="1" ht="14.25" customHeight="1">
      <c r="C55" s="75" t="s">
        <v>8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/>
      <c r="AT55" s="109"/>
      <c r="AU55" s="109"/>
      <c r="AV55" s="109"/>
      <c r="AW55" s="109"/>
      <c r="AX55" s="109"/>
      <c r="AY55" s="49"/>
      <c r="AZ55" s="49"/>
      <c r="BA55" s="49"/>
      <c r="BB55" s="49"/>
      <c r="BC55" s="49"/>
      <c r="BD55" s="49"/>
      <c r="BE55" s="49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61">
        <v>-1.0900000000000001</v>
      </c>
      <c r="CC55" s="59">
        <f t="shared" si="40"/>
        <v>0</v>
      </c>
      <c r="CD55" s="59">
        <f t="shared" si="40"/>
        <v>0</v>
      </c>
      <c r="CE55" s="59">
        <f t="shared" si="40"/>
        <v>0</v>
      </c>
      <c r="CF55" s="59">
        <f t="shared" si="40"/>
        <v>0</v>
      </c>
      <c r="CG55" s="59">
        <f t="shared" si="40"/>
        <v>0</v>
      </c>
      <c r="CH55" s="59">
        <f t="shared" si="40"/>
        <v>0</v>
      </c>
      <c r="CI55" s="59">
        <f t="shared" si="40"/>
        <v>0</v>
      </c>
      <c r="CJ55" s="59">
        <f t="shared" si="40"/>
        <v>0</v>
      </c>
      <c r="CK55" s="59">
        <f t="shared" si="40"/>
        <v>0</v>
      </c>
      <c r="CL55" s="59">
        <f t="shared" si="40"/>
        <v>0</v>
      </c>
      <c r="CM55" s="59">
        <f t="shared" si="40"/>
        <v>0</v>
      </c>
      <c r="CN55" s="59">
        <f t="shared" si="40"/>
        <v>0</v>
      </c>
      <c r="CO55" s="59">
        <f t="shared" si="40"/>
        <v>0</v>
      </c>
      <c r="CP55" s="59">
        <f t="shared" si="41"/>
        <v>0</v>
      </c>
      <c r="CQ55" s="59">
        <f t="shared" si="41"/>
        <v>0</v>
      </c>
      <c r="CR55" s="59">
        <f t="shared" si="41"/>
        <v>0</v>
      </c>
      <c r="CS55" s="59">
        <f t="shared" si="41"/>
        <v>0</v>
      </c>
      <c r="CT55" s="59">
        <f t="shared" si="41"/>
        <v>0</v>
      </c>
      <c r="CU55" s="59">
        <f t="shared" si="41"/>
        <v>0</v>
      </c>
      <c r="CV55" s="59">
        <f t="shared" si="41"/>
        <v>0</v>
      </c>
      <c r="CW55" s="59"/>
      <c r="CX55" s="59"/>
      <c r="CY55" s="59"/>
      <c r="CZ55" s="59"/>
      <c r="DA55" s="59"/>
      <c r="DB55" s="59"/>
      <c r="DC55" s="59"/>
      <c r="DD55" s="404" t="s">
        <v>208</v>
      </c>
      <c r="DE55" s="75" t="s">
        <v>8</v>
      </c>
      <c r="DF55" s="59">
        <f t="shared" si="38"/>
        <v>0</v>
      </c>
      <c r="DG55" s="59">
        <f t="shared" si="38"/>
        <v>0</v>
      </c>
      <c r="DH55" s="59">
        <f t="shared" si="38"/>
        <v>0</v>
      </c>
      <c r="DI55" s="59">
        <f t="shared" si="38"/>
        <v>0</v>
      </c>
      <c r="DJ55" s="59">
        <f t="shared" si="38"/>
        <v>0</v>
      </c>
      <c r="DK55" s="59">
        <f t="shared" si="38"/>
        <v>0</v>
      </c>
      <c r="DL55" s="59">
        <f t="shared" si="38"/>
        <v>0</v>
      </c>
      <c r="DM55" s="59">
        <f t="shared" si="38"/>
        <v>0</v>
      </c>
      <c r="DN55" s="59">
        <f t="shared" si="38"/>
        <v>0</v>
      </c>
      <c r="DO55" s="59">
        <f t="shared" si="38"/>
        <v>0</v>
      </c>
      <c r="DP55" s="59">
        <f t="shared" si="38"/>
        <v>0</v>
      </c>
      <c r="DQ55" s="59">
        <f t="shared" si="39"/>
        <v>0</v>
      </c>
      <c r="DR55" s="59">
        <f t="shared" si="39"/>
        <v>0</v>
      </c>
      <c r="DS55" s="59">
        <f t="shared" si="39"/>
        <v>0</v>
      </c>
      <c r="DT55" s="59">
        <f t="shared" si="39"/>
        <v>0</v>
      </c>
      <c r="DU55" s="59">
        <f t="shared" si="39"/>
        <v>0</v>
      </c>
      <c r="DV55" s="59">
        <f t="shared" si="39"/>
        <v>0</v>
      </c>
      <c r="DW55" s="59">
        <f t="shared" si="39"/>
        <v>0</v>
      </c>
      <c r="DX55" s="59">
        <f t="shared" si="39"/>
        <v>0</v>
      </c>
      <c r="DY55" s="59">
        <f t="shared" si="39"/>
        <v>0</v>
      </c>
      <c r="DZ55" s="59"/>
      <c r="EA55" s="59"/>
      <c r="EB55" s="59"/>
      <c r="EC55" s="59"/>
      <c r="ED55" s="59"/>
      <c r="EE55" s="59"/>
      <c r="EF55" s="59"/>
    </row>
    <row r="56" spans="2:136" s="404" customFormat="1" ht="14.25" customHeight="1">
      <c r="C56" s="75" t="s">
        <v>5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/>
      <c r="AT56" s="109"/>
      <c r="AU56" s="109"/>
      <c r="AV56" s="109"/>
      <c r="AW56" s="109"/>
      <c r="AX56" s="109"/>
      <c r="AY56" s="49"/>
      <c r="AZ56" s="49"/>
      <c r="BA56" s="49"/>
      <c r="BB56" s="49"/>
      <c r="BC56" s="49"/>
      <c r="BD56" s="49"/>
      <c r="BE56" s="49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61">
        <v>-1.0900000000000001</v>
      </c>
      <c r="CC56" s="59">
        <f t="shared" si="40"/>
        <v>0</v>
      </c>
      <c r="CD56" s="59">
        <f t="shared" si="40"/>
        <v>0</v>
      </c>
      <c r="CE56" s="59">
        <f t="shared" si="40"/>
        <v>0</v>
      </c>
      <c r="CF56" s="59">
        <f t="shared" si="40"/>
        <v>0</v>
      </c>
      <c r="CG56" s="59">
        <f t="shared" si="40"/>
        <v>0</v>
      </c>
      <c r="CH56" s="59">
        <f t="shared" si="40"/>
        <v>0</v>
      </c>
      <c r="CI56" s="59">
        <f t="shared" si="40"/>
        <v>0</v>
      </c>
      <c r="CJ56" s="59">
        <f t="shared" si="40"/>
        <v>0</v>
      </c>
      <c r="CK56" s="59">
        <f t="shared" si="40"/>
        <v>0</v>
      </c>
      <c r="CL56" s="59">
        <f t="shared" si="40"/>
        <v>0</v>
      </c>
      <c r="CM56" s="59">
        <f t="shared" si="40"/>
        <v>0</v>
      </c>
      <c r="CN56" s="59">
        <f t="shared" si="40"/>
        <v>0</v>
      </c>
      <c r="CO56" s="59">
        <f t="shared" si="40"/>
        <v>0</v>
      </c>
      <c r="CP56" s="59">
        <f t="shared" si="41"/>
        <v>0</v>
      </c>
      <c r="CQ56" s="59">
        <f t="shared" si="41"/>
        <v>0</v>
      </c>
      <c r="CR56" s="59">
        <f t="shared" si="41"/>
        <v>0</v>
      </c>
      <c r="CS56" s="59">
        <f t="shared" si="41"/>
        <v>0</v>
      </c>
      <c r="CT56" s="59">
        <f t="shared" si="41"/>
        <v>0</v>
      </c>
      <c r="CU56" s="59">
        <f t="shared" si="41"/>
        <v>0</v>
      </c>
      <c r="CV56" s="59">
        <f t="shared" si="41"/>
        <v>0</v>
      </c>
      <c r="CW56" s="59"/>
      <c r="CX56" s="59"/>
      <c r="CY56" s="59"/>
      <c r="CZ56" s="59"/>
      <c r="DA56" s="59"/>
      <c r="DB56" s="59"/>
      <c r="DC56" s="59"/>
      <c r="DD56" s="404" t="s">
        <v>208</v>
      </c>
      <c r="DE56" s="75" t="s">
        <v>5</v>
      </c>
      <c r="DF56" s="59">
        <f t="shared" si="38"/>
        <v>0</v>
      </c>
      <c r="DG56" s="59">
        <f t="shared" si="38"/>
        <v>0</v>
      </c>
      <c r="DH56" s="59">
        <f t="shared" si="38"/>
        <v>0</v>
      </c>
      <c r="DI56" s="59">
        <f t="shared" si="38"/>
        <v>0</v>
      </c>
      <c r="DJ56" s="59">
        <f t="shared" si="38"/>
        <v>0</v>
      </c>
      <c r="DK56" s="59">
        <f t="shared" si="38"/>
        <v>0</v>
      </c>
      <c r="DL56" s="59">
        <f t="shared" si="38"/>
        <v>0</v>
      </c>
      <c r="DM56" s="59">
        <f t="shared" si="38"/>
        <v>0</v>
      </c>
      <c r="DN56" s="59">
        <f t="shared" si="38"/>
        <v>0</v>
      </c>
      <c r="DO56" s="59">
        <f t="shared" si="38"/>
        <v>0</v>
      </c>
      <c r="DP56" s="59">
        <f t="shared" si="38"/>
        <v>0</v>
      </c>
      <c r="DQ56" s="59">
        <f t="shared" si="39"/>
        <v>0</v>
      </c>
      <c r="DR56" s="59">
        <f t="shared" si="39"/>
        <v>0</v>
      </c>
      <c r="DS56" s="59">
        <f t="shared" si="39"/>
        <v>0</v>
      </c>
      <c r="DT56" s="59">
        <f t="shared" si="39"/>
        <v>0</v>
      </c>
      <c r="DU56" s="59">
        <f t="shared" si="39"/>
        <v>0</v>
      </c>
      <c r="DV56" s="59">
        <f t="shared" si="39"/>
        <v>0</v>
      </c>
      <c r="DW56" s="59">
        <f t="shared" si="39"/>
        <v>0</v>
      </c>
      <c r="DX56" s="59">
        <f t="shared" si="39"/>
        <v>0</v>
      </c>
      <c r="DY56" s="59">
        <f t="shared" si="39"/>
        <v>0</v>
      </c>
      <c r="DZ56" s="59"/>
      <c r="EA56" s="59"/>
      <c r="EB56" s="59"/>
      <c r="EC56" s="59"/>
      <c r="ED56" s="59"/>
      <c r="EE56" s="59"/>
      <c r="EF56" s="59"/>
    </row>
    <row r="57" spans="2:136" ht="14.25" customHeight="1">
      <c r="B57" s="46" t="s">
        <v>134</v>
      </c>
      <c r="C57" s="74" t="s">
        <v>9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/>
      <c r="AT57" s="111"/>
      <c r="AU57" s="111"/>
      <c r="AV57" s="111"/>
      <c r="AW57" s="111"/>
      <c r="AX57" s="111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60">
        <v>-1.0900000000000001</v>
      </c>
      <c r="CC57" s="58">
        <f t="shared" si="40"/>
        <v>0</v>
      </c>
      <c r="CD57" s="58">
        <f t="shared" si="40"/>
        <v>0</v>
      </c>
      <c r="CE57" s="58">
        <f t="shared" si="40"/>
        <v>0</v>
      </c>
      <c r="CF57" s="58">
        <f t="shared" si="40"/>
        <v>0</v>
      </c>
      <c r="CG57" s="58">
        <f t="shared" si="40"/>
        <v>0</v>
      </c>
      <c r="CH57" s="58">
        <f t="shared" si="40"/>
        <v>0</v>
      </c>
      <c r="CI57" s="58">
        <f t="shared" si="40"/>
        <v>0</v>
      </c>
      <c r="CJ57" s="58">
        <f t="shared" si="40"/>
        <v>0</v>
      </c>
      <c r="CK57" s="58">
        <f t="shared" si="40"/>
        <v>0</v>
      </c>
      <c r="CL57" s="58">
        <f t="shared" si="40"/>
        <v>0</v>
      </c>
      <c r="CM57" s="58">
        <f t="shared" si="40"/>
        <v>0</v>
      </c>
      <c r="CN57" s="58">
        <f t="shared" si="40"/>
        <v>0</v>
      </c>
      <c r="CO57" s="58">
        <f t="shared" si="40"/>
        <v>0</v>
      </c>
      <c r="CP57" s="58">
        <f t="shared" si="41"/>
        <v>0</v>
      </c>
      <c r="CQ57" s="58">
        <f t="shared" si="41"/>
        <v>0</v>
      </c>
      <c r="CR57" s="58">
        <f t="shared" si="41"/>
        <v>0</v>
      </c>
      <c r="CS57" s="58">
        <f t="shared" si="41"/>
        <v>0</v>
      </c>
      <c r="CT57" s="58">
        <f t="shared" si="41"/>
        <v>0</v>
      </c>
      <c r="CU57" s="58">
        <f t="shared" ref="CU57:CV64" si="42">AR57/$CB57</f>
        <v>0</v>
      </c>
      <c r="CV57" s="58">
        <f t="shared" si="42"/>
        <v>0</v>
      </c>
      <c r="CW57" s="58"/>
      <c r="CX57" s="58"/>
      <c r="CY57" s="58"/>
      <c r="CZ57" s="58"/>
      <c r="DA57" s="58"/>
      <c r="DB57" s="58"/>
      <c r="DC57" s="58"/>
      <c r="DD57" s="46" t="s">
        <v>211</v>
      </c>
      <c r="DE57" s="74" t="s">
        <v>9</v>
      </c>
      <c r="DF57" s="58">
        <f t="shared" ref="DF57:DU64" si="43">CC57</f>
        <v>0</v>
      </c>
      <c r="DG57" s="58">
        <f t="shared" si="43"/>
        <v>0</v>
      </c>
      <c r="DH57" s="58">
        <f t="shared" si="43"/>
        <v>0</v>
      </c>
      <c r="DI57" s="58">
        <f t="shared" si="43"/>
        <v>0</v>
      </c>
      <c r="DJ57" s="58">
        <f t="shared" si="43"/>
        <v>0</v>
      </c>
      <c r="DK57" s="58">
        <f t="shared" si="43"/>
        <v>0</v>
      </c>
      <c r="DL57" s="58">
        <f t="shared" si="43"/>
        <v>0</v>
      </c>
      <c r="DM57" s="58">
        <f t="shared" si="43"/>
        <v>0</v>
      </c>
      <c r="DN57" s="58">
        <f t="shared" si="43"/>
        <v>0</v>
      </c>
      <c r="DO57" s="58">
        <f t="shared" si="43"/>
        <v>0</v>
      </c>
      <c r="DP57" s="58">
        <f t="shared" si="43"/>
        <v>0</v>
      </c>
      <c r="DQ57" s="58">
        <f t="shared" si="43"/>
        <v>0</v>
      </c>
      <c r="DR57" s="58">
        <f t="shared" si="43"/>
        <v>0</v>
      </c>
      <c r="DS57" s="58">
        <f t="shared" si="43"/>
        <v>0</v>
      </c>
      <c r="DT57" s="58">
        <f t="shared" si="43"/>
        <v>0</v>
      </c>
      <c r="DU57" s="58">
        <f t="shared" si="43"/>
        <v>0</v>
      </c>
      <c r="DV57" s="58">
        <f t="shared" ref="DQ57:DY64" si="44">CS57</f>
        <v>0</v>
      </c>
      <c r="DW57" s="58">
        <f t="shared" si="44"/>
        <v>0</v>
      </c>
      <c r="DX57" s="58">
        <f t="shared" si="44"/>
        <v>0</v>
      </c>
      <c r="DY57" s="58">
        <f t="shared" si="44"/>
        <v>0</v>
      </c>
      <c r="DZ57" s="58"/>
      <c r="EA57" s="58"/>
      <c r="EB57" s="58"/>
      <c r="EC57" s="58"/>
      <c r="ED57" s="58"/>
      <c r="EE57" s="58"/>
      <c r="EF57" s="58"/>
    </row>
    <row r="58" spans="2:136" ht="14.25" customHeight="1">
      <c r="B58" s="46" t="s">
        <v>362</v>
      </c>
      <c r="C58" s="74" t="s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/>
      <c r="AT58" s="111"/>
      <c r="AU58" s="111"/>
      <c r="AV58" s="111"/>
      <c r="AW58" s="111"/>
      <c r="AX58" s="111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60">
        <v>-1.0900000000000001</v>
      </c>
      <c r="CC58" s="58">
        <f t="shared" si="40"/>
        <v>0</v>
      </c>
      <c r="CD58" s="58">
        <f t="shared" si="40"/>
        <v>0</v>
      </c>
      <c r="CE58" s="58">
        <f t="shared" si="40"/>
        <v>0</v>
      </c>
      <c r="CF58" s="58">
        <f t="shared" si="40"/>
        <v>0</v>
      </c>
      <c r="CG58" s="58">
        <f t="shared" si="40"/>
        <v>0</v>
      </c>
      <c r="CH58" s="58">
        <f t="shared" si="40"/>
        <v>0</v>
      </c>
      <c r="CI58" s="58">
        <f t="shared" si="40"/>
        <v>0</v>
      </c>
      <c r="CJ58" s="58">
        <f t="shared" si="40"/>
        <v>0</v>
      </c>
      <c r="CK58" s="58">
        <f t="shared" si="40"/>
        <v>0</v>
      </c>
      <c r="CL58" s="58">
        <f t="shared" si="40"/>
        <v>0</v>
      </c>
      <c r="CM58" s="58">
        <f t="shared" si="40"/>
        <v>0</v>
      </c>
      <c r="CN58" s="58">
        <f t="shared" si="40"/>
        <v>0</v>
      </c>
      <c r="CO58" s="58">
        <f t="shared" si="40"/>
        <v>0</v>
      </c>
      <c r="CP58" s="58">
        <f t="shared" si="41"/>
        <v>0</v>
      </c>
      <c r="CQ58" s="58">
        <f t="shared" si="41"/>
        <v>0</v>
      </c>
      <c r="CR58" s="58">
        <f t="shared" si="41"/>
        <v>0</v>
      </c>
      <c r="CS58" s="58">
        <f t="shared" si="41"/>
        <v>0</v>
      </c>
      <c r="CT58" s="58">
        <f t="shared" si="41"/>
        <v>0</v>
      </c>
      <c r="CU58" s="58">
        <f t="shared" si="42"/>
        <v>0</v>
      </c>
      <c r="CV58" s="58">
        <f t="shared" si="42"/>
        <v>0</v>
      </c>
      <c r="CW58" s="58"/>
      <c r="CX58" s="58"/>
      <c r="CY58" s="58"/>
      <c r="CZ58" s="58"/>
      <c r="DA58" s="58"/>
      <c r="DB58" s="58"/>
      <c r="DC58" s="58"/>
      <c r="DD58" s="46" t="s">
        <v>210</v>
      </c>
      <c r="DE58" s="74" t="s">
        <v>0</v>
      </c>
      <c r="DF58" s="58">
        <f t="shared" si="43"/>
        <v>0</v>
      </c>
      <c r="DG58" s="58">
        <f t="shared" si="43"/>
        <v>0</v>
      </c>
      <c r="DH58" s="58">
        <f t="shared" si="43"/>
        <v>0</v>
      </c>
      <c r="DI58" s="58">
        <f t="shared" si="43"/>
        <v>0</v>
      </c>
      <c r="DJ58" s="58">
        <f t="shared" si="43"/>
        <v>0</v>
      </c>
      <c r="DK58" s="58">
        <f t="shared" si="43"/>
        <v>0</v>
      </c>
      <c r="DL58" s="58">
        <f t="shared" si="43"/>
        <v>0</v>
      </c>
      <c r="DM58" s="58">
        <f t="shared" si="43"/>
        <v>0</v>
      </c>
      <c r="DN58" s="58">
        <f t="shared" si="43"/>
        <v>0</v>
      </c>
      <c r="DO58" s="58">
        <f t="shared" si="43"/>
        <v>0</v>
      </c>
      <c r="DP58" s="58">
        <f t="shared" si="43"/>
        <v>0</v>
      </c>
      <c r="DQ58" s="58">
        <f t="shared" si="43"/>
        <v>0</v>
      </c>
      <c r="DR58" s="58">
        <f t="shared" si="43"/>
        <v>0</v>
      </c>
      <c r="DS58" s="58">
        <f t="shared" si="43"/>
        <v>0</v>
      </c>
      <c r="DT58" s="58">
        <f t="shared" si="43"/>
        <v>0</v>
      </c>
      <c r="DU58" s="58">
        <f t="shared" si="43"/>
        <v>0</v>
      </c>
      <c r="DV58" s="58">
        <f t="shared" si="44"/>
        <v>0</v>
      </c>
      <c r="DW58" s="58">
        <f t="shared" si="44"/>
        <v>0</v>
      </c>
      <c r="DX58" s="58">
        <f t="shared" si="44"/>
        <v>0</v>
      </c>
      <c r="DY58" s="58">
        <f t="shared" si="44"/>
        <v>0</v>
      </c>
      <c r="DZ58" s="58"/>
      <c r="EA58" s="58"/>
      <c r="EB58" s="58"/>
      <c r="EC58" s="58"/>
      <c r="ED58" s="58"/>
      <c r="EE58" s="58"/>
      <c r="EF58" s="58"/>
    </row>
    <row r="59" spans="2:136" s="224" customFormat="1" ht="14.25" customHeight="1">
      <c r="B59" s="243"/>
      <c r="C59" s="244" t="s">
        <v>7</v>
      </c>
      <c r="K59" s="226">
        <v>0</v>
      </c>
      <c r="L59" s="226">
        <v>0</v>
      </c>
      <c r="M59" s="226">
        <v>0</v>
      </c>
      <c r="N59" s="226">
        <v>0</v>
      </c>
      <c r="O59" s="226">
        <v>0</v>
      </c>
      <c r="P59" s="226">
        <v>0</v>
      </c>
      <c r="Q59" s="226">
        <v>0</v>
      </c>
      <c r="R59" s="226">
        <v>0</v>
      </c>
      <c r="S59" s="226">
        <v>0</v>
      </c>
      <c r="T59" s="226">
        <v>0</v>
      </c>
      <c r="U59" s="226">
        <v>0</v>
      </c>
      <c r="V59" s="226">
        <v>0</v>
      </c>
      <c r="W59" s="226">
        <v>0</v>
      </c>
      <c r="X59" s="226">
        <v>0</v>
      </c>
      <c r="Y59" s="226">
        <v>0</v>
      </c>
      <c r="Z59" s="226">
        <v>0</v>
      </c>
      <c r="AA59" s="226">
        <v>0</v>
      </c>
      <c r="AB59" s="226">
        <v>0</v>
      </c>
      <c r="AC59" s="226">
        <v>0</v>
      </c>
      <c r="AD59" s="226">
        <v>0</v>
      </c>
      <c r="AE59" s="226">
        <v>0</v>
      </c>
      <c r="AF59" s="226">
        <v>0</v>
      </c>
      <c r="AG59" s="226">
        <v>0</v>
      </c>
      <c r="AH59" s="226">
        <v>0</v>
      </c>
      <c r="AI59" s="226">
        <v>0</v>
      </c>
      <c r="AJ59" s="226">
        <v>0</v>
      </c>
      <c r="AK59" s="226">
        <v>0</v>
      </c>
      <c r="AL59" s="226">
        <v>0</v>
      </c>
      <c r="AM59" s="226">
        <v>0</v>
      </c>
      <c r="AN59" s="226">
        <v>0</v>
      </c>
      <c r="AO59" s="226">
        <v>0</v>
      </c>
      <c r="AP59" s="226">
        <v>0</v>
      </c>
      <c r="AQ59" s="226">
        <v>0</v>
      </c>
      <c r="AR59" s="226">
        <v>0</v>
      </c>
      <c r="AS59" s="226"/>
      <c r="AT59" s="232"/>
      <c r="AU59" s="232"/>
      <c r="AV59" s="232"/>
      <c r="AW59" s="232"/>
      <c r="AX59" s="232"/>
      <c r="AY59" s="233"/>
      <c r="AZ59" s="233"/>
      <c r="BA59" s="233"/>
      <c r="BB59" s="233"/>
      <c r="BC59" s="233"/>
      <c r="BD59" s="233"/>
      <c r="BE59" s="233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234">
        <v>-1.0900000000000001</v>
      </c>
      <c r="CC59" s="235">
        <f t="shared" si="40"/>
        <v>0</v>
      </c>
      <c r="CD59" s="235">
        <f t="shared" si="40"/>
        <v>0</v>
      </c>
      <c r="CE59" s="235">
        <f t="shared" si="40"/>
        <v>0</v>
      </c>
      <c r="CF59" s="235">
        <f t="shared" si="40"/>
        <v>0</v>
      </c>
      <c r="CG59" s="235">
        <f t="shared" si="40"/>
        <v>0</v>
      </c>
      <c r="CH59" s="235">
        <f t="shared" si="40"/>
        <v>0</v>
      </c>
      <c r="CI59" s="235">
        <f t="shared" si="40"/>
        <v>0</v>
      </c>
      <c r="CJ59" s="235">
        <f t="shared" si="40"/>
        <v>0</v>
      </c>
      <c r="CK59" s="235">
        <f t="shared" si="40"/>
        <v>0</v>
      </c>
      <c r="CL59" s="235">
        <f t="shared" si="40"/>
        <v>0</v>
      </c>
      <c r="CM59" s="235">
        <f t="shared" si="40"/>
        <v>0</v>
      </c>
      <c r="CN59" s="235">
        <f t="shared" si="40"/>
        <v>0</v>
      </c>
      <c r="CO59" s="235">
        <f t="shared" si="40"/>
        <v>0</v>
      </c>
      <c r="CP59" s="235">
        <f t="shared" si="41"/>
        <v>0</v>
      </c>
      <c r="CQ59" s="235">
        <f t="shared" si="41"/>
        <v>0</v>
      </c>
      <c r="CR59" s="235">
        <f t="shared" si="41"/>
        <v>0</v>
      </c>
      <c r="CS59" s="235">
        <f t="shared" si="41"/>
        <v>0</v>
      </c>
      <c r="CT59" s="235">
        <f t="shared" si="41"/>
        <v>0</v>
      </c>
      <c r="CU59" s="235">
        <f t="shared" si="42"/>
        <v>0</v>
      </c>
      <c r="CV59" s="235">
        <f t="shared" si="42"/>
        <v>0</v>
      </c>
      <c r="CW59" s="235"/>
      <c r="CX59" s="235"/>
      <c r="CY59" s="235"/>
      <c r="CZ59" s="235"/>
      <c r="DA59" s="235"/>
      <c r="DB59" s="235"/>
      <c r="DC59" s="235"/>
      <c r="DD59" s="243" t="s">
        <v>210</v>
      </c>
      <c r="DE59" s="244" t="s">
        <v>7</v>
      </c>
      <c r="DF59" s="235">
        <f t="shared" si="43"/>
        <v>0</v>
      </c>
      <c r="DG59" s="235">
        <f t="shared" si="43"/>
        <v>0</v>
      </c>
      <c r="DH59" s="235">
        <f t="shared" si="43"/>
        <v>0</v>
      </c>
      <c r="DI59" s="235">
        <f t="shared" si="43"/>
        <v>0</v>
      </c>
      <c r="DJ59" s="235">
        <f t="shared" si="43"/>
        <v>0</v>
      </c>
      <c r="DK59" s="235">
        <f t="shared" si="43"/>
        <v>0</v>
      </c>
      <c r="DL59" s="235">
        <f t="shared" si="43"/>
        <v>0</v>
      </c>
      <c r="DM59" s="235">
        <f t="shared" si="43"/>
        <v>0</v>
      </c>
      <c r="DN59" s="235">
        <f t="shared" si="43"/>
        <v>0</v>
      </c>
      <c r="DO59" s="235">
        <f t="shared" si="43"/>
        <v>0</v>
      </c>
      <c r="DP59" s="235">
        <f t="shared" si="43"/>
        <v>0</v>
      </c>
      <c r="DQ59" s="235">
        <f t="shared" si="44"/>
        <v>0</v>
      </c>
      <c r="DR59" s="235">
        <f t="shared" si="44"/>
        <v>0</v>
      </c>
      <c r="DS59" s="235">
        <f t="shared" si="44"/>
        <v>0</v>
      </c>
      <c r="DT59" s="235">
        <f t="shared" si="44"/>
        <v>0</v>
      </c>
      <c r="DU59" s="235">
        <f t="shared" si="44"/>
        <v>0</v>
      </c>
      <c r="DV59" s="235">
        <f t="shared" si="44"/>
        <v>0</v>
      </c>
      <c r="DW59" s="235">
        <f t="shared" si="44"/>
        <v>0</v>
      </c>
      <c r="DX59" s="235">
        <f t="shared" si="44"/>
        <v>0</v>
      </c>
      <c r="DY59" s="235">
        <f>CV59</f>
        <v>0</v>
      </c>
      <c r="DZ59" s="235"/>
      <c r="EA59" s="235"/>
      <c r="EB59" s="235"/>
      <c r="EC59" s="235"/>
      <c r="ED59" s="235"/>
      <c r="EE59" s="235"/>
      <c r="EF59" s="235"/>
    </row>
    <row r="60" spans="2:136" ht="14.25" customHeight="1">
      <c r="B60" s="46"/>
      <c r="C60" s="74" t="s">
        <v>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/>
      <c r="AT60" s="111"/>
      <c r="AU60" s="111"/>
      <c r="AV60" s="111"/>
      <c r="AW60" s="111"/>
      <c r="AX60" s="111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60">
        <v>-1.0900000000000001</v>
      </c>
      <c r="CC60" s="58">
        <f t="shared" si="40"/>
        <v>0</v>
      </c>
      <c r="CD60" s="58">
        <f t="shared" si="40"/>
        <v>0</v>
      </c>
      <c r="CE60" s="58">
        <f t="shared" si="40"/>
        <v>0</v>
      </c>
      <c r="CF60" s="58">
        <f t="shared" si="40"/>
        <v>0</v>
      </c>
      <c r="CG60" s="58">
        <f t="shared" si="40"/>
        <v>0</v>
      </c>
      <c r="CH60" s="58">
        <f t="shared" si="40"/>
        <v>0</v>
      </c>
      <c r="CI60" s="58">
        <f t="shared" si="40"/>
        <v>0</v>
      </c>
      <c r="CJ60" s="58">
        <f t="shared" si="40"/>
        <v>0</v>
      </c>
      <c r="CK60" s="58">
        <f t="shared" si="40"/>
        <v>0</v>
      </c>
      <c r="CL60" s="58">
        <f t="shared" si="40"/>
        <v>0</v>
      </c>
      <c r="CM60" s="58">
        <f t="shared" si="40"/>
        <v>0</v>
      </c>
      <c r="CN60" s="58">
        <f t="shared" si="40"/>
        <v>0</v>
      </c>
      <c r="CO60" s="58">
        <f t="shared" si="40"/>
        <v>0</v>
      </c>
      <c r="CP60" s="58">
        <f t="shared" si="41"/>
        <v>0</v>
      </c>
      <c r="CQ60" s="58">
        <f t="shared" si="41"/>
        <v>0</v>
      </c>
      <c r="CR60" s="58">
        <f t="shared" si="41"/>
        <v>0</v>
      </c>
      <c r="CS60" s="58">
        <f t="shared" si="41"/>
        <v>0</v>
      </c>
      <c r="CT60" s="58">
        <f t="shared" si="41"/>
        <v>0</v>
      </c>
      <c r="CU60" s="58">
        <f t="shared" si="42"/>
        <v>0</v>
      </c>
      <c r="CV60" s="58">
        <f t="shared" si="42"/>
        <v>0</v>
      </c>
      <c r="CW60" s="58"/>
      <c r="CX60" s="58"/>
      <c r="CY60" s="58"/>
      <c r="CZ60" s="58"/>
      <c r="DA60" s="58"/>
      <c r="DB60" s="58"/>
      <c r="DC60" s="58"/>
      <c r="DD60" s="46" t="s">
        <v>210</v>
      </c>
      <c r="DE60" s="74" t="s">
        <v>4</v>
      </c>
      <c r="DF60" s="58">
        <f t="shared" si="43"/>
        <v>0</v>
      </c>
      <c r="DG60" s="58">
        <f t="shared" si="43"/>
        <v>0</v>
      </c>
      <c r="DH60" s="58">
        <f t="shared" si="43"/>
        <v>0</v>
      </c>
      <c r="DI60" s="58">
        <f t="shared" si="43"/>
        <v>0</v>
      </c>
      <c r="DJ60" s="58">
        <f t="shared" si="43"/>
        <v>0</v>
      </c>
      <c r="DK60" s="58">
        <f t="shared" si="43"/>
        <v>0</v>
      </c>
      <c r="DL60" s="58">
        <f t="shared" si="43"/>
        <v>0</v>
      </c>
      <c r="DM60" s="58">
        <f t="shared" si="43"/>
        <v>0</v>
      </c>
      <c r="DN60" s="58">
        <f t="shared" si="43"/>
        <v>0</v>
      </c>
      <c r="DO60" s="58">
        <f t="shared" si="43"/>
        <v>0</v>
      </c>
      <c r="DP60" s="58">
        <f t="shared" si="43"/>
        <v>0</v>
      </c>
      <c r="DQ60" s="58">
        <f t="shared" si="44"/>
        <v>0</v>
      </c>
      <c r="DR60" s="58">
        <f t="shared" si="44"/>
        <v>0</v>
      </c>
      <c r="DS60" s="58">
        <f t="shared" si="44"/>
        <v>0</v>
      </c>
      <c r="DT60" s="58">
        <f t="shared" si="44"/>
        <v>0</v>
      </c>
      <c r="DU60" s="58">
        <f t="shared" si="44"/>
        <v>0</v>
      </c>
      <c r="DV60" s="58">
        <f t="shared" si="44"/>
        <v>0</v>
      </c>
      <c r="DW60" s="58">
        <f t="shared" si="44"/>
        <v>0</v>
      </c>
      <c r="DX60" s="58">
        <f t="shared" si="44"/>
        <v>0</v>
      </c>
      <c r="DY60" s="58">
        <f t="shared" si="44"/>
        <v>0</v>
      </c>
      <c r="DZ60" s="58"/>
      <c r="EA60" s="58"/>
      <c r="EB60" s="58"/>
      <c r="EC60" s="58"/>
      <c r="ED60" s="58"/>
      <c r="EE60" s="58"/>
      <c r="EF60" s="58"/>
    </row>
    <row r="61" spans="2:136" ht="14.25" customHeight="1">
      <c r="B61" s="46"/>
      <c r="C61" s="74" t="s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/>
      <c r="AT61" s="111"/>
      <c r="AU61" s="111"/>
      <c r="AV61" s="111"/>
      <c r="AW61" s="111"/>
      <c r="AX61" s="111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60">
        <v>-1.0900000000000001</v>
      </c>
      <c r="CC61" s="58">
        <f t="shared" si="40"/>
        <v>0</v>
      </c>
      <c r="CD61" s="58">
        <f t="shared" si="40"/>
        <v>0</v>
      </c>
      <c r="CE61" s="58">
        <f t="shared" si="40"/>
        <v>0</v>
      </c>
      <c r="CF61" s="58">
        <f t="shared" si="40"/>
        <v>0</v>
      </c>
      <c r="CG61" s="58">
        <f t="shared" si="40"/>
        <v>0</v>
      </c>
      <c r="CH61" s="58">
        <f t="shared" si="40"/>
        <v>0</v>
      </c>
      <c r="CI61" s="58">
        <f t="shared" si="40"/>
        <v>0</v>
      </c>
      <c r="CJ61" s="58">
        <f t="shared" si="40"/>
        <v>0</v>
      </c>
      <c r="CK61" s="58">
        <f t="shared" si="40"/>
        <v>0</v>
      </c>
      <c r="CL61" s="58">
        <f t="shared" si="40"/>
        <v>0</v>
      </c>
      <c r="CM61" s="58">
        <f t="shared" si="40"/>
        <v>0</v>
      </c>
      <c r="CN61" s="58">
        <f t="shared" si="40"/>
        <v>0</v>
      </c>
      <c r="CO61" s="58">
        <f t="shared" si="40"/>
        <v>0</v>
      </c>
      <c r="CP61" s="58">
        <f t="shared" si="41"/>
        <v>0</v>
      </c>
      <c r="CQ61" s="58">
        <f t="shared" si="41"/>
        <v>0</v>
      </c>
      <c r="CR61" s="58">
        <f t="shared" si="41"/>
        <v>0</v>
      </c>
      <c r="CS61" s="58">
        <f t="shared" si="41"/>
        <v>0</v>
      </c>
      <c r="CT61" s="58">
        <f t="shared" si="41"/>
        <v>0</v>
      </c>
      <c r="CU61" s="58">
        <f t="shared" si="42"/>
        <v>0</v>
      </c>
      <c r="CV61" s="58">
        <f t="shared" si="42"/>
        <v>0</v>
      </c>
      <c r="CW61" s="58"/>
      <c r="CX61" s="58"/>
      <c r="CY61" s="58"/>
      <c r="CZ61" s="58"/>
      <c r="DA61" s="58"/>
      <c r="DB61" s="58"/>
      <c r="DC61" s="58"/>
      <c r="DD61" s="46" t="s">
        <v>210</v>
      </c>
      <c r="DE61" s="74" t="s">
        <v>1</v>
      </c>
      <c r="DF61" s="58">
        <f t="shared" si="43"/>
        <v>0</v>
      </c>
      <c r="DG61" s="58">
        <f t="shared" si="43"/>
        <v>0</v>
      </c>
      <c r="DH61" s="58">
        <f t="shared" si="43"/>
        <v>0</v>
      </c>
      <c r="DI61" s="58">
        <f t="shared" si="43"/>
        <v>0</v>
      </c>
      <c r="DJ61" s="58">
        <f t="shared" si="43"/>
        <v>0</v>
      </c>
      <c r="DK61" s="58">
        <f t="shared" si="43"/>
        <v>0</v>
      </c>
      <c r="DL61" s="58">
        <f t="shared" si="43"/>
        <v>0</v>
      </c>
      <c r="DM61" s="58">
        <f t="shared" si="43"/>
        <v>0</v>
      </c>
      <c r="DN61" s="58">
        <f t="shared" si="43"/>
        <v>0</v>
      </c>
      <c r="DO61" s="58">
        <f t="shared" si="43"/>
        <v>0</v>
      </c>
      <c r="DP61" s="58">
        <f t="shared" si="43"/>
        <v>0</v>
      </c>
      <c r="DQ61" s="58">
        <f t="shared" si="44"/>
        <v>0</v>
      </c>
      <c r="DR61" s="58">
        <f t="shared" si="44"/>
        <v>0</v>
      </c>
      <c r="DS61" s="58">
        <f t="shared" si="44"/>
        <v>0</v>
      </c>
      <c r="DT61" s="58">
        <f t="shared" si="44"/>
        <v>0</v>
      </c>
      <c r="DU61" s="58">
        <f t="shared" si="44"/>
        <v>0</v>
      </c>
      <c r="DV61" s="58">
        <f t="shared" si="44"/>
        <v>0</v>
      </c>
      <c r="DW61" s="58">
        <f t="shared" si="44"/>
        <v>0</v>
      </c>
      <c r="DX61" s="58">
        <f t="shared" si="44"/>
        <v>0</v>
      </c>
      <c r="DY61" s="58">
        <f t="shared" si="44"/>
        <v>0</v>
      </c>
      <c r="DZ61" s="58"/>
      <c r="EA61" s="58"/>
      <c r="EB61" s="58"/>
      <c r="EC61" s="58"/>
      <c r="ED61" s="58"/>
      <c r="EE61" s="58"/>
      <c r="EF61" s="58"/>
    </row>
    <row r="62" spans="2:136" ht="14.25" customHeight="1">
      <c r="B62" s="46"/>
      <c r="C62" s="74" t="s">
        <v>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/>
      <c r="AT62" s="111"/>
      <c r="AU62" s="111"/>
      <c r="AV62" s="111"/>
      <c r="AW62" s="111"/>
      <c r="AX62" s="111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60">
        <v>-1.0900000000000001</v>
      </c>
      <c r="CC62" s="58">
        <f t="shared" si="40"/>
        <v>0</v>
      </c>
      <c r="CD62" s="58">
        <f t="shared" si="40"/>
        <v>0</v>
      </c>
      <c r="CE62" s="58">
        <f t="shared" si="40"/>
        <v>0</v>
      </c>
      <c r="CF62" s="58">
        <f t="shared" si="40"/>
        <v>0</v>
      </c>
      <c r="CG62" s="58">
        <f t="shared" si="40"/>
        <v>0</v>
      </c>
      <c r="CH62" s="58">
        <f t="shared" si="40"/>
        <v>0</v>
      </c>
      <c r="CI62" s="58">
        <f t="shared" si="40"/>
        <v>0</v>
      </c>
      <c r="CJ62" s="58">
        <f t="shared" si="40"/>
        <v>0</v>
      </c>
      <c r="CK62" s="58">
        <f t="shared" si="40"/>
        <v>0</v>
      </c>
      <c r="CL62" s="58">
        <f t="shared" si="40"/>
        <v>0</v>
      </c>
      <c r="CM62" s="58">
        <f t="shared" si="40"/>
        <v>0</v>
      </c>
      <c r="CN62" s="58">
        <f t="shared" si="40"/>
        <v>0</v>
      </c>
      <c r="CO62" s="58">
        <f t="shared" si="40"/>
        <v>0</v>
      </c>
      <c r="CP62" s="58">
        <f t="shared" si="41"/>
        <v>0</v>
      </c>
      <c r="CQ62" s="58">
        <f t="shared" si="41"/>
        <v>0</v>
      </c>
      <c r="CR62" s="58">
        <f t="shared" si="41"/>
        <v>0</v>
      </c>
      <c r="CS62" s="58">
        <f t="shared" si="41"/>
        <v>0</v>
      </c>
      <c r="CT62" s="58">
        <f t="shared" si="41"/>
        <v>0</v>
      </c>
      <c r="CU62" s="58">
        <f t="shared" si="42"/>
        <v>0</v>
      </c>
      <c r="CV62" s="58">
        <f t="shared" si="42"/>
        <v>0</v>
      </c>
      <c r="CW62" s="58"/>
      <c r="CX62" s="58"/>
      <c r="CY62" s="58"/>
      <c r="CZ62" s="58"/>
      <c r="DA62" s="58"/>
      <c r="DB62" s="58"/>
      <c r="DC62" s="58"/>
      <c r="DD62" s="46" t="s">
        <v>210</v>
      </c>
      <c r="DE62" s="74" t="s">
        <v>2</v>
      </c>
      <c r="DF62" s="58">
        <f t="shared" si="43"/>
        <v>0</v>
      </c>
      <c r="DG62" s="58">
        <f t="shared" si="43"/>
        <v>0</v>
      </c>
      <c r="DH62" s="58">
        <f t="shared" si="43"/>
        <v>0</v>
      </c>
      <c r="DI62" s="58">
        <f t="shared" si="43"/>
        <v>0</v>
      </c>
      <c r="DJ62" s="58">
        <f t="shared" si="43"/>
        <v>0</v>
      </c>
      <c r="DK62" s="58">
        <f t="shared" si="43"/>
        <v>0</v>
      </c>
      <c r="DL62" s="58">
        <f t="shared" si="43"/>
        <v>0</v>
      </c>
      <c r="DM62" s="58">
        <f t="shared" si="43"/>
        <v>0</v>
      </c>
      <c r="DN62" s="58">
        <f t="shared" si="43"/>
        <v>0</v>
      </c>
      <c r="DO62" s="58">
        <f t="shared" si="43"/>
        <v>0</v>
      </c>
      <c r="DP62" s="58">
        <f t="shared" si="43"/>
        <v>0</v>
      </c>
      <c r="DQ62" s="58">
        <f t="shared" si="44"/>
        <v>0</v>
      </c>
      <c r="DR62" s="58">
        <f t="shared" si="44"/>
        <v>0</v>
      </c>
      <c r="DS62" s="58">
        <f t="shared" si="44"/>
        <v>0</v>
      </c>
      <c r="DT62" s="58">
        <f t="shared" si="44"/>
        <v>0</v>
      </c>
      <c r="DU62" s="58">
        <f t="shared" si="44"/>
        <v>0</v>
      </c>
      <c r="DV62" s="58">
        <f t="shared" si="44"/>
        <v>0</v>
      </c>
      <c r="DW62" s="58">
        <f t="shared" si="44"/>
        <v>0</v>
      </c>
      <c r="DX62" s="58">
        <f t="shared" si="44"/>
        <v>0</v>
      </c>
      <c r="DY62" s="58">
        <f t="shared" si="44"/>
        <v>0</v>
      </c>
      <c r="DZ62" s="58"/>
      <c r="EA62" s="58"/>
      <c r="EB62" s="58"/>
      <c r="EC62" s="58"/>
      <c r="ED62" s="58"/>
      <c r="EE62" s="58"/>
      <c r="EF62" s="58"/>
    </row>
    <row r="63" spans="2:136" ht="14.25" customHeight="1">
      <c r="C63" s="74" t="s">
        <v>8</v>
      </c>
      <c r="E63" s="53"/>
      <c r="F63" s="53"/>
      <c r="G63" s="53"/>
      <c r="H63" s="53"/>
      <c r="I63" s="53"/>
      <c r="J63" s="53"/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/>
      <c r="AT63" s="111"/>
      <c r="AU63" s="111"/>
      <c r="AV63" s="111"/>
      <c r="AW63" s="111"/>
      <c r="AX63" s="111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60">
        <v>-1.0900000000000001</v>
      </c>
      <c r="CC63" s="58">
        <f t="shared" si="40"/>
        <v>0</v>
      </c>
      <c r="CD63" s="58">
        <f t="shared" si="40"/>
        <v>0</v>
      </c>
      <c r="CE63" s="58">
        <f t="shared" si="40"/>
        <v>0</v>
      </c>
      <c r="CF63" s="58">
        <f t="shared" si="40"/>
        <v>0</v>
      </c>
      <c r="CG63" s="58">
        <f t="shared" si="40"/>
        <v>0</v>
      </c>
      <c r="CH63" s="58">
        <f t="shared" si="40"/>
        <v>0</v>
      </c>
      <c r="CI63" s="58">
        <f t="shared" si="40"/>
        <v>0</v>
      </c>
      <c r="CJ63" s="58">
        <f t="shared" si="40"/>
        <v>0</v>
      </c>
      <c r="CK63" s="58">
        <f t="shared" si="40"/>
        <v>0</v>
      </c>
      <c r="CL63" s="58">
        <f t="shared" si="40"/>
        <v>0</v>
      </c>
      <c r="CM63" s="58">
        <f t="shared" si="40"/>
        <v>0</v>
      </c>
      <c r="CN63" s="58">
        <f t="shared" si="40"/>
        <v>0</v>
      </c>
      <c r="CO63" s="58">
        <f t="shared" si="40"/>
        <v>0</v>
      </c>
      <c r="CP63" s="58">
        <f t="shared" si="41"/>
        <v>0</v>
      </c>
      <c r="CQ63" s="58">
        <f t="shared" si="41"/>
        <v>0</v>
      </c>
      <c r="CR63" s="58">
        <f t="shared" si="41"/>
        <v>0</v>
      </c>
      <c r="CS63" s="58">
        <f t="shared" si="41"/>
        <v>0</v>
      </c>
      <c r="CT63" s="58">
        <f t="shared" si="41"/>
        <v>0</v>
      </c>
      <c r="CU63" s="58">
        <f t="shared" si="42"/>
        <v>0</v>
      </c>
      <c r="CV63" s="58">
        <f t="shared" si="42"/>
        <v>0</v>
      </c>
      <c r="CW63" s="58"/>
      <c r="CX63" s="58"/>
      <c r="CY63" s="58"/>
      <c r="CZ63" s="58"/>
      <c r="DA63" s="58"/>
      <c r="DB63" s="58"/>
      <c r="DC63" s="58"/>
      <c r="DD63" s="1" t="s">
        <v>210</v>
      </c>
      <c r="DE63" s="74" t="s">
        <v>8</v>
      </c>
      <c r="DF63" s="58">
        <f t="shared" si="43"/>
        <v>0</v>
      </c>
      <c r="DG63" s="58">
        <f t="shared" si="43"/>
        <v>0</v>
      </c>
      <c r="DH63" s="58">
        <f t="shared" si="43"/>
        <v>0</v>
      </c>
      <c r="DI63" s="58">
        <f t="shared" si="43"/>
        <v>0</v>
      </c>
      <c r="DJ63" s="58">
        <f t="shared" si="43"/>
        <v>0</v>
      </c>
      <c r="DK63" s="58">
        <f t="shared" si="43"/>
        <v>0</v>
      </c>
      <c r="DL63" s="58">
        <f t="shared" si="43"/>
        <v>0</v>
      </c>
      <c r="DM63" s="58">
        <f t="shared" si="43"/>
        <v>0</v>
      </c>
      <c r="DN63" s="58">
        <f t="shared" si="43"/>
        <v>0</v>
      </c>
      <c r="DO63" s="58">
        <f t="shared" si="43"/>
        <v>0</v>
      </c>
      <c r="DP63" s="58">
        <f t="shared" si="43"/>
        <v>0</v>
      </c>
      <c r="DQ63" s="58">
        <f t="shared" si="44"/>
        <v>0</v>
      </c>
      <c r="DR63" s="58">
        <f t="shared" si="44"/>
        <v>0</v>
      </c>
      <c r="DS63" s="58">
        <f t="shared" si="44"/>
        <v>0</v>
      </c>
      <c r="DT63" s="58">
        <f t="shared" si="44"/>
        <v>0</v>
      </c>
      <c r="DU63" s="58">
        <f t="shared" si="44"/>
        <v>0</v>
      </c>
      <c r="DV63" s="58">
        <f t="shared" si="44"/>
        <v>0</v>
      </c>
      <c r="DW63" s="58">
        <f t="shared" si="44"/>
        <v>0</v>
      </c>
      <c r="DX63" s="58">
        <f t="shared" si="44"/>
        <v>0</v>
      </c>
      <c r="DY63" s="58">
        <f t="shared" si="44"/>
        <v>0</v>
      </c>
      <c r="DZ63" s="58"/>
      <c r="EA63" s="58"/>
      <c r="EB63" s="58"/>
      <c r="EC63" s="58"/>
      <c r="ED63" s="58"/>
      <c r="EE63" s="58"/>
      <c r="EF63" s="58"/>
    </row>
    <row r="64" spans="2:136" ht="14.25" customHeight="1">
      <c r="C64" s="74" t="s">
        <v>5</v>
      </c>
      <c r="E64" s="53"/>
      <c r="F64" s="53"/>
      <c r="G64" s="53"/>
      <c r="H64" s="53"/>
      <c r="I64" s="53"/>
      <c r="J64" s="53"/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/>
      <c r="AT64" s="111"/>
      <c r="AU64" s="111"/>
      <c r="AV64" s="111"/>
      <c r="AW64" s="111"/>
      <c r="AX64" s="111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60">
        <v>-1.0900000000000001</v>
      </c>
      <c r="CC64" s="58">
        <f t="shared" si="40"/>
        <v>0</v>
      </c>
      <c r="CD64" s="58">
        <f t="shared" si="40"/>
        <v>0</v>
      </c>
      <c r="CE64" s="58">
        <f t="shared" si="40"/>
        <v>0</v>
      </c>
      <c r="CF64" s="58">
        <f t="shared" si="40"/>
        <v>0</v>
      </c>
      <c r="CG64" s="58">
        <f t="shared" si="40"/>
        <v>0</v>
      </c>
      <c r="CH64" s="58">
        <f t="shared" si="40"/>
        <v>0</v>
      </c>
      <c r="CI64" s="58">
        <f t="shared" si="40"/>
        <v>0</v>
      </c>
      <c r="CJ64" s="58">
        <f t="shared" si="40"/>
        <v>0</v>
      </c>
      <c r="CK64" s="58">
        <f t="shared" si="40"/>
        <v>0</v>
      </c>
      <c r="CL64" s="58">
        <f t="shared" si="40"/>
        <v>0</v>
      </c>
      <c r="CM64" s="58">
        <f t="shared" si="40"/>
        <v>0</v>
      </c>
      <c r="CN64" s="58">
        <f t="shared" si="40"/>
        <v>0</v>
      </c>
      <c r="CO64" s="58">
        <f t="shared" si="40"/>
        <v>0</v>
      </c>
      <c r="CP64" s="58">
        <f t="shared" si="41"/>
        <v>0</v>
      </c>
      <c r="CQ64" s="58">
        <f t="shared" si="41"/>
        <v>0</v>
      </c>
      <c r="CR64" s="58">
        <f t="shared" si="41"/>
        <v>0</v>
      </c>
      <c r="CS64" s="58">
        <f t="shared" si="41"/>
        <v>0</v>
      </c>
      <c r="CT64" s="58">
        <f t="shared" si="41"/>
        <v>0</v>
      </c>
      <c r="CU64" s="58">
        <f t="shared" si="42"/>
        <v>0</v>
      </c>
      <c r="CV64" s="58">
        <f t="shared" si="42"/>
        <v>0</v>
      </c>
      <c r="CW64" s="58"/>
      <c r="CX64" s="58"/>
      <c r="CY64" s="58"/>
      <c r="CZ64" s="58"/>
      <c r="DA64" s="58"/>
      <c r="DB64" s="58"/>
      <c r="DC64" s="58"/>
      <c r="DD64" s="1" t="s">
        <v>210</v>
      </c>
      <c r="DE64" s="74" t="s">
        <v>5</v>
      </c>
      <c r="DF64" s="58">
        <f t="shared" si="43"/>
        <v>0</v>
      </c>
      <c r="DG64" s="58">
        <f t="shared" si="43"/>
        <v>0</v>
      </c>
      <c r="DH64" s="58">
        <f t="shared" si="43"/>
        <v>0</v>
      </c>
      <c r="DI64" s="58">
        <f t="shared" si="43"/>
        <v>0</v>
      </c>
      <c r="DJ64" s="58">
        <f t="shared" si="43"/>
        <v>0</v>
      </c>
      <c r="DK64" s="58">
        <f t="shared" si="43"/>
        <v>0</v>
      </c>
      <c r="DL64" s="58">
        <f t="shared" si="43"/>
        <v>0</v>
      </c>
      <c r="DM64" s="58">
        <f t="shared" si="43"/>
        <v>0</v>
      </c>
      <c r="DN64" s="58">
        <f t="shared" si="43"/>
        <v>0</v>
      </c>
      <c r="DO64" s="58">
        <f t="shared" si="43"/>
        <v>0</v>
      </c>
      <c r="DP64" s="58">
        <f t="shared" si="43"/>
        <v>0</v>
      </c>
      <c r="DQ64" s="58">
        <f t="shared" si="44"/>
        <v>0</v>
      </c>
      <c r="DR64" s="58">
        <f t="shared" si="44"/>
        <v>0</v>
      </c>
      <c r="DS64" s="58">
        <f t="shared" si="44"/>
        <v>0</v>
      </c>
      <c r="DT64" s="58">
        <f t="shared" si="44"/>
        <v>0</v>
      </c>
      <c r="DU64" s="58">
        <f t="shared" si="44"/>
        <v>0</v>
      </c>
      <c r="DV64" s="58">
        <f t="shared" si="44"/>
        <v>0</v>
      </c>
      <c r="DW64" s="58">
        <f t="shared" si="44"/>
        <v>0</v>
      </c>
      <c r="DX64" s="58">
        <f t="shared" si="44"/>
        <v>0</v>
      </c>
      <c r="DY64" s="58">
        <f t="shared" si="44"/>
        <v>0</v>
      </c>
      <c r="DZ64" s="58"/>
      <c r="EA64" s="58"/>
      <c r="EB64" s="58"/>
      <c r="EC64" s="58"/>
      <c r="ED64" s="58"/>
      <c r="EE64" s="58"/>
      <c r="EF64" s="58"/>
    </row>
    <row r="66" spans="3:162" ht="14.25" customHeight="1">
      <c r="C66" s="75" t="s">
        <v>9</v>
      </c>
      <c r="AB66" s="1" t="s">
        <v>9</v>
      </c>
      <c r="DE66" s="75" t="s">
        <v>9</v>
      </c>
      <c r="EG66" s="75"/>
      <c r="EH66" s="146"/>
      <c r="EI66" s="146"/>
      <c r="EJ66" s="146"/>
      <c r="EK66" s="146"/>
      <c r="EQ66" s="196"/>
      <c r="ES66" s="47"/>
      <c r="EV66" s="75" t="s">
        <v>7</v>
      </c>
      <c r="EW66" s="1">
        <v>85</v>
      </c>
      <c r="EX66" s="1">
        <v>73</v>
      </c>
      <c r="EY66" s="1">
        <v>69</v>
      </c>
      <c r="EZ66" s="1">
        <v>75</v>
      </c>
      <c r="FA66" s="1">
        <v>97</v>
      </c>
      <c r="FB66" s="1">
        <v>55</v>
      </c>
      <c r="FC66" s="1">
        <v>42</v>
      </c>
      <c r="FD66" s="1">
        <v>0</v>
      </c>
      <c r="FE66" s="1">
        <v>0</v>
      </c>
      <c r="FF66" s="1">
        <v>0</v>
      </c>
    </row>
    <row r="67" spans="3:162" ht="14.25" customHeight="1">
      <c r="C67" s="75" t="s">
        <v>0</v>
      </c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AB67" s="1" t="s">
        <v>0</v>
      </c>
      <c r="AC67" s="1" t="s">
        <v>0</v>
      </c>
      <c r="AD67" s="1">
        <v>0.2</v>
      </c>
      <c r="AE67" s="221" t="s">
        <v>0</v>
      </c>
      <c r="AF67" s="223">
        <v>0.69</v>
      </c>
      <c r="AG67" s="223">
        <v>0.14000000000000001</v>
      </c>
      <c r="AH67" s="223">
        <v>0</v>
      </c>
      <c r="AI67" s="223">
        <v>6.83</v>
      </c>
      <c r="AJ67" s="223">
        <v>13.52</v>
      </c>
      <c r="AK67" s="223">
        <v>2.4900000000000002</v>
      </c>
      <c r="AL67" s="223">
        <v>0.78</v>
      </c>
      <c r="AM67" s="223">
        <v>1.51</v>
      </c>
      <c r="AN67" s="223">
        <v>8.4600000000000009</v>
      </c>
      <c r="AO67" s="223">
        <v>1.66</v>
      </c>
      <c r="AP67" s="223">
        <v>4.08</v>
      </c>
      <c r="AQ67" s="223">
        <v>0.64</v>
      </c>
      <c r="AR67" s="223">
        <v>1.48</v>
      </c>
      <c r="AS67" s="223"/>
      <c r="DE67" s="75" t="s">
        <v>0</v>
      </c>
      <c r="EG67" s="75"/>
      <c r="EH67" s="79"/>
      <c r="EI67" s="79"/>
      <c r="EJ67" s="79"/>
      <c r="EK67" s="79"/>
      <c r="ES67" s="47"/>
      <c r="EV67" s="75" t="s">
        <v>2</v>
      </c>
      <c r="EW67" s="1">
        <v>100</v>
      </c>
      <c r="EX67" s="1">
        <v>82</v>
      </c>
      <c r="EY67" s="1">
        <v>74</v>
      </c>
      <c r="EZ67" s="1">
        <v>86</v>
      </c>
      <c r="FA67" s="1">
        <v>97</v>
      </c>
      <c r="FB67" s="1">
        <v>55</v>
      </c>
      <c r="FC67" s="1">
        <v>42</v>
      </c>
      <c r="FD67" s="1">
        <v>0</v>
      </c>
      <c r="FE67" s="1">
        <v>0</v>
      </c>
      <c r="FF67" s="1">
        <v>0</v>
      </c>
    </row>
    <row r="68" spans="3:162" ht="14.25" customHeight="1">
      <c r="C68" s="75" t="s">
        <v>7</v>
      </c>
      <c r="AB68" s="1" t="s">
        <v>7</v>
      </c>
      <c r="AC68" s="1" t="s">
        <v>7</v>
      </c>
      <c r="AD68" s="1">
        <v>0.24</v>
      </c>
      <c r="AE68" s="221" t="s">
        <v>7</v>
      </c>
      <c r="AF68" s="223">
        <v>0.34</v>
      </c>
      <c r="AG68" s="223">
        <v>2.72</v>
      </c>
      <c r="AH68" s="223">
        <v>0.22</v>
      </c>
      <c r="AI68" s="223">
        <v>0.14000000000000001</v>
      </c>
      <c r="AJ68" s="223">
        <v>0.85</v>
      </c>
      <c r="AK68" s="223">
        <v>0</v>
      </c>
      <c r="AL68" s="223">
        <v>0.22</v>
      </c>
      <c r="AM68" s="223">
        <v>0</v>
      </c>
      <c r="AN68" s="223">
        <v>0</v>
      </c>
      <c r="AO68" s="223">
        <v>0.01</v>
      </c>
      <c r="AP68" s="223">
        <v>1.57</v>
      </c>
      <c r="AQ68" s="223">
        <v>0.8</v>
      </c>
      <c r="AR68" s="223">
        <v>0</v>
      </c>
      <c r="AS68" s="223"/>
      <c r="DE68" s="75" t="s">
        <v>7</v>
      </c>
      <c r="EG68" s="75"/>
      <c r="EH68" s="79"/>
      <c r="EI68" s="79"/>
      <c r="EJ68" s="79"/>
      <c r="EK68" s="79"/>
      <c r="EQ68" s="75"/>
      <c r="ES68" s="47"/>
      <c r="EV68" s="75" t="s">
        <v>8</v>
      </c>
      <c r="EW68" s="1">
        <v>54</v>
      </c>
      <c r="EX68" s="1">
        <v>63</v>
      </c>
      <c r="EY68" s="1">
        <v>84</v>
      </c>
      <c r="EZ68" s="1">
        <v>78</v>
      </c>
      <c r="FA68" s="1">
        <v>90</v>
      </c>
      <c r="FB68" s="1">
        <v>48</v>
      </c>
      <c r="FC68" s="1">
        <v>42</v>
      </c>
      <c r="FD68" s="1">
        <v>0</v>
      </c>
      <c r="FE68" s="1">
        <v>0</v>
      </c>
      <c r="FF68" s="1">
        <v>0</v>
      </c>
    </row>
    <row r="69" spans="3:162" ht="14.25" customHeight="1">
      <c r="C69" s="75" t="s">
        <v>4</v>
      </c>
      <c r="AB69" s="1" t="s">
        <v>4</v>
      </c>
      <c r="AC69" s="1" t="s">
        <v>4</v>
      </c>
      <c r="AD69" s="1">
        <v>0</v>
      </c>
      <c r="AE69" s="221" t="s">
        <v>4</v>
      </c>
      <c r="AF69" s="223">
        <v>0</v>
      </c>
      <c r="AG69" s="223">
        <v>0</v>
      </c>
      <c r="AH69" s="223">
        <v>0</v>
      </c>
      <c r="AI69" s="223">
        <v>0</v>
      </c>
      <c r="AJ69" s="223">
        <v>0</v>
      </c>
      <c r="AK69" s="223">
        <v>0</v>
      </c>
      <c r="AL69" s="223">
        <v>0</v>
      </c>
      <c r="AM69" s="223">
        <v>0</v>
      </c>
      <c r="AN69" s="223">
        <v>0</v>
      </c>
      <c r="AO69" s="223">
        <v>3.62</v>
      </c>
      <c r="AP69" s="223">
        <v>0</v>
      </c>
      <c r="AQ69" s="223">
        <v>0</v>
      </c>
      <c r="AR69" s="223">
        <v>0</v>
      </c>
      <c r="AS69" s="223"/>
      <c r="DE69" s="75" t="s">
        <v>4</v>
      </c>
      <c r="EG69" s="75"/>
      <c r="EH69" s="79"/>
      <c r="EI69" s="79"/>
      <c r="EJ69" s="79"/>
      <c r="EK69" s="79"/>
      <c r="EQ69" s="75"/>
      <c r="ES69" s="75" t="s">
        <v>2</v>
      </c>
      <c r="ET69" s="1">
        <v>97</v>
      </c>
      <c r="EU69" s="1">
        <v>91</v>
      </c>
      <c r="EV69" s="75" t="s">
        <v>5</v>
      </c>
      <c r="EW69" s="1">
        <v>53</v>
      </c>
      <c r="EX69" s="1">
        <v>61</v>
      </c>
      <c r="EY69" s="1">
        <v>53</v>
      </c>
      <c r="EZ69" s="1">
        <v>80</v>
      </c>
      <c r="FA69" s="1">
        <v>80</v>
      </c>
      <c r="FB69" s="1">
        <v>44</v>
      </c>
      <c r="FC69" s="1">
        <v>36</v>
      </c>
      <c r="FD69" s="1">
        <v>0</v>
      </c>
      <c r="FE69" s="1">
        <v>0</v>
      </c>
      <c r="FF69" s="1">
        <v>0</v>
      </c>
    </row>
    <row r="70" spans="3:162" ht="14.25" customHeight="1">
      <c r="C70" s="75" t="s">
        <v>1</v>
      </c>
      <c r="AB70" s="1" t="s">
        <v>1</v>
      </c>
      <c r="AC70" s="1" t="s">
        <v>1</v>
      </c>
      <c r="AD70" s="1">
        <v>1.41</v>
      </c>
      <c r="AE70" s="221" t="s">
        <v>1</v>
      </c>
      <c r="AF70" s="223">
        <v>1.24</v>
      </c>
      <c r="AG70" s="223">
        <v>2.17</v>
      </c>
      <c r="AH70" s="223">
        <v>1.52</v>
      </c>
      <c r="AI70" s="223">
        <v>1.1299999999999999</v>
      </c>
      <c r="AJ70" s="223">
        <v>4.34</v>
      </c>
      <c r="AK70" s="223">
        <v>2.88</v>
      </c>
      <c r="AL70" s="223">
        <v>3.74</v>
      </c>
      <c r="AM70" s="223">
        <v>1.0900000000000001</v>
      </c>
      <c r="AN70" s="223">
        <v>4.04</v>
      </c>
      <c r="AO70" s="223">
        <v>1.75</v>
      </c>
      <c r="AP70" s="223">
        <v>1.55</v>
      </c>
      <c r="AQ70" s="223">
        <v>2.81</v>
      </c>
      <c r="AR70" s="223">
        <v>10.64</v>
      </c>
      <c r="AS70" s="223"/>
      <c r="DE70" s="75" t="s">
        <v>1</v>
      </c>
      <c r="EG70" s="75"/>
      <c r="EH70" s="79"/>
      <c r="EI70" s="79"/>
      <c r="EJ70" s="79"/>
      <c r="EK70" s="79"/>
      <c r="EQ70" s="47"/>
      <c r="ES70" s="75" t="s">
        <v>1</v>
      </c>
      <c r="ET70" s="1">
        <v>100</v>
      </c>
      <c r="EU70" s="1">
        <v>80</v>
      </c>
      <c r="EV70" s="75" t="s">
        <v>4</v>
      </c>
      <c r="EW70" s="1">
        <v>50</v>
      </c>
      <c r="EX70" s="1">
        <v>64</v>
      </c>
      <c r="EY70" s="1">
        <v>64</v>
      </c>
      <c r="EZ70" s="1">
        <v>68</v>
      </c>
      <c r="FA70" s="1">
        <v>77</v>
      </c>
      <c r="FB70" s="1">
        <v>41</v>
      </c>
      <c r="FC70" s="1">
        <v>36</v>
      </c>
      <c r="FD70" s="1">
        <v>0</v>
      </c>
      <c r="FE70" s="1">
        <v>0</v>
      </c>
      <c r="FF70" s="1">
        <v>0</v>
      </c>
    </row>
    <row r="71" spans="3:162" ht="14.25" customHeight="1">
      <c r="C71" s="75" t="s">
        <v>2</v>
      </c>
      <c r="AB71" s="1" t="s">
        <v>2</v>
      </c>
      <c r="AC71" s="1" t="s">
        <v>2</v>
      </c>
      <c r="AD71" s="1">
        <v>0.15</v>
      </c>
      <c r="AE71" s="221" t="s">
        <v>2</v>
      </c>
      <c r="AF71" s="223">
        <v>0</v>
      </c>
      <c r="AG71" s="223">
        <v>3.82</v>
      </c>
      <c r="AH71" s="223">
        <v>1.02</v>
      </c>
      <c r="AI71" s="223">
        <v>1.64</v>
      </c>
      <c r="AJ71" s="223">
        <v>1.28</v>
      </c>
      <c r="AK71" s="223">
        <v>4.33</v>
      </c>
      <c r="AL71" s="223">
        <v>0.63</v>
      </c>
      <c r="AM71" s="223">
        <v>2.93</v>
      </c>
      <c r="AN71" s="223">
        <v>0.89</v>
      </c>
      <c r="AO71" s="223">
        <v>1.99</v>
      </c>
      <c r="AP71" s="223">
        <v>0.62</v>
      </c>
      <c r="AQ71" s="223">
        <v>1.82</v>
      </c>
      <c r="AR71" s="223">
        <v>3.18</v>
      </c>
      <c r="AS71" s="223"/>
      <c r="DE71" s="75" t="s">
        <v>2</v>
      </c>
      <c r="EG71" s="75"/>
      <c r="EH71" s="79"/>
      <c r="EI71" s="79"/>
      <c r="EJ71" s="79"/>
      <c r="EK71" s="79"/>
      <c r="EQ71" s="75"/>
      <c r="ES71" s="196" t="s">
        <v>7</v>
      </c>
      <c r="ET71" s="1">
        <v>91</v>
      </c>
      <c r="EU71" s="1">
        <v>90</v>
      </c>
      <c r="EV71" s="75" t="s">
        <v>9</v>
      </c>
      <c r="EW71" s="1">
        <v>71</v>
      </c>
      <c r="EX71" s="1">
        <v>55</v>
      </c>
      <c r="EY71" s="1">
        <v>55</v>
      </c>
      <c r="EZ71" s="1">
        <v>71</v>
      </c>
      <c r="FA71" s="1">
        <v>59</v>
      </c>
      <c r="FB71" s="1">
        <v>29</v>
      </c>
      <c r="FC71" s="1">
        <v>30</v>
      </c>
      <c r="FD71" s="1">
        <v>0</v>
      </c>
      <c r="FE71" s="1">
        <v>0</v>
      </c>
      <c r="FF71" s="1">
        <v>0</v>
      </c>
    </row>
    <row r="72" spans="3:162" ht="14.25" customHeight="1">
      <c r="C72" s="75" t="s">
        <v>8</v>
      </c>
      <c r="AB72" s="1" t="s">
        <v>8</v>
      </c>
      <c r="AC72" s="1" t="s">
        <v>8</v>
      </c>
      <c r="AD72" s="1">
        <v>0.68</v>
      </c>
      <c r="AE72" s="221" t="s">
        <v>8</v>
      </c>
      <c r="AF72" s="223">
        <v>0.09</v>
      </c>
      <c r="AG72" s="223">
        <v>0</v>
      </c>
      <c r="AH72" s="223">
        <v>0</v>
      </c>
      <c r="AI72" s="223">
        <v>0.1</v>
      </c>
      <c r="AJ72" s="223">
        <v>0</v>
      </c>
      <c r="AK72" s="223">
        <v>0</v>
      </c>
      <c r="AL72" s="223">
        <v>0</v>
      </c>
      <c r="AM72" s="223">
        <v>0</v>
      </c>
      <c r="AN72" s="223">
        <v>0</v>
      </c>
      <c r="AO72" s="223">
        <v>0</v>
      </c>
      <c r="AP72" s="223">
        <v>0</v>
      </c>
      <c r="AQ72" s="223">
        <v>0.28000000000000003</v>
      </c>
      <c r="AR72" s="223">
        <v>0</v>
      </c>
      <c r="AS72" s="223"/>
      <c r="DE72" s="75" t="s">
        <v>8</v>
      </c>
      <c r="EG72" s="75"/>
      <c r="EH72" s="79"/>
      <c r="EI72" s="79"/>
      <c r="EJ72" s="79"/>
      <c r="EK72" s="79"/>
      <c r="EQ72" s="75"/>
      <c r="ES72" s="196" t="s">
        <v>5</v>
      </c>
      <c r="ET72" s="1">
        <v>71</v>
      </c>
      <c r="EU72" s="1">
        <v>71</v>
      </c>
      <c r="EV72" s="75" t="s">
        <v>1</v>
      </c>
      <c r="EW72" s="1">
        <v>86</v>
      </c>
      <c r="EX72" s="1">
        <v>64</v>
      </c>
      <c r="EY72" s="1">
        <v>88</v>
      </c>
      <c r="EZ72" s="1">
        <v>60</v>
      </c>
      <c r="FA72" s="1">
        <v>59</v>
      </c>
      <c r="FB72" s="1">
        <v>32</v>
      </c>
      <c r="FC72" s="1">
        <v>27</v>
      </c>
      <c r="FD72" s="1">
        <v>0</v>
      </c>
      <c r="FE72" s="1">
        <v>0</v>
      </c>
      <c r="FF72" s="1">
        <v>0</v>
      </c>
    </row>
    <row r="73" spans="3:162" ht="14.25" customHeight="1">
      <c r="C73" s="75" t="s">
        <v>5</v>
      </c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" t="s">
        <v>5</v>
      </c>
      <c r="AC73" s="1" t="s">
        <v>5</v>
      </c>
      <c r="AD73" s="1">
        <v>0.02</v>
      </c>
      <c r="AE73" s="221" t="s">
        <v>5</v>
      </c>
      <c r="AF73" s="223">
        <v>1.71</v>
      </c>
      <c r="AG73" s="223">
        <v>0</v>
      </c>
      <c r="AH73" s="223">
        <v>0</v>
      </c>
      <c r="AI73" s="223">
        <v>0</v>
      </c>
      <c r="AJ73" s="223">
        <v>0</v>
      </c>
      <c r="AK73" s="223">
        <v>0</v>
      </c>
      <c r="AL73" s="223">
        <v>0</v>
      </c>
      <c r="AM73" s="223">
        <v>0</v>
      </c>
      <c r="AN73" s="223">
        <v>0</v>
      </c>
      <c r="AO73" s="223">
        <v>0</v>
      </c>
      <c r="AP73" s="223">
        <v>0</v>
      </c>
      <c r="AQ73" s="223">
        <v>3.89</v>
      </c>
      <c r="AR73" s="223">
        <v>0.42</v>
      </c>
      <c r="AS73" s="223"/>
      <c r="DE73" s="75" t="s">
        <v>5</v>
      </c>
      <c r="EG73" s="75"/>
      <c r="EH73" s="79"/>
      <c r="EI73" s="79"/>
      <c r="EJ73" s="79"/>
      <c r="EK73" s="79"/>
      <c r="ES73" s="196" t="s">
        <v>8</v>
      </c>
      <c r="ET73" s="1">
        <v>38</v>
      </c>
      <c r="EU73" s="1">
        <v>54</v>
      </c>
      <c r="EV73" s="75" t="s">
        <v>0</v>
      </c>
      <c r="EW73" s="1">
        <v>44</v>
      </c>
      <c r="EX73" s="1">
        <v>56</v>
      </c>
      <c r="EY73" s="1">
        <v>58</v>
      </c>
      <c r="EZ73" s="1">
        <v>55</v>
      </c>
      <c r="FA73" s="1">
        <v>53</v>
      </c>
      <c r="FB73" s="1">
        <v>32</v>
      </c>
      <c r="FC73" s="1">
        <v>21</v>
      </c>
      <c r="FD73" s="1">
        <v>0</v>
      </c>
      <c r="FE73" s="1">
        <v>0</v>
      </c>
      <c r="FF73" s="1">
        <v>0</v>
      </c>
    </row>
  </sheetData>
  <mergeCells count="9">
    <mergeCell ref="A35:B35"/>
    <mergeCell ref="A36:B36"/>
    <mergeCell ref="A12:B12"/>
    <mergeCell ref="A21:B21"/>
    <mergeCell ref="A3:B3"/>
    <mergeCell ref="A4:B4"/>
    <mergeCell ref="A11:B11"/>
    <mergeCell ref="A19:B19"/>
    <mergeCell ref="A20:B20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L12" sqref="L12"/>
    </sheetView>
  </sheetViews>
  <sheetFormatPr defaultRowHeight="15"/>
  <cols>
    <col min="1" max="1" width="18" bestFit="1" customWidth="1"/>
    <col min="2" max="2" width="19.5703125" bestFit="1" customWidth="1"/>
    <col min="3" max="3" width="6.5703125" bestFit="1" customWidth="1"/>
    <col min="4" max="5" width="6.42578125" bestFit="1" customWidth="1"/>
    <col min="6" max="7" width="6.5703125" bestFit="1" customWidth="1"/>
    <col min="8" max="8" width="7" bestFit="1" customWidth="1"/>
    <col min="9" max="9" width="6" bestFit="1" customWidth="1"/>
    <col min="10" max="10" width="10.7109375" bestFit="1" customWidth="1"/>
  </cols>
  <sheetData>
    <row r="3" spans="1:10">
      <c r="A3" s="143" t="s">
        <v>319</v>
      </c>
      <c r="B3" s="143" t="s">
        <v>316</v>
      </c>
    </row>
    <row r="4" spans="1:10">
      <c r="A4" s="143" t="s">
        <v>317</v>
      </c>
      <c r="B4" t="s">
        <v>9</v>
      </c>
      <c r="C4" t="s">
        <v>0</v>
      </c>
      <c r="D4" t="s">
        <v>7</v>
      </c>
      <c r="E4" t="s">
        <v>4</v>
      </c>
      <c r="F4" t="s">
        <v>1</v>
      </c>
      <c r="G4" t="s">
        <v>2</v>
      </c>
      <c r="H4" t="s">
        <v>8</v>
      </c>
      <c r="I4" t="s">
        <v>5</v>
      </c>
      <c r="J4" t="s">
        <v>318</v>
      </c>
    </row>
    <row r="5" spans="1:10">
      <c r="A5" s="144" t="s">
        <v>212</v>
      </c>
      <c r="B5" s="145">
        <v>21</v>
      </c>
      <c r="C5" s="145">
        <v>28</v>
      </c>
      <c r="D5" s="145">
        <v>35</v>
      </c>
      <c r="E5" s="145">
        <v>21</v>
      </c>
      <c r="F5" s="145">
        <v>28</v>
      </c>
      <c r="G5" s="145">
        <v>35</v>
      </c>
      <c r="H5" s="145">
        <v>28</v>
      </c>
      <c r="I5" s="145">
        <v>28</v>
      </c>
      <c r="J5" s="145">
        <v>224</v>
      </c>
    </row>
    <row r="6" spans="1:10">
      <c r="A6" s="144" t="s">
        <v>215</v>
      </c>
      <c r="B6" s="145">
        <v>8</v>
      </c>
      <c r="C6" s="145">
        <v>4</v>
      </c>
      <c r="D6" s="145">
        <v>20</v>
      </c>
      <c r="E6" s="145">
        <v>20</v>
      </c>
      <c r="F6" s="145">
        <v>4</v>
      </c>
      <c r="G6" s="145">
        <v>20</v>
      </c>
      <c r="H6" s="145">
        <v>20</v>
      </c>
      <c r="I6" s="145">
        <v>16</v>
      </c>
      <c r="J6" s="145">
        <v>112</v>
      </c>
    </row>
    <row r="7" spans="1:10">
      <c r="A7" s="144" t="s">
        <v>200</v>
      </c>
      <c r="B7" s="145">
        <v>12</v>
      </c>
      <c r="C7" s="145">
        <v>15</v>
      </c>
      <c r="D7" s="145">
        <v>15</v>
      </c>
      <c r="E7" s="145">
        <v>12</v>
      </c>
      <c r="F7" s="145">
        <v>15</v>
      </c>
      <c r="G7" s="145">
        <v>15</v>
      </c>
      <c r="H7" s="145">
        <v>15</v>
      </c>
      <c r="I7" s="145">
        <v>15</v>
      </c>
      <c r="J7" s="145">
        <v>114</v>
      </c>
    </row>
    <row r="8" spans="1:10">
      <c r="A8" s="144" t="s">
        <v>202</v>
      </c>
      <c r="B8" s="145">
        <v>6</v>
      </c>
      <c r="C8" s="145">
        <v>3</v>
      </c>
      <c r="D8" s="145">
        <v>15</v>
      </c>
      <c r="E8" s="145">
        <v>12</v>
      </c>
      <c r="F8" s="145">
        <v>9</v>
      </c>
      <c r="G8" s="145">
        <v>15</v>
      </c>
      <c r="H8" s="145">
        <v>15</v>
      </c>
      <c r="I8" s="145">
        <v>15</v>
      </c>
      <c r="J8" s="145">
        <v>90</v>
      </c>
    </row>
    <row r="9" spans="1:10">
      <c r="A9" s="144" t="s">
        <v>204</v>
      </c>
      <c r="B9" s="145">
        <v>12</v>
      </c>
      <c r="C9" s="145">
        <v>3</v>
      </c>
      <c r="D9" s="145">
        <v>12</v>
      </c>
      <c r="E9" s="145">
        <v>12</v>
      </c>
      <c r="F9" s="145">
        <v>3</v>
      </c>
      <c r="G9" s="145">
        <v>12</v>
      </c>
      <c r="H9" s="145">
        <v>12</v>
      </c>
      <c r="I9" s="145">
        <v>6</v>
      </c>
      <c r="J9" s="145">
        <v>72</v>
      </c>
    </row>
    <row r="10" spans="1:10">
      <c r="A10" s="144" t="s">
        <v>206</v>
      </c>
      <c r="B10" s="145">
        <v>0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</row>
    <row r="11" spans="1:10">
      <c r="A11" s="144" t="s">
        <v>208</v>
      </c>
      <c r="B11" s="145">
        <v>0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</v>
      </c>
      <c r="I11" s="145">
        <v>0</v>
      </c>
      <c r="J11" s="145">
        <v>0</v>
      </c>
    </row>
    <row r="12" spans="1:10">
      <c r="A12" s="144" t="s">
        <v>210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</row>
    <row r="13" spans="1:10">
      <c r="A13" s="144" t="s">
        <v>318</v>
      </c>
      <c r="B13" s="145">
        <v>59</v>
      </c>
      <c r="C13" s="145">
        <v>53</v>
      </c>
      <c r="D13" s="145">
        <v>97</v>
      </c>
      <c r="E13" s="145">
        <v>77</v>
      </c>
      <c r="F13" s="145">
        <v>59</v>
      </c>
      <c r="G13" s="145">
        <v>97</v>
      </c>
      <c r="H13" s="145">
        <v>90</v>
      </c>
      <c r="I13" s="145">
        <v>80</v>
      </c>
      <c r="J13" s="145">
        <v>612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M64"/>
  <sheetViews>
    <sheetView showGridLines="0" zoomScaleNormal="100" workbookViewId="0">
      <pane xSplit="3" ySplit="2" topLeftCell="AE3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defaultColWidth="9" defaultRowHeight="14.25" customHeight="1"/>
  <cols>
    <col min="1" max="1" width="3.140625" style="1" customWidth="1"/>
    <col min="2" max="2" width="10.140625" style="1" customWidth="1"/>
    <col min="3" max="3" width="7.7109375" style="1" bestFit="1" customWidth="1"/>
    <col min="4" max="9" width="4.85546875" style="1" hidden="1" customWidth="1"/>
    <col min="10" max="15" width="5" style="1" hidden="1" customWidth="1"/>
    <col min="16" max="16" width="6.140625" style="1" hidden="1" customWidth="1"/>
    <col min="17" max="18" width="5.85546875" style="1" hidden="1" customWidth="1"/>
    <col min="19" max="30" width="5.5703125" style="1" hidden="1" customWidth="1"/>
    <col min="31" max="50" width="5.5703125" style="18" customWidth="1"/>
    <col min="51" max="51" width="5" style="18" customWidth="1"/>
    <col min="52" max="57" width="5" style="18" hidden="1" customWidth="1"/>
    <col min="58" max="65" width="0" style="1" hidden="1" customWidth="1"/>
    <col min="66" max="70" width="7.5703125" style="1"/>
    <col min="71" max="76" width="9" style="1"/>
    <col min="77" max="80" width="7.5703125" style="1"/>
    <col min="81" max="94" width="0" style="1" hidden="1" customWidth="1"/>
    <col min="95" max="99" width="7.5703125" style="1"/>
    <col min="100" max="105" width="9" style="1"/>
    <col min="106" max="106" width="7.5703125" style="1"/>
    <col min="107" max="107" width="13" style="1" customWidth="1"/>
    <col min="108" max="108" width="9.85546875" style="1" customWidth="1"/>
    <col min="109" max="122" width="0" style="1" hidden="1" customWidth="1"/>
    <col min="123" max="136" width="9" style="1"/>
    <col min="137" max="150" width="0" style="1" hidden="1" customWidth="1"/>
    <col min="151" max="16384" width="9" style="1"/>
  </cols>
  <sheetData>
    <row r="1" spans="2:169" ht="14.25" customHeight="1">
      <c r="BF1" s="57" t="s">
        <v>114</v>
      </c>
      <c r="BG1" s="18"/>
      <c r="BH1" s="18"/>
      <c r="BI1" s="18"/>
      <c r="BJ1" s="18"/>
      <c r="BK1" s="18"/>
      <c r="BL1" s="18"/>
      <c r="BM1" s="18"/>
      <c r="BN1" s="18" t="s">
        <v>183</v>
      </c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57" t="s">
        <v>127</v>
      </c>
      <c r="CC1" s="57"/>
      <c r="CD1" s="57"/>
      <c r="CE1" s="57"/>
      <c r="CF1" s="57"/>
      <c r="CG1" s="57"/>
      <c r="CH1" s="57"/>
      <c r="CI1" s="57" t="s">
        <v>125</v>
      </c>
      <c r="CJ1" s="18"/>
      <c r="CK1" s="18"/>
      <c r="CL1" s="18"/>
      <c r="CM1" s="18"/>
      <c r="CN1" s="18"/>
      <c r="CO1" s="18"/>
      <c r="CP1" s="18"/>
      <c r="CQ1" s="18" t="s">
        <v>183</v>
      </c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E1" s="18"/>
      <c r="DF1" s="18"/>
      <c r="DG1" s="18"/>
      <c r="DH1" s="18"/>
      <c r="DI1" s="18"/>
      <c r="DJ1" s="18"/>
      <c r="DK1" s="18" t="s">
        <v>126</v>
      </c>
      <c r="DL1" s="18"/>
      <c r="DM1" s="18"/>
      <c r="DN1" s="18"/>
      <c r="DO1" s="18"/>
      <c r="DP1" s="18"/>
      <c r="DQ1" s="18"/>
      <c r="DR1" s="18"/>
      <c r="DS1" s="18" t="s">
        <v>183</v>
      </c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57" t="s">
        <v>118</v>
      </c>
      <c r="EN1" s="18"/>
      <c r="EO1" s="18"/>
      <c r="EP1" s="18"/>
      <c r="EQ1" s="18"/>
      <c r="EU1" s="18" t="s">
        <v>183</v>
      </c>
    </row>
    <row r="2" spans="2:169" ht="14.25" customHeight="1"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17" t="s">
        <v>60</v>
      </c>
      <c r="AE2" s="17" t="s">
        <v>65</v>
      </c>
      <c r="AF2" s="17" t="s">
        <v>64</v>
      </c>
      <c r="AG2" s="17" t="s">
        <v>67</v>
      </c>
      <c r="AH2" s="17" t="s">
        <v>68</v>
      </c>
      <c r="AI2" s="17" t="s">
        <v>70</v>
      </c>
      <c r="AJ2" s="17" t="s">
        <v>84</v>
      </c>
      <c r="AK2" s="17" t="s">
        <v>112</v>
      </c>
      <c r="AL2" s="17" t="s">
        <v>113</v>
      </c>
      <c r="AM2" s="122" t="s">
        <v>182</v>
      </c>
      <c r="AN2" s="122" t="s">
        <v>185</v>
      </c>
      <c r="AO2" s="122" t="s">
        <v>259</v>
      </c>
      <c r="AP2" s="122" t="s">
        <v>262</v>
      </c>
      <c r="AQ2" s="122" t="s">
        <v>264</v>
      </c>
      <c r="AR2" s="122" t="s">
        <v>268</v>
      </c>
      <c r="AS2" s="203"/>
      <c r="AT2" s="203"/>
      <c r="AU2" s="203"/>
      <c r="AV2" s="203"/>
      <c r="AW2" s="203"/>
      <c r="AX2" s="45"/>
      <c r="AY2" s="45"/>
      <c r="AZ2" s="45" t="s">
        <v>129</v>
      </c>
      <c r="BA2" s="45" t="s">
        <v>91</v>
      </c>
      <c r="BB2" s="45" t="s">
        <v>164</v>
      </c>
      <c r="BC2" s="45" t="s">
        <v>165</v>
      </c>
      <c r="BD2" s="45" t="s">
        <v>166</v>
      </c>
      <c r="BE2" s="45" t="s">
        <v>167</v>
      </c>
      <c r="BF2" s="45" t="s">
        <v>119</v>
      </c>
      <c r="BG2" s="45" t="s">
        <v>120</v>
      </c>
      <c r="BH2" s="45" t="s">
        <v>121</v>
      </c>
      <c r="BI2" s="45" t="s">
        <v>122</v>
      </c>
      <c r="BJ2" s="45" t="s">
        <v>123</v>
      </c>
      <c r="BK2" s="45" t="s">
        <v>89</v>
      </c>
      <c r="BL2" s="45" t="s">
        <v>129</v>
      </c>
      <c r="BM2" s="45" t="s">
        <v>91</v>
      </c>
      <c r="BN2" s="45" t="s">
        <v>184</v>
      </c>
      <c r="BO2" s="45" t="s">
        <v>165</v>
      </c>
      <c r="BP2" s="45" t="s">
        <v>166</v>
      </c>
      <c r="BQ2" s="45" t="s">
        <v>167</v>
      </c>
      <c r="BR2" s="45" t="s">
        <v>265</v>
      </c>
      <c r="BS2" s="45" t="s">
        <v>99</v>
      </c>
      <c r="BT2" s="45"/>
      <c r="BU2" s="45"/>
      <c r="BV2" s="45"/>
      <c r="BW2" s="45"/>
      <c r="BX2" s="45"/>
      <c r="BY2" s="45"/>
      <c r="BZ2" s="45"/>
      <c r="CA2" s="45"/>
      <c r="CB2" s="45"/>
      <c r="CC2" s="45" t="s">
        <v>129</v>
      </c>
      <c r="CD2" s="45" t="s">
        <v>91</v>
      </c>
      <c r="CE2" s="45" t="s">
        <v>164</v>
      </c>
      <c r="CF2" s="45" t="s">
        <v>165</v>
      </c>
      <c r="CG2" s="45" t="s">
        <v>166</v>
      </c>
      <c r="CH2" s="45" t="s">
        <v>167</v>
      </c>
      <c r="CI2" s="45" t="s">
        <v>119</v>
      </c>
      <c r="CJ2" s="45" t="s">
        <v>120</v>
      </c>
      <c r="CK2" s="45" t="s">
        <v>121</v>
      </c>
      <c r="CL2" s="45" t="s">
        <v>122</v>
      </c>
      <c r="CM2" s="45" t="s">
        <v>123</v>
      </c>
      <c r="CN2" s="45" t="s">
        <v>89</v>
      </c>
      <c r="CO2" s="45" t="s">
        <v>129</v>
      </c>
      <c r="CP2" s="45" t="s">
        <v>91</v>
      </c>
      <c r="CQ2" s="45" t="s">
        <v>184</v>
      </c>
      <c r="CR2" s="45" t="s">
        <v>165</v>
      </c>
      <c r="CS2" s="45" t="s">
        <v>166</v>
      </c>
      <c r="CT2" s="45" t="s">
        <v>167</v>
      </c>
      <c r="CU2" s="45" t="s">
        <v>265</v>
      </c>
      <c r="CV2" s="45" t="s">
        <v>99</v>
      </c>
      <c r="CW2" s="45"/>
      <c r="CX2" s="45"/>
      <c r="CY2" s="45"/>
      <c r="CZ2" s="45"/>
      <c r="DA2" s="45"/>
      <c r="DB2" s="45"/>
      <c r="DC2" s="46" t="s">
        <v>195</v>
      </c>
      <c r="DD2" s="66" t="s">
        <v>3</v>
      </c>
      <c r="DE2" s="164">
        <v>1611</v>
      </c>
      <c r="DF2" s="164">
        <v>1612</v>
      </c>
      <c r="DG2" s="164">
        <v>1701</v>
      </c>
      <c r="DH2" s="164">
        <v>1702</v>
      </c>
      <c r="DI2" s="164">
        <v>1703</v>
      </c>
      <c r="DJ2" s="164">
        <v>1704</v>
      </c>
      <c r="DK2" s="164">
        <v>1705</v>
      </c>
      <c r="DL2" s="164">
        <v>1706</v>
      </c>
      <c r="DM2" s="164">
        <v>1707</v>
      </c>
      <c r="DN2" s="164">
        <v>1708</v>
      </c>
      <c r="DO2" s="164">
        <v>1709</v>
      </c>
      <c r="DP2" s="164">
        <v>1710</v>
      </c>
      <c r="DQ2" s="164">
        <v>1711</v>
      </c>
      <c r="DR2" s="164">
        <v>1712</v>
      </c>
      <c r="DS2" s="164">
        <v>1801</v>
      </c>
      <c r="DT2" s="164">
        <v>1802</v>
      </c>
      <c r="DU2" s="164">
        <v>1803</v>
      </c>
      <c r="DV2" s="164">
        <v>1804</v>
      </c>
      <c r="DW2" s="164">
        <v>1805</v>
      </c>
      <c r="DX2" s="164">
        <v>1806</v>
      </c>
      <c r="DY2" s="164">
        <v>1807</v>
      </c>
      <c r="DZ2" s="164">
        <v>1808</v>
      </c>
      <c r="EA2" s="164">
        <v>1809</v>
      </c>
      <c r="EB2" s="164">
        <v>1810</v>
      </c>
      <c r="EC2" s="164">
        <v>1811</v>
      </c>
      <c r="ED2" s="164">
        <v>1812</v>
      </c>
      <c r="EE2" s="164"/>
      <c r="EF2" s="45"/>
      <c r="EG2" s="45" t="s">
        <v>129</v>
      </c>
      <c r="EH2" s="45" t="s">
        <v>91</v>
      </c>
      <c r="EI2" s="45" t="s">
        <v>164</v>
      </c>
      <c r="EJ2" s="45" t="s">
        <v>165</v>
      </c>
      <c r="EK2" s="45" t="s">
        <v>166</v>
      </c>
      <c r="EL2" s="45" t="s">
        <v>167</v>
      </c>
      <c r="EM2" s="45" t="s">
        <v>119</v>
      </c>
      <c r="EN2" s="45" t="s">
        <v>120</v>
      </c>
      <c r="EO2" s="45" t="s">
        <v>121</v>
      </c>
      <c r="EP2" s="45" t="s">
        <v>122</v>
      </c>
      <c r="EQ2" s="45" t="s">
        <v>123</v>
      </c>
      <c r="ER2" s="45" t="s">
        <v>89</v>
      </c>
      <c r="ES2" s="45" t="s">
        <v>129</v>
      </c>
      <c r="ET2" s="45" t="s">
        <v>91</v>
      </c>
      <c r="EU2" s="45" t="s">
        <v>184</v>
      </c>
      <c r="EV2" s="45" t="s">
        <v>165</v>
      </c>
      <c r="EW2" s="45" t="s">
        <v>166</v>
      </c>
      <c r="EX2" s="45" t="s">
        <v>167</v>
      </c>
      <c r="EY2" s="45" t="s">
        <v>265</v>
      </c>
      <c r="EZ2" s="45" t="s">
        <v>99</v>
      </c>
      <c r="FA2" s="45"/>
      <c r="FB2" s="45"/>
      <c r="FC2" s="45"/>
      <c r="FD2" s="45"/>
      <c r="FE2" s="45"/>
      <c r="FF2" s="45"/>
      <c r="FH2" s="1" t="s">
        <v>187</v>
      </c>
      <c r="FI2" s="1" t="s">
        <v>188</v>
      </c>
      <c r="FJ2" s="1" t="s">
        <v>260</v>
      </c>
      <c r="FK2" s="1" t="s">
        <v>263</v>
      </c>
      <c r="FL2" s="1" t="s">
        <v>266</v>
      </c>
      <c r="FM2" s="1" t="s">
        <v>269</v>
      </c>
    </row>
    <row r="3" spans="2:169" s="48" customFormat="1" ht="14.25" customHeight="1">
      <c r="B3" s="48" t="s">
        <v>115</v>
      </c>
      <c r="C3" s="52" t="s">
        <v>130</v>
      </c>
      <c r="K3" s="51"/>
      <c r="L3" s="51"/>
      <c r="M3" s="51">
        <v>6.89</v>
      </c>
      <c r="N3" s="51">
        <v>6.81</v>
      </c>
      <c r="O3" s="51">
        <v>6.69</v>
      </c>
      <c r="P3" s="51">
        <v>6.59</v>
      </c>
      <c r="Q3" s="51">
        <v>6.53</v>
      </c>
      <c r="R3" s="51">
        <v>6.2</v>
      </c>
      <c r="S3" s="51">
        <v>5.86</v>
      </c>
      <c r="T3" s="51">
        <v>5.61</v>
      </c>
      <c r="U3" s="51">
        <v>5.3</v>
      </c>
      <c r="V3" s="51">
        <v>5.17</v>
      </c>
      <c r="W3" s="51">
        <v>4.9400000000000004</v>
      </c>
      <c r="X3" s="51">
        <v>4.87</v>
      </c>
      <c r="Y3" s="51">
        <v>4.57</v>
      </c>
      <c r="Z3" s="51">
        <v>3.6</v>
      </c>
      <c r="AA3" s="51">
        <v>3.72</v>
      </c>
      <c r="AB3" s="51">
        <v>3.83</v>
      </c>
      <c r="AC3" s="51">
        <v>4.0599999999999996</v>
      </c>
      <c r="AD3" s="51">
        <v>4.16</v>
      </c>
      <c r="AE3" s="51">
        <v>4.1100000000000003</v>
      </c>
      <c r="AF3" s="51">
        <v>4.0599999999999996</v>
      </c>
      <c r="AG3" s="51">
        <v>3.95</v>
      </c>
      <c r="AH3" s="51">
        <v>3.99</v>
      </c>
      <c r="AI3" s="51">
        <v>3.97</v>
      </c>
      <c r="AJ3" s="51">
        <v>4.1500000000000004</v>
      </c>
      <c r="AK3" s="51">
        <v>3.95</v>
      </c>
      <c r="AL3" s="116">
        <v>3.97</v>
      </c>
      <c r="AM3" s="73">
        <v>4.1399999999999997</v>
      </c>
      <c r="AN3" s="73">
        <v>3.98</v>
      </c>
      <c r="AO3" s="187">
        <v>3.84</v>
      </c>
      <c r="AP3" s="73">
        <v>3.47</v>
      </c>
      <c r="AQ3" s="195">
        <v>3.43</v>
      </c>
      <c r="AR3" s="195">
        <v>3.38</v>
      </c>
      <c r="AS3" s="206"/>
      <c r="AT3" s="206"/>
      <c r="AU3" s="206"/>
      <c r="AV3" s="206"/>
      <c r="AW3" s="206"/>
      <c r="AX3" s="109"/>
      <c r="AY3" s="49"/>
      <c r="AZ3" s="54">
        <f t="shared" ref="AZ3:BS3" si="0">(M3-Y3)/M3</f>
        <v>0.33671988388969515</v>
      </c>
      <c r="BA3" s="54">
        <f t="shared" si="0"/>
        <v>0.47136563876651977</v>
      </c>
      <c r="BB3" s="54">
        <f t="shared" si="0"/>
        <v>0.44394618834080718</v>
      </c>
      <c r="BC3" s="54">
        <f t="shared" si="0"/>
        <v>0.41881638846737479</v>
      </c>
      <c r="BD3" s="54">
        <f t="shared" si="0"/>
        <v>0.37825421133231246</v>
      </c>
      <c r="BE3" s="54">
        <f t="shared" si="0"/>
        <v>0.32903225806451614</v>
      </c>
      <c r="BF3" s="54">
        <f t="shared" si="0"/>
        <v>0.29863481228668942</v>
      </c>
      <c r="BG3" s="54">
        <f t="shared" si="0"/>
        <v>0.27629233511586465</v>
      </c>
      <c r="BH3" s="54">
        <f t="shared" si="0"/>
        <v>0.25471698113207542</v>
      </c>
      <c r="BI3" s="54">
        <f t="shared" si="0"/>
        <v>0.22823984526112182</v>
      </c>
      <c r="BJ3" s="54">
        <f t="shared" si="0"/>
        <v>0.19635627530364375</v>
      </c>
      <c r="BK3" s="54">
        <f t="shared" si="0"/>
        <v>0.14784394250513341</v>
      </c>
      <c r="BL3" s="54">
        <f t="shared" si="0"/>
        <v>0.13566739606126915</v>
      </c>
      <c r="BM3" s="54">
        <f t="shared" si="0"/>
        <v>-0.1027777777777778</v>
      </c>
      <c r="BN3" s="54">
        <f t="shared" si="0"/>
        <v>-0.11290322580645147</v>
      </c>
      <c r="BO3" s="54">
        <f t="shared" si="0"/>
        <v>-3.9164490861618773E-2</v>
      </c>
      <c r="BP3" s="54">
        <f t="shared" si="0"/>
        <v>5.4187192118226542E-2</v>
      </c>
      <c r="BQ3" s="54">
        <f t="shared" si="0"/>
        <v>0.16586538461538461</v>
      </c>
      <c r="BR3" s="54">
        <f t="shared" si="0"/>
        <v>0.16545012165450124</v>
      </c>
      <c r="BS3" s="54">
        <f t="shared" si="0"/>
        <v>0.16748768472906397</v>
      </c>
      <c r="BT3" s="54"/>
      <c r="BU3" s="54"/>
      <c r="BV3" s="54"/>
      <c r="BW3" s="54"/>
      <c r="BX3" s="54"/>
      <c r="BY3" s="54"/>
      <c r="BZ3" s="54"/>
      <c r="CA3" s="54"/>
      <c r="CB3" s="61">
        <v>35</v>
      </c>
      <c r="CC3" s="59">
        <f t="shared" ref="CC3:CV3" si="1">IF(M3&gt;=10,IF(AZ3&gt;=0.24,5,IF(AZ3&gt;=0.16,4,IF(AZ3&gt;=0.08,3,IF(AZ3&gt;=0,2,1)))),IF(M3&gt;=5,IF(AZ3&gt;=0.18,5,IF(AZ3&gt;=0.12,4,IF(AZ3&gt;=0.06,3,IF(AZ3&gt;=0,2,1)))),IF(M3&gt;=2,IF(AZ3&gt;=0.09&gt;=5,IF(AZ3&gt;=0.05,4,IF(AZ3&gt;=0.03,3,IF(AZ3&gt;=0,2,1)))),IF(AZ3&gt;=0.05,5,IF(AZ3&gt;=0,4,3)))))</f>
        <v>5</v>
      </c>
      <c r="CD3" s="59">
        <f t="shared" si="1"/>
        <v>5</v>
      </c>
      <c r="CE3" s="59">
        <f t="shared" si="1"/>
        <v>5</v>
      </c>
      <c r="CF3" s="59">
        <f t="shared" si="1"/>
        <v>5</v>
      </c>
      <c r="CG3" s="59">
        <f t="shared" si="1"/>
        <v>5</v>
      </c>
      <c r="CH3" s="59">
        <f t="shared" si="1"/>
        <v>5</v>
      </c>
      <c r="CI3" s="59">
        <f t="shared" si="1"/>
        <v>5</v>
      </c>
      <c r="CJ3" s="59">
        <f t="shared" si="1"/>
        <v>5</v>
      </c>
      <c r="CK3" s="59">
        <f t="shared" si="1"/>
        <v>5</v>
      </c>
      <c r="CL3" s="59">
        <f t="shared" si="1"/>
        <v>5</v>
      </c>
      <c r="CM3" s="59">
        <f t="shared" si="1"/>
        <v>4</v>
      </c>
      <c r="CN3" s="59">
        <f t="shared" si="1"/>
        <v>4</v>
      </c>
      <c r="CO3" s="59">
        <f t="shared" si="1"/>
        <v>4</v>
      </c>
      <c r="CP3" s="59">
        <f t="shared" si="1"/>
        <v>1</v>
      </c>
      <c r="CQ3" s="59">
        <f t="shared" si="1"/>
        <v>1</v>
      </c>
      <c r="CR3" s="59">
        <f t="shared" si="1"/>
        <v>1</v>
      </c>
      <c r="CS3" s="59">
        <f t="shared" si="1"/>
        <v>4</v>
      </c>
      <c r="CT3" s="59">
        <f t="shared" si="1"/>
        <v>4</v>
      </c>
      <c r="CU3" s="59">
        <f t="shared" si="1"/>
        <v>4</v>
      </c>
      <c r="CV3" s="59">
        <f t="shared" si="1"/>
        <v>4</v>
      </c>
      <c r="CW3" s="59"/>
      <c r="CX3" s="59"/>
      <c r="CY3" s="59"/>
      <c r="CZ3" s="59"/>
      <c r="DA3" s="59"/>
      <c r="DB3" s="59"/>
      <c r="DC3" s="48" t="s">
        <v>199</v>
      </c>
      <c r="DD3" s="52" t="s">
        <v>107</v>
      </c>
      <c r="DE3" s="59">
        <f t="shared" ref="DE3:DX3" si="2">CC3/5*$CB3</f>
        <v>35</v>
      </c>
      <c r="DF3" s="59">
        <f t="shared" si="2"/>
        <v>35</v>
      </c>
      <c r="DG3" s="59">
        <f t="shared" si="2"/>
        <v>35</v>
      </c>
      <c r="DH3" s="59">
        <f t="shared" si="2"/>
        <v>35</v>
      </c>
      <c r="DI3" s="59">
        <f t="shared" si="2"/>
        <v>35</v>
      </c>
      <c r="DJ3" s="59">
        <f t="shared" si="2"/>
        <v>35</v>
      </c>
      <c r="DK3" s="59">
        <f t="shared" si="2"/>
        <v>35</v>
      </c>
      <c r="DL3" s="59">
        <f t="shared" si="2"/>
        <v>35</v>
      </c>
      <c r="DM3" s="59">
        <f t="shared" si="2"/>
        <v>35</v>
      </c>
      <c r="DN3" s="59">
        <f t="shared" si="2"/>
        <v>35</v>
      </c>
      <c r="DO3" s="59">
        <f t="shared" si="2"/>
        <v>28</v>
      </c>
      <c r="DP3" s="59">
        <f t="shared" si="2"/>
        <v>28</v>
      </c>
      <c r="DQ3" s="59">
        <f t="shared" si="2"/>
        <v>28</v>
      </c>
      <c r="DR3" s="59">
        <f t="shared" si="2"/>
        <v>7</v>
      </c>
      <c r="DS3" s="59">
        <f t="shared" si="2"/>
        <v>7</v>
      </c>
      <c r="DT3" s="59">
        <f t="shared" si="2"/>
        <v>7</v>
      </c>
      <c r="DU3" s="59">
        <f t="shared" si="2"/>
        <v>28</v>
      </c>
      <c r="DV3" s="59">
        <f t="shared" si="2"/>
        <v>28</v>
      </c>
      <c r="DW3" s="59">
        <f t="shared" si="2"/>
        <v>28</v>
      </c>
      <c r="DX3" s="59">
        <f t="shared" si="2"/>
        <v>28</v>
      </c>
      <c r="DY3" s="59"/>
      <c r="DZ3" s="59"/>
      <c r="EA3" s="59"/>
      <c r="EB3" s="59"/>
      <c r="EC3" s="59"/>
      <c r="ED3" s="59"/>
      <c r="EE3" s="59"/>
      <c r="EF3" s="54"/>
      <c r="EG3" s="79">
        <f t="shared" ref="EG3:EG8" si="3">DE3+DE9+DE15+DE21+DE27</f>
        <v>80</v>
      </c>
      <c r="EH3" s="79">
        <f t="shared" ref="EH3:EH8" si="4">DF3+DF9+DF15+DF21+DF27</f>
        <v>56</v>
      </c>
      <c r="EI3" s="79">
        <f t="shared" ref="EI3:EI8" si="5">DG3+DG9+DG15+DG21+DG27</f>
        <v>68</v>
      </c>
      <c r="EJ3" s="79">
        <f t="shared" ref="EJ3:EJ8" si="6">DH3+DH9+DH15+DH21+DH27</f>
        <v>77</v>
      </c>
      <c r="EK3" s="79">
        <f t="shared" ref="EK3:EK8" si="7">DI3+DI9+DI15+DI21+DI27</f>
        <v>68</v>
      </c>
      <c r="EL3" s="79">
        <f t="shared" ref="EL3:EL8" si="8">DJ3+DJ9+DJ15+DJ21+DJ27</f>
        <v>56</v>
      </c>
      <c r="EM3" s="79">
        <f t="shared" ref="EM3:ER8" si="9">DK3+DK9+DK15+DK21+DK27</f>
        <v>68</v>
      </c>
      <c r="EN3" s="79">
        <f t="shared" si="9"/>
        <v>68</v>
      </c>
      <c r="EO3" s="79">
        <f t="shared" si="9"/>
        <v>83</v>
      </c>
      <c r="EP3" s="79">
        <f t="shared" si="9"/>
        <v>80</v>
      </c>
      <c r="EQ3" s="79">
        <f t="shared" si="9"/>
        <v>70</v>
      </c>
      <c r="ER3" s="79">
        <f t="shared" si="9"/>
        <v>73</v>
      </c>
      <c r="ES3" s="79">
        <f t="shared" ref="ES3:EZ8" si="10">DQ3+DQ9+DQ15+DQ21+DQ27+DQ33+DQ39+DQ45</f>
        <v>57</v>
      </c>
      <c r="ET3" s="79">
        <f t="shared" si="10"/>
        <v>32</v>
      </c>
      <c r="EU3" s="79">
        <f t="shared" si="10"/>
        <v>56</v>
      </c>
      <c r="EV3" s="79">
        <f t="shared" si="10"/>
        <v>36</v>
      </c>
      <c r="EW3" s="79">
        <f t="shared" si="10"/>
        <v>61</v>
      </c>
      <c r="EX3" s="79">
        <f t="shared" si="10"/>
        <v>49</v>
      </c>
      <c r="EY3" s="79">
        <f t="shared" si="10"/>
        <v>61</v>
      </c>
      <c r="EZ3" s="79">
        <f t="shared" si="10"/>
        <v>53</v>
      </c>
      <c r="FA3" s="79"/>
      <c r="FB3" s="79"/>
      <c r="FC3" s="79"/>
      <c r="FD3" s="79"/>
      <c r="FE3" s="79"/>
      <c r="FF3" s="79"/>
      <c r="FH3" s="48">
        <f t="shared" ref="FH3:FM3" si="11">DS3+DS9</f>
        <v>23</v>
      </c>
      <c r="FI3" s="48">
        <f t="shared" si="11"/>
        <v>15</v>
      </c>
      <c r="FJ3" s="48">
        <f t="shared" si="11"/>
        <v>40</v>
      </c>
      <c r="FK3" s="48">
        <f t="shared" si="11"/>
        <v>36</v>
      </c>
      <c r="FL3" s="48">
        <f t="shared" si="11"/>
        <v>44</v>
      </c>
      <c r="FM3" s="48">
        <f t="shared" si="11"/>
        <v>32</v>
      </c>
    </row>
    <row r="4" spans="2:169" s="48" customFormat="1" ht="14.25" customHeight="1">
      <c r="C4" s="52" t="s">
        <v>131</v>
      </c>
      <c r="G4" s="64"/>
      <c r="H4" s="64"/>
      <c r="I4" s="64"/>
      <c r="J4" s="64"/>
      <c r="K4" s="51"/>
      <c r="L4" s="51"/>
      <c r="M4" s="51">
        <v>3.25</v>
      </c>
      <c r="N4" s="51">
        <v>3.23</v>
      </c>
      <c r="O4" s="51">
        <v>3.42</v>
      </c>
      <c r="P4" s="51">
        <v>3.53</v>
      </c>
      <c r="Q4" s="51">
        <v>3.65</v>
      </c>
      <c r="R4" s="51">
        <v>3.46</v>
      </c>
      <c r="S4" s="51">
        <v>3.33</v>
      </c>
      <c r="T4" s="51">
        <v>3.24</v>
      </c>
      <c r="U4" s="51">
        <v>3.01</v>
      </c>
      <c r="V4" s="51">
        <v>3.15</v>
      </c>
      <c r="W4" s="51">
        <v>3.35</v>
      </c>
      <c r="X4" s="51">
        <v>3.47</v>
      </c>
      <c r="Y4" s="51">
        <v>3.56</v>
      </c>
      <c r="Z4" s="51">
        <v>4.47</v>
      </c>
      <c r="AA4" s="51">
        <v>4.47</v>
      </c>
      <c r="AB4" s="51">
        <v>4.38</v>
      </c>
      <c r="AC4" s="51">
        <v>4.42</v>
      </c>
      <c r="AD4" s="51">
        <v>4.33</v>
      </c>
      <c r="AE4" s="51">
        <v>4.41</v>
      </c>
      <c r="AF4" s="51">
        <v>4.3600000000000003</v>
      </c>
      <c r="AG4" s="51">
        <v>4.1100000000000003</v>
      </c>
      <c r="AH4" s="51">
        <v>4.0199999999999996</v>
      </c>
      <c r="AI4" s="51">
        <v>3.97</v>
      </c>
      <c r="AJ4" s="51">
        <v>4.17</v>
      </c>
      <c r="AK4" s="51">
        <v>3.9</v>
      </c>
      <c r="AL4" s="116">
        <v>4.04</v>
      </c>
      <c r="AM4" s="73">
        <v>4.09</v>
      </c>
      <c r="AN4" s="73">
        <v>4.1100000000000003</v>
      </c>
      <c r="AO4" s="187">
        <v>4.22</v>
      </c>
      <c r="AP4" s="73">
        <v>4.33</v>
      </c>
      <c r="AQ4" s="195">
        <v>4.22</v>
      </c>
      <c r="AR4" s="195">
        <v>4.2300000000000004</v>
      </c>
      <c r="AS4" s="206"/>
      <c r="AT4" s="206"/>
      <c r="AU4" s="206"/>
      <c r="AV4" s="206"/>
      <c r="AW4" s="206"/>
      <c r="AX4" s="109"/>
      <c r="AY4" s="49"/>
      <c r="AZ4" s="54">
        <f t="shared" ref="AZ4:BE6" si="12">(M4-Y4)/M4</f>
        <v>-9.5384615384615401E-2</v>
      </c>
      <c r="BA4" s="54">
        <f t="shared" si="12"/>
        <v>-0.3839009287925696</v>
      </c>
      <c r="BB4" s="54">
        <f t="shared" si="12"/>
        <v>-0.30701754385964908</v>
      </c>
      <c r="BC4" s="54">
        <f t="shared" si="12"/>
        <v>-0.24079320113314451</v>
      </c>
      <c r="BD4" s="54">
        <f t="shared" si="12"/>
        <v>-0.21095890410958906</v>
      </c>
      <c r="BE4" s="54">
        <f t="shared" si="12"/>
        <v>-0.25144508670520233</v>
      </c>
      <c r="BF4" s="54">
        <f t="shared" ref="BF4:BF14" si="13">(S4-AE4)/S4</f>
        <v>-0.32432432432432434</v>
      </c>
      <c r="BG4" s="54">
        <f t="shared" ref="BG4:BS6" si="14">(T4-AF4)/T4</f>
        <v>-0.34567901234567905</v>
      </c>
      <c r="BH4" s="54">
        <f t="shared" si="14"/>
        <v>-0.36544850498338893</v>
      </c>
      <c r="BI4" s="54">
        <f t="shared" si="14"/>
        <v>-0.2761904761904761</v>
      </c>
      <c r="BJ4" s="54">
        <f t="shared" si="14"/>
        <v>-0.18507462686567167</v>
      </c>
      <c r="BK4" s="54">
        <f t="shared" si="14"/>
        <v>-0.20172910662824198</v>
      </c>
      <c r="BL4" s="54">
        <f t="shared" si="14"/>
        <v>-9.5505617977528046E-2</v>
      </c>
      <c r="BM4" s="54">
        <f t="shared" si="14"/>
        <v>9.6196868008948486E-2</v>
      </c>
      <c r="BN4" s="54">
        <f t="shared" si="14"/>
        <v>8.5011185682326601E-2</v>
      </c>
      <c r="BO4" s="54">
        <f t="shared" si="14"/>
        <v>6.1643835616438263E-2</v>
      </c>
      <c r="BP4" s="54">
        <f t="shared" si="14"/>
        <v>4.5248868778280583E-2</v>
      </c>
      <c r="BQ4" s="54">
        <f t="shared" si="14"/>
        <v>0</v>
      </c>
      <c r="BR4" s="54">
        <f t="shared" si="14"/>
        <v>4.3083900226757454E-2</v>
      </c>
      <c r="BS4" s="54">
        <f t="shared" si="14"/>
        <v>2.9816513761467864E-2</v>
      </c>
      <c r="BT4" s="54"/>
      <c r="BU4" s="54"/>
      <c r="BV4" s="54"/>
      <c r="BW4" s="54"/>
      <c r="BX4" s="54"/>
      <c r="BY4" s="54"/>
      <c r="BZ4" s="54"/>
      <c r="CB4" s="61">
        <v>35</v>
      </c>
      <c r="CC4" s="59">
        <f t="shared" ref="CC4:CC8" si="15">IF(M4&gt;=10,IF(AZ4&gt;=0.24,5,IF(AZ4&gt;=0.16,4,IF(AZ4&gt;=0.08,3,IF(AZ4&gt;=0,2,1)))),IF(M4&gt;=5,IF(AZ4&gt;=0.18,5,IF(AZ4&gt;=0.12,4,IF(AZ4&gt;=0.06,3,IF(AZ4&gt;=0,2,1)))),IF(M4&gt;=2,IF(AZ4&gt;=0.09&gt;=5,IF(AZ4&gt;=0.05,4,IF(AZ4&gt;=0.03,3,IF(AZ4&gt;=0,2,1)))),IF(AZ4&gt;=0.05,5,IF(AZ4&gt;=0,4,3)))))</f>
        <v>1</v>
      </c>
      <c r="CD4" s="59">
        <f t="shared" ref="CD4:CD8" si="16">IF(N4&gt;=10,IF(BA4&gt;=0.24,5,IF(BA4&gt;=0.16,4,IF(BA4&gt;=0.08,3,IF(BA4&gt;=0,2,1)))),IF(N4&gt;=5,IF(BA4&gt;=0.18,5,IF(BA4&gt;=0.12,4,IF(BA4&gt;=0.06,3,IF(BA4&gt;=0,2,1)))),IF(N4&gt;=2,IF(BA4&gt;=0.09&gt;=5,IF(BA4&gt;=0.05,4,IF(BA4&gt;=0.03,3,IF(BA4&gt;=0,2,1)))),IF(BA4&gt;=0.05,5,IF(BA4&gt;=0,4,3)))))</f>
        <v>1</v>
      </c>
      <c r="CE4" s="59">
        <f t="shared" ref="CE4:CE8" si="17">IF(O4&gt;=10,IF(BB4&gt;=0.24,5,IF(BB4&gt;=0.16,4,IF(BB4&gt;=0.08,3,IF(BB4&gt;=0,2,1)))),IF(O4&gt;=5,IF(BB4&gt;=0.18,5,IF(BB4&gt;=0.12,4,IF(BB4&gt;=0.06,3,IF(BB4&gt;=0,2,1)))),IF(O4&gt;=2,IF(BB4&gt;=0.09&gt;=5,IF(BB4&gt;=0.05,4,IF(BB4&gt;=0.03,3,IF(BB4&gt;=0,2,1)))),IF(BB4&gt;=0.05,5,IF(BB4&gt;=0,4,3)))))</f>
        <v>1</v>
      </c>
      <c r="CF4" s="59">
        <f t="shared" ref="CF4:CF8" si="18">IF(P4&gt;=10,IF(BC4&gt;=0.24,5,IF(BC4&gt;=0.16,4,IF(BC4&gt;=0.08,3,IF(BC4&gt;=0,2,1)))),IF(P4&gt;=5,IF(BC4&gt;=0.18,5,IF(BC4&gt;=0.12,4,IF(BC4&gt;=0.06,3,IF(BC4&gt;=0,2,1)))),IF(P4&gt;=2,IF(BC4&gt;=0.09&gt;=5,IF(BC4&gt;=0.05,4,IF(BC4&gt;=0.03,3,IF(BC4&gt;=0,2,1)))),IF(BC4&gt;=0.05,5,IF(BC4&gt;=0,4,3)))))</f>
        <v>1</v>
      </c>
      <c r="CG4" s="59">
        <f t="shared" ref="CG4:CG8" si="19">IF(Q4&gt;=10,IF(BD4&gt;=0.24,5,IF(BD4&gt;=0.16,4,IF(BD4&gt;=0.08,3,IF(BD4&gt;=0,2,1)))),IF(Q4&gt;=5,IF(BD4&gt;=0.18,5,IF(BD4&gt;=0.12,4,IF(BD4&gt;=0.06,3,IF(BD4&gt;=0,2,1)))),IF(Q4&gt;=2,IF(BD4&gt;=0.09&gt;=5,IF(BD4&gt;=0.05,4,IF(BD4&gt;=0.03,3,IF(BD4&gt;=0,2,1)))),IF(BD4&gt;=0.05,5,IF(BD4&gt;=0,4,3)))))</f>
        <v>1</v>
      </c>
      <c r="CH4" s="59">
        <f t="shared" ref="CH4:CH8" si="20">IF(R4&gt;=10,IF(BE4&gt;=0.24,5,IF(BE4&gt;=0.16,4,IF(BE4&gt;=0.08,3,IF(BE4&gt;=0,2,1)))),IF(R4&gt;=5,IF(BE4&gt;=0.18,5,IF(BE4&gt;=0.12,4,IF(BE4&gt;=0.06,3,IF(BE4&gt;=0,2,1)))),IF(R4&gt;=2,IF(BE4&gt;=0.09&gt;=5,IF(BE4&gt;=0.05,4,IF(BE4&gt;=0.03,3,IF(BE4&gt;=0,2,1)))),IF(BE4&gt;=0.05,5,IF(BE4&gt;=0,4,3)))))</f>
        <v>1</v>
      </c>
      <c r="CI4" s="59">
        <f t="shared" ref="CI4:CI8" si="21">IF(S4&gt;=10,IF(BF4&gt;=0.24,5,IF(BF4&gt;=0.16,4,IF(BF4&gt;=0.08,3,IF(BF4&gt;=0,2,1)))),IF(S4&gt;=5,IF(BF4&gt;=0.18,5,IF(BF4&gt;=0.12,4,IF(BF4&gt;=0.06,3,IF(BF4&gt;=0,2,1)))),IF(S4&gt;=2,IF(BF4&gt;=0.09&gt;=5,IF(BF4&gt;=0.05,4,IF(BF4&gt;=0.03,3,IF(BF4&gt;=0,2,1)))),IF(BF4&gt;=0.05,5,IF(BF4&gt;=0,4,3)))))</f>
        <v>1</v>
      </c>
      <c r="CJ4" s="59">
        <f t="shared" ref="CJ4:CJ8" si="22">IF(T4&gt;=10,IF(BG4&gt;=0.24,5,IF(BG4&gt;=0.16,4,IF(BG4&gt;=0.08,3,IF(BG4&gt;=0,2,1)))),IF(T4&gt;=5,IF(BG4&gt;=0.18,5,IF(BG4&gt;=0.12,4,IF(BG4&gt;=0.06,3,IF(BG4&gt;=0,2,1)))),IF(T4&gt;=2,IF(BG4&gt;=0.09&gt;=5,IF(BG4&gt;=0.05,4,IF(BG4&gt;=0.03,3,IF(BG4&gt;=0,2,1)))),IF(BG4&gt;=0.05,5,IF(BG4&gt;=0,4,3)))))</f>
        <v>1</v>
      </c>
      <c r="CK4" s="59">
        <f t="shared" ref="CK4:CK8" si="23">IF(U4&gt;=10,IF(BH4&gt;=0.24,5,IF(BH4&gt;=0.16,4,IF(BH4&gt;=0.08,3,IF(BH4&gt;=0,2,1)))),IF(U4&gt;=5,IF(BH4&gt;=0.18,5,IF(BH4&gt;=0.12,4,IF(BH4&gt;=0.06,3,IF(BH4&gt;=0,2,1)))),IF(U4&gt;=2,IF(BH4&gt;=0.09&gt;=5,IF(BH4&gt;=0.05,4,IF(BH4&gt;=0.03,3,IF(BH4&gt;=0,2,1)))),IF(BH4&gt;=0.05,5,IF(BH4&gt;=0,4,3)))))</f>
        <v>1</v>
      </c>
      <c r="CL4" s="59">
        <f t="shared" ref="CL4:CL8" si="24">IF(V4&gt;=10,IF(BI4&gt;=0.24,5,IF(BI4&gt;=0.16,4,IF(BI4&gt;=0.08,3,IF(BI4&gt;=0,2,1)))),IF(V4&gt;=5,IF(BI4&gt;=0.18,5,IF(BI4&gt;=0.12,4,IF(BI4&gt;=0.06,3,IF(BI4&gt;=0,2,1)))),IF(V4&gt;=2,IF(BI4&gt;=0.09&gt;=5,IF(BI4&gt;=0.05,4,IF(BI4&gt;=0.03,3,IF(BI4&gt;=0,2,1)))),IF(BI4&gt;=0.05,5,IF(BI4&gt;=0,4,3)))))</f>
        <v>1</v>
      </c>
      <c r="CM4" s="59">
        <f t="shared" ref="CM4:CM8" si="25">IF(W4&gt;=10,IF(BJ4&gt;=0.24,5,IF(BJ4&gt;=0.16,4,IF(BJ4&gt;=0.08,3,IF(BJ4&gt;=0,2,1)))),IF(W4&gt;=5,IF(BJ4&gt;=0.18,5,IF(BJ4&gt;=0.12,4,IF(BJ4&gt;=0.06,3,IF(BJ4&gt;=0,2,1)))),IF(W4&gt;=2,IF(BJ4&gt;=0.09&gt;=5,IF(BJ4&gt;=0.05,4,IF(BJ4&gt;=0.03,3,IF(BJ4&gt;=0,2,1)))),IF(BJ4&gt;=0.05,5,IF(BJ4&gt;=0,4,3)))))</f>
        <v>1</v>
      </c>
      <c r="CN4" s="59">
        <f t="shared" ref="CN4:CN8" si="26">IF(X4&gt;=10,IF(BK4&gt;=0.24,5,IF(BK4&gt;=0.16,4,IF(BK4&gt;=0.08,3,IF(BK4&gt;=0,2,1)))),IF(X4&gt;=5,IF(BK4&gt;=0.18,5,IF(BK4&gt;=0.12,4,IF(BK4&gt;=0.06,3,IF(BK4&gt;=0,2,1)))),IF(X4&gt;=2,IF(BK4&gt;=0.09&gt;=5,IF(BK4&gt;=0.05,4,IF(BK4&gt;=0.03,3,IF(BK4&gt;=0,2,1)))),IF(BK4&gt;=0.05,5,IF(BK4&gt;=0,4,3)))))</f>
        <v>1</v>
      </c>
      <c r="CO4" s="59">
        <f t="shared" ref="CO4:CO8" si="27">IF(Y4&gt;=10,IF(BL4&gt;=0.24,5,IF(BL4&gt;=0.16,4,IF(BL4&gt;=0.08,3,IF(BL4&gt;=0,2,1)))),IF(Y4&gt;=5,IF(BL4&gt;=0.18,5,IF(BL4&gt;=0.12,4,IF(BL4&gt;=0.06,3,IF(BL4&gt;=0,2,1)))),IF(Y4&gt;=2,IF(BL4&gt;=0.09&gt;=5,IF(BL4&gt;=0.05,4,IF(BL4&gt;=0.03,3,IF(BL4&gt;=0,2,1)))),IF(BL4&gt;=0.05,5,IF(BL4&gt;=0,4,3)))))</f>
        <v>1</v>
      </c>
      <c r="CP4" s="59">
        <f t="shared" ref="CP4:CP8" si="28">IF(Z4&gt;=10,IF(BM4&gt;=0.24,5,IF(BM4&gt;=0.16,4,IF(BM4&gt;=0.08,3,IF(BM4&gt;=0,2,1)))),IF(Z4&gt;=5,IF(BM4&gt;=0.18,5,IF(BM4&gt;=0.12,4,IF(BM4&gt;=0.06,3,IF(BM4&gt;=0,2,1)))),IF(Z4&gt;=2,IF(BM4&gt;=0.09&gt;=5,IF(BM4&gt;=0.05,4,IF(BM4&gt;=0.03,3,IF(BM4&gt;=0,2,1)))),IF(BM4&gt;=0.05,5,IF(BM4&gt;=0,4,3)))))</f>
        <v>4</v>
      </c>
      <c r="CQ4" s="59">
        <f t="shared" ref="CQ4:CQ8" si="29">IF(AA4&gt;=10,IF(BN4&gt;=0.24,5,IF(BN4&gt;=0.16,4,IF(BN4&gt;=0.08,3,IF(BN4&gt;=0,2,1)))),IF(AA4&gt;=5,IF(BN4&gt;=0.18,5,IF(BN4&gt;=0.12,4,IF(BN4&gt;=0.06,3,IF(BN4&gt;=0,2,1)))),IF(AA4&gt;=2,IF(BN4&gt;=0.09&gt;=5,IF(BN4&gt;=0.05,4,IF(BN4&gt;=0.03,3,IF(BN4&gt;=0,2,1)))),IF(BN4&gt;=0.05,5,IF(BN4&gt;=0,4,3)))))</f>
        <v>4</v>
      </c>
      <c r="CR4" s="59">
        <f t="shared" ref="CR4:CV8" si="30">IF(AB4&gt;=10,IF(BO4&gt;=0.24,5,IF(BO4&gt;=0.16,4,IF(BO4&gt;=0.08,3,IF(BO4&gt;=0,2,1)))),IF(AB4&gt;=5,IF(BO4&gt;=0.18,5,IF(BO4&gt;=0.12,4,IF(BO4&gt;=0.06,3,IF(BO4&gt;=0,2,1)))),IF(AB4&gt;=2,IF(BO4&gt;=0.09&gt;=5,IF(BO4&gt;=0.05,4,IF(BO4&gt;=0.03,3,IF(BO4&gt;=0,2,1)))),IF(BO4&gt;=0.05,5,IF(BO4&gt;=0,4,3)))))</f>
        <v>4</v>
      </c>
      <c r="CS4" s="59">
        <f t="shared" si="30"/>
        <v>3</v>
      </c>
      <c r="CT4" s="59">
        <f t="shared" si="30"/>
        <v>2</v>
      </c>
      <c r="CU4" s="59">
        <f t="shared" si="30"/>
        <v>3</v>
      </c>
      <c r="CV4" s="59">
        <f t="shared" si="30"/>
        <v>2</v>
      </c>
      <c r="CW4" s="59"/>
      <c r="CX4" s="59"/>
      <c r="CY4" s="59"/>
      <c r="CZ4" s="59"/>
      <c r="DA4" s="59"/>
      <c r="DB4" s="59"/>
      <c r="DC4" s="48" t="s">
        <v>212</v>
      </c>
      <c r="DD4" s="52" t="s">
        <v>131</v>
      </c>
      <c r="DE4" s="59">
        <f t="shared" ref="DE4:DE18" si="31">CC4/5*$CB4</f>
        <v>7</v>
      </c>
      <c r="DF4" s="59">
        <f t="shared" ref="DF4:DF18" si="32">CD4/5*$CB4</f>
        <v>7</v>
      </c>
      <c r="DG4" s="59">
        <f t="shared" ref="DG4:DG18" si="33">CE4/5*$CB4</f>
        <v>7</v>
      </c>
      <c r="DH4" s="59">
        <f t="shared" ref="DH4:DH18" si="34">CF4/5*$CB4</f>
        <v>7</v>
      </c>
      <c r="DI4" s="59">
        <f t="shared" ref="DI4:DI18" si="35">CG4/5*$CB4</f>
        <v>7</v>
      </c>
      <c r="DJ4" s="59">
        <f t="shared" ref="DJ4:DJ18" si="36">CH4/5*$CB4</f>
        <v>7</v>
      </c>
      <c r="DK4" s="59">
        <f t="shared" ref="DK4:DK6" si="37">CI4/5*$CB4</f>
        <v>7</v>
      </c>
      <c r="DL4" s="59">
        <f t="shared" ref="DL4:DX6" si="38">CJ4/5*$CB4</f>
        <v>7</v>
      </c>
      <c r="DM4" s="59">
        <f t="shared" si="38"/>
        <v>7</v>
      </c>
      <c r="DN4" s="59">
        <f t="shared" si="38"/>
        <v>7</v>
      </c>
      <c r="DO4" s="59">
        <f t="shared" si="38"/>
        <v>7</v>
      </c>
      <c r="DP4" s="59">
        <f t="shared" si="38"/>
        <v>7</v>
      </c>
      <c r="DQ4" s="59">
        <f t="shared" si="38"/>
        <v>7</v>
      </c>
      <c r="DR4" s="59">
        <f t="shared" si="38"/>
        <v>28</v>
      </c>
      <c r="DS4" s="59">
        <f t="shared" si="38"/>
        <v>28</v>
      </c>
      <c r="DT4" s="59">
        <f t="shared" si="38"/>
        <v>28</v>
      </c>
      <c r="DU4" s="59">
        <f t="shared" si="38"/>
        <v>21</v>
      </c>
      <c r="DV4" s="59">
        <f t="shared" si="38"/>
        <v>14</v>
      </c>
      <c r="DW4" s="59">
        <f t="shared" si="38"/>
        <v>21</v>
      </c>
      <c r="DX4" s="59">
        <f t="shared" si="38"/>
        <v>14</v>
      </c>
      <c r="DY4" s="59"/>
      <c r="DZ4" s="59"/>
      <c r="EA4" s="59"/>
      <c r="EB4" s="59"/>
      <c r="EC4" s="59"/>
      <c r="ED4" s="59"/>
      <c r="EE4" s="59"/>
      <c r="EG4" s="79">
        <f t="shared" si="3"/>
        <v>64</v>
      </c>
      <c r="EH4" s="79">
        <f t="shared" si="4"/>
        <v>52</v>
      </c>
      <c r="EI4" s="79">
        <f t="shared" si="5"/>
        <v>52</v>
      </c>
      <c r="EJ4" s="79">
        <f t="shared" si="6"/>
        <v>64</v>
      </c>
      <c r="EK4" s="79">
        <f t="shared" si="7"/>
        <v>49</v>
      </c>
      <c r="EL4" s="79">
        <f t="shared" si="8"/>
        <v>61</v>
      </c>
      <c r="EM4" s="79">
        <f t="shared" si="9"/>
        <v>37</v>
      </c>
      <c r="EN4" s="79">
        <f t="shared" si="9"/>
        <v>40</v>
      </c>
      <c r="EO4" s="79">
        <f t="shared" si="9"/>
        <v>40</v>
      </c>
      <c r="EP4" s="79">
        <f t="shared" si="9"/>
        <v>52</v>
      </c>
      <c r="EQ4" s="79">
        <f t="shared" si="9"/>
        <v>52</v>
      </c>
      <c r="ER4" s="79">
        <f t="shared" si="9"/>
        <v>61</v>
      </c>
      <c r="ES4" s="79">
        <f t="shared" si="10"/>
        <v>60</v>
      </c>
      <c r="ET4" s="79">
        <f t="shared" si="10"/>
        <v>81</v>
      </c>
      <c r="EU4" s="79">
        <f t="shared" si="10"/>
        <v>83</v>
      </c>
      <c r="EV4" s="79">
        <f t="shared" si="10"/>
        <v>69</v>
      </c>
      <c r="EW4" s="79">
        <f t="shared" si="10"/>
        <v>74</v>
      </c>
      <c r="EX4" s="79">
        <f t="shared" si="10"/>
        <v>60</v>
      </c>
      <c r="EY4" s="79">
        <f t="shared" si="10"/>
        <v>71</v>
      </c>
      <c r="EZ4" s="79">
        <f t="shared" si="10"/>
        <v>63</v>
      </c>
      <c r="FA4" s="79"/>
      <c r="FB4" s="79"/>
      <c r="FC4" s="79"/>
      <c r="FD4" s="79"/>
      <c r="FE4" s="79"/>
      <c r="FF4" s="79"/>
      <c r="FH4" s="48">
        <f t="shared" ref="FH4:FM8" si="39">DS4+DS10</f>
        <v>44</v>
      </c>
      <c r="FI4" s="48">
        <f t="shared" si="39"/>
        <v>48</v>
      </c>
      <c r="FJ4" s="48">
        <f t="shared" si="39"/>
        <v>33</v>
      </c>
      <c r="FK4" s="48">
        <f t="shared" si="39"/>
        <v>18</v>
      </c>
      <c r="FL4" s="48">
        <f t="shared" si="39"/>
        <v>29</v>
      </c>
      <c r="FM4" s="48">
        <f t="shared" si="39"/>
        <v>30</v>
      </c>
    </row>
    <row r="5" spans="2:169" s="48" customFormat="1" ht="14.25" customHeight="1">
      <c r="C5" s="52" t="s">
        <v>7</v>
      </c>
      <c r="K5" s="51"/>
      <c r="L5" s="51"/>
      <c r="M5" s="51">
        <v>1.67</v>
      </c>
      <c r="N5" s="51">
        <v>1.72</v>
      </c>
      <c r="O5" s="51">
        <v>1.75</v>
      </c>
      <c r="P5" s="51">
        <v>1.89</v>
      </c>
      <c r="Q5" s="51">
        <v>2.41</v>
      </c>
      <c r="R5" s="51">
        <v>2.65</v>
      </c>
      <c r="S5" s="51">
        <v>2.76</v>
      </c>
      <c r="T5" s="51">
        <v>2.78</v>
      </c>
      <c r="U5" s="51">
        <v>3.05</v>
      </c>
      <c r="V5" s="51">
        <v>3.37</v>
      </c>
      <c r="W5" s="51">
        <v>2.73</v>
      </c>
      <c r="X5" s="51">
        <v>2.5</v>
      </c>
      <c r="Y5" s="51">
        <v>1.9</v>
      </c>
      <c r="Z5" s="51">
        <v>1.46</v>
      </c>
      <c r="AA5" s="51">
        <v>1.27</v>
      </c>
      <c r="AB5" s="51">
        <v>1.19</v>
      </c>
      <c r="AC5" s="51">
        <v>1.1100000000000001</v>
      </c>
      <c r="AD5" s="51">
        <v>0.97</v>
      </c>
      <c r="AE5" s="51">
        <v>0.89</v>
      </c>
      <c r="AF5" s="51">
        <v>0.8</v>
      </c>
      <c r="AG5" s="51">
        <v>0.78</v>
      </c>
      <c r="AH5" s="51">
        <v>0.79</v>
      </c>
      <c r="AI5" s="51">
        <v>0.78</v>
      </c>
      <c r="AJ5" s="51">
        <v>0.79</v>
      </c>
      <c r="AK5" s="51">
        <v>0.78</v>
      </c>
      <c r="AL5" s="116">
        <v>0.78</v>
      </c>
      <c r="AM5" s="73">
        <v>0.76</v>
      </c>
      <c r="AN5" s="73">
        <v>0.77</v>
      </c>
      <c r="AO5" s="187">
        <v>0.77</v>
      </c>
      <c r="AP5" s="73">
        <v>0.8</v>
      </c>
      <c r="AQ5" s="195">
        <v>0.78</v>
      </c>
      <c r="AR5" s="195">
        <v>0.76</v>
      </c>
      <c r="AS5" s="206"/>
      <c r="AT5" s="206"/>
      <c r="AU5" s="206"/>
      <c r="AV5" s="206"/>
      <c r="AW5" s="206"/>
      <c r="AX5" s="109"/>
      <c r="AY5" s="49"/>
      <c r="AZ5" s="54">
        <f t="shared" si="12"/>
        <v>-0.1377245508982036</v>
      </c>
      <c r="BA5" s="54">
        <f t="shared" si="12"/>
        <v>0.15116279069767444</v>
      </c>
      <c r="BB5" s="54">
        <f t="shared" si="12"/>
        <v>0.2742857142857143</v>
      </c>
      <c r="BC5" s="54">
        <f t="shared" si="12"/>
        <v>0.37037037037037035</v>
      </c>
      <c r="BD5" s="54">
        <f t="shared" si="12"/>
        <v>0.53941908713692943</v>
      </c>
      <c r="BE5" s="54">
        <f t="shared" si="12"/>
        <v>0.63396226415094337</v>
      </c>
      <c r="BF5" s="54">
        <f t="shared" si="13"/>
        <v>0.67753623188405787</v>
      </c>
      <c r="BG5" s="54">
        <f t="shared" si="14"/>
        <v>0.71223021582733814</v>
      </c>
      <c r="BH5" s="54">
        <f t="shared" si="14"/>
        <v>0.74426229508196706</v>
      </c>
      <c r="BI5" s="54">
        <f t="shared" si="14"/>
        <v>0.76557863501483681</v>
      </c>
      <c r="BJ5" s="54">
        <f t="shared" si="14"/>
        <v>0.7142857142857143</v>
      </c>
      <c r="BK5" s="54">
        <f t="shared" si="14"/>
        <v>0.68399999999999994</v>
      </c>
      <c r="BL5" s="54">
        <f t="shared" si="14"/>
        <v>0.58947368421052626</v>
      </c>
      <c r="BM5" s="54">
        <f t="shared" si="14"/>
        <v>0.46575342465753422</v>
      </c>
      <c r="BN5" s="54">
        <f t="shared" si="14"/>
        <v>0.40157480314960631</v>
      </c>
      <c r="BO5" s="54">
        <f t="shared" si="14"/>
        <v>0.3529411764705882</v>
      </c>
      <c r="BP5" s="54">
        <f t="shared" si="14"/>
        <v>0.30630630630630634</v>
      </c>
      <c r="BQ5" s="54">
        <f t="shared" si="14"/>
        <v>0.17525773195876282</v>
      </c>
      <c r="BR5" s="54">
        <f t="shared" si="14"/>
        <v>0.12359550561797751</v>
      </c>
      <c r="BS5" s="54">
        <f t="shared" si="14"/>
        <v>5.0000000000000044E-2</v>
      </c>
      <c r="BT5" s="54"/>
      <c r="BU5" s="54"/>
      <c r="BV5" s="54"/>
      <c r="BW5" s="54"/>
      <c r="BX5" s="54"/>
      <c r="BY5" s="54"/>
      <c r="BZ5" s="54"/>
      <c r="CB5" s="61">
        <v>35</v>
      </c>
      <c r="CC5" s="59">
        <f t="shared" si="15"/>
        <v>3</v>
      </c>
      <c r="CD5" s="59">
        <f t="shared" si="16"/>
        <v>5</v>
      </c>
      <c r="CE5" s="59">
        <f t="shared" si="17"/>
        <v>5</v>
      </c>
      <c r="CF5" s="59">
        <f t="shared" si="18"/>
        <v>5</v>
      </c>
      <c r="CG5" s="59">
        <f t="shared" si="19"/>
        <v>4</v>
      </c>
      <c r="CH5" s="59">
        <f t="shared" si="20"/>
        <v>4</v>
      </c>
      <c r="CI5" s="59">
        <f t="shared" si="21"/>
        <v>4</v>
      </c>
      <c r="CJ5" s="59">
        <f t="shared" si="22"/>
        <v>4</v>
      </c>
      <c r="CK5" s="59">
        <f t="shared" si="23"/>
        <v>4</v>
      </c>
      <c r="CL5" s="59">
        <f t="shared" si="24"/>
        <v>4</v>
      </c>
      <c r="CM5" s="59">
        <f t="shared" si="25"/>
        <v>4</v>
      </c>
      <c r="CN5" s="59">
        <f t="shared" si="26"/>
        <v>4</v>
      </c>
      <c r="CO5" s="59">
        <f t="shared" si="27"/>
        <v>5</v>
      </c>
      <c r="CP5" s="59">
        <f t="shared" si="28"/>
        <v>5</v>
      </c>
      <c r="CQ5" s="59">
        <f t="shared" si="29"/>
        <v>5</v>
      </c>
      <c r="CR5" s="59">
        <f t="shared" si="30"/>
        <v>5</v>
      </c>
      <c r="CS5" s="59">
        <f t="shared" si="30"/>
        <v>5</v>
      </c>
      <c r="CT5" s="59">
        <f t="shared" si="30"/>
        <v>5</v>
      </c>
      <c r="CU5" s="59">
        <f t="shared" si="30"/>
        <v>5</v>
      </c>
      <c r="CV5" s="59">
        <f t="shared" si="30"/>
        <v>5</v>
      </c>
      <c r="CW5" s="59"/>
      <c r="CX5" s="59"/>
      <c r="CY5" s="59"/>
      <c r="CZ5" s="59"/>
      <c r="DA5" s="59"/>
      <c r="DB5" s="59"/>
      <c r="DC5" s="48" t="s">
        <v>212</v>
      </c>
      <c r="DD5" s="52" t="s">
        <v>7</v>
      </c>
      <c r="DE5" s="59">
        <f t="shared" si="31"/>
        <v>21</v>
      </c>
      <c r="DF5" s="59">
        <f t="shared" si="32"/>
        <v>35</v>
      </c>
      <c r="DG5" s="59">
        <f t="shared" si="33"/>
        <v>35</v>
      </c>
      <c r="DH5" s="59">
        <f t="shared" si="34"/>
        <v>35</v>
      </c>
      <c r="DI5" s="59">
        <f t="shared" si="35"/>
        <v>28</v>
      </c>
      <c r="DJ5" s="59">
        <f t="shared" si="36"/>
        <v>28</v>
      </c>
      <c r="DK5" s="59">
        <f t="shared" si="37"/>
        <v>28</v>
      </c>
      <c r="DL5" s="59">
        <f t="shared" si="38"/>
        <v>28</v>
      </c>
      <c r="DM5" s="59">
        <f t="shared" si="38"/>
        <v>28</v>
      </c>
      <c r="DN5" s="59">
        <f t="shared" si="38"/>
        <v>28</v>
      </c>
      <c r="DO5" s="59">
        <f t="shared" si="38"/>
        <v>28</v>
      </c>
      <c r="DP5" s="59">
        <f t="shared" si="38"/>
        <v>28</v>
      </c>
      <c r="DQ5" s="59">
        <f t="shared" si="38"/>
        <v>35</v>
      </c>
      <c r="DR5" s="59">
        <f t="shared" si="38"/>
        <v>35</v>
      </c>
      <c r="DS5" s="59">
        <f t="shared" si="38"/>
        <v>35</v>
      </c>
      <c r="DT5" s="59">
        <f t="shared" si="38"/>
        <v>35</v>
      </c>
      <c r="DU5" s="59">
        <f t="shared" si="38"/>
        <v>35</v>
      </c>
      <c r="DV5" s="59">
        <f t="shared" si="38"/>
        <v>35</v>
      </c>
      <c r="DW5" s="59">
        <f t="shared" si="38"/>
        <v>35</v>
      </c>
      <c r="DX5" s="59">
        <f t="shared" si="38"/>
        <v>35</v>
      </c>
      <c r="DY5" s="59"/>
      <c r="DZ5" s="59"/>
      <c r="EA5" s="59"/>
      <c r="EB5" s="59"/>
      <c r="EC5" s="59"/>
      <c r="ED5" s="59"/>
      <c r="EE5" s="59"/>
      <c r="EG5" s="79">
        <f t="shared" si="3"/>
        <v>66</v>
      </c>
      <c r="EH5" s="79">
        <f t="shared" si="4"/>
        <v>80</v>
      </c>
      <c r="EI5" s="79">
        <f t="shared" si="5"/>
        <v>83</v>
      </c>
      <c r="EJ5" s="79">
        <f t="shared" si="6"/>
        <v>83</v>
      </c>
      <c r="EK5" s="79">
        <f t="shared" si="7"/>
        <v>76</v>
      </c>
      <c r="EL5" s="79">
        <f t="shared" si="8"/>
        <v>76</v>
      </c>
      <c r="EM5" s="79">
        <f t="shared" si="9"/>
        <v>82</v>
      </c>
      <c r="EN5" s="79">
        <f t="shared" si="9"/>
        <v>70</v>
      </c>
      <c r="EO5" s="79">
        <f t="shared" si="9"/>
        <v>82</v>
      </c>
      <c r="EP5" s="79">
        <f t="shared" si="9"/>
        <v>67</v>
      </c>
      <c r="EQ5" s="79">
        <f t="shared" si="9"/>
        <v>61</v>
      </c>
      <c r="ER5" s="79">
        <f t="shared" si="9"/>
        <v>58</v>
      </c>
      <c r="ES5" s="79">
        <f t="shared" si="10"/>
        <v>69</v>
      </c>
      <c r="ET5" s="79">
        <f t="shared" si="10"/>
        <v>78</v>
      </c>
      <c r="EU5" s="79">
        <f t="shared" si="10"/>
        <v>78</v>
      </c>
      <c r="EV5" s="79">
        <f t="shared" si="10"/>
        <v>69</v>
      </c>
      <c r="EW5" s="79">
        <f t="shared" si="10"/>
        <v>90</v>
      </c>
      <c r="EX5" s="79">
        <f t="shared" si="10"/>
        <v>78</v>
      </c>
      <c r="EY5" s="79">
        <f t="shared" si="10"/>
        <v>78</v>
      </c>
      <c r="EZ5" s="79">
        <f t="shared" si="10"/>
        <v>78</v>
      </c>
      <c r="FA5" s="79"/>
      <c r="FB5" s="79"/>
      <c r="FC5" s="79"/>
      <c r="FD5" s="79"/>
      <c r="FE5" s="79"/>
      <c r="FF5" s="79"/>
      <c r="FH5" s="48">
        <f t="shared" si="39"/>
        <v>39</v>
      </c>
      <c r="FI5" s="48">
        <f t="shared" si="39"/>
        <v>39</v>
      </c>
      <c r="FJ5" s="48">
        <f t="shared" si="39"/>
        <v>51</v>
      </c>
      <c r="FK5" s="48">
        <f t="shared" si="39"/>
        <v>39</v>
      </c>
      <c r="FL5" s="48">
        <f t="shared" si="39"/>
        <v>39</v>
      </c>
      <c r="FM5" s="48">
        <f t="shared" si="39"/>
        <v>39</v>
      </c>
    </row>
    <row r="6" spans="2:169" s="48" customFormat="1" ht="14.25" customHeight="1">
      <c r="C6" s="52" t="s">
        <v>1</v>
      </c>
      <c r="K6" s="51"/>
      <c r="L6" s="51"/>
      <c r="M6" s="51">
        <v>1.98</v>
      </c>
      <c r="N6" s="51">
        <v>1.86</v>
      </c>
      <c r="O6" s="51">
        <v>1.83</v>
      </c>
      <c r="P6" s="51">
        <v>1.85</v>
      </c>
      <c r="Q6" s="51">
        <v>1.79</v>
      </c>
      <c r="R6" s="51">
        <v>1.75</v>
      </c>
      <c r="S6" s="51">
        <v>1.65</v>
      </c>
      <c r="T6" s="51">
        <v>1.59</v>
      </c>
      <c r="U6" s="51">
        <v>1.47</v>
      </c>
      <c r="V6" s="51">
        <v>1.45</v>
      </c>
      <c r="W6" s="51">
        <v>1.46</v>
      </c>
      <c r="X6" s="51">
        <v>1.45</v>
      </c>
      <c r="Y6" s="51">
        <v>1.41</v>
      </c>
      <c r="Z6" s="51">
        <v>1.34</v>
      </c>
      <c r="AA6" s="51">
        <v>1.31</v>
      </c>
      <c r="AB6" s="51">
        <v>1.3</v>
      </c>
      <c r="AC6" s="51">
        <v>1.32</v>
      </c>
      <c r="AD6" s="51">
        <v>1.31</v>
      </c>
      <c r="AE6" s="51">
        <v>1.3</v>
      </c>
      <c r="AF6" s="51">
        <v>1.28</v>
      </c>
      <c r="AG6" s="51">
        <v>1.24</v>
      </c>
      <c r="AH6" s="51">
        <v>1.25</v>
      </c>
      <c r="AI6" s="51">
        <v>1.25</v>
      </c>
      <c r="AJ6" s="51">
        <v>1.33</v>
      </c>
      <c r="AK6" s="51">
        <v>1.37</v>
      </c>
      <c r="AL6" s="116">
        <v>1.31</v>
      </c>
      <c r="AM6" s="73">
        <v>1.37</v>
      </c>
      <c r="AN6" s="73">
        <v>1.41</v>
      </c>
      <c r="AO6" s="187">
        <v>1.46</v>
      </c>
      <c r="AP6" s="73">
        <v>1.45</v>
      </c>
      <c r="AQ6" s="195">
        <v>1.47</v>
      </c>
      <c r="AR6" s="195">
        <v>1.47</v>
      </c>
      <c r="AS6" s="206"/>
      <c r="AT6" s="206"/>
      <c r="AU6" s="206"/>
      <c r="AV6" s="206"/>
      <c r="AW6" s="206"/>
      <c r="AX6" s="109"/>
      <c r="AY6" s="49"/>
      <c r="AZ6" s="54">
        <f t="shared" si="12"/>
        <v>0.2878787878787879</v>
      </c>
      <c r="BA6" s="54">
        <f t="shared" si="12"/>
        <v>0.27956989247311825</v>
      </c>
      <c r="BB6" s="54">
        <f t="shared" si="12"/>
        <v>0.28415300546448086</v>
      </c>
      <c r="BC6" s="54">
        <f t="shared" si="12"/>
        <v>0.29729729729729731</v>
      </c>
      <c r="BD6" s="54">
        <f t="shared" si="12"/>
        <v>0.26256983240223464</v>
      </c>
      <c r="BE6" s="54">
        <f t="shared" si="12"/>
        <v>0.25142857142857139</v>
      </c>
      <c r="BF6" s="54">
        <f t="shared" si="13"/>
        <v>0.21212121212121204</v>
      </c>
      <c r="BG6" s="54">
        <f t="shared" si="14"/>
        <v>0.19496855345911951</v>
      </c>
      <c r="BH6" s="54">
        <f t="shared" si="14"/>
        <v>0.15646258503401358</v>
      </c>
      <c r="BI6" s="54">
        <f t="shared" si="14"/>
        <v>0.13793103448275859</v>
      </c>
      <c r="BJ6" s="54">
        <f t="shared" si="14"/>
        <v>0.14383561643835616</v>
      </c>
      <c r="BK6" s="54">
        <f t="shared" si="14"/>
        <v>8.2758620689655102E-2</v>
      </c>
      <c r="BL6" s="54">
        <f t="shared" si="14"/>
        <v>2.8368794326241006E-2</v>
      </c>
      <c r="BM6" s="54">
        <f t="shared" si="14"/>
        <v>2.2388059701492557E-2</v>
      </c>
      <c r="BN6" s="54">
        <f t="shared" si="14"/>
        <v>-4.5801526717557293E-2</v>
      </c>
      <c r="BO6" s="54">
        <f t="shared" si="14"/>
        <v>-8.4615384615384523E-2</v>
      </c>
      <c r="BP6" s="54">
        <f t="shared" si="14"/>
        <v>-0.10606060606060598</v>
      </c>
      <c r="BQ6" s="54">
        <f t="shared" si="14"/>
        <v>-0.1068702290076335</v>
      </c>
      <c r="BR6" s="54">
        <f t="shared" si="14"/>
        <v>-0.13076923076923072</v>
      </c>
      <c r="BS6" s="54">
        <f t="shared" si="14"/>
        <v>-0.14843749999999994</v>
      </c>
      <c r="BT6" s="54"/>
      <c r="BU6" s="54"/>
      <c r="BV6" s="54"/>
      <c r="BW6" s="54"/>
      <c r="BX6" s="54"/>
      <c r="BY6" s="54"/>
      <c r="BZ6" s="54"/>
      <c r="CB6" s="61">
        <v>35</v>
      </c>
      <c r="CC6" s="59">
        <f t="shared" si="15"/>
        <v>5</v>
      </c>
      <c r="CD6" s="59">
        <f t="shared" si="16"/>
        <v>5</v>
      </c>
      <c r="CE6" s="59">
        <f t="shared" si="17"/>
        <v>5</v>
      </c>
      <c r="CF6" s="59">
        <f t="shared" si="18"/>
        <v>5</v>
      </c>
      <c r="CG6" s="59">
        <f t="shared" si="19"/>
        <v>5</v>
      </c>
      <c r="CH6" s="59">
        <f t="shared" si="20"/>
        <v>5</v>
      </c>
      <c r="CI6" s="59">
        <f t="shared" si="21"/>
        <v>5</v>
      </c>
      <c r="CJ6" s="59">
        <f t="shared" si="22"/>
        <v>5</v>
      </c>
      <c r="CK6" s="59">
        <f t="shared" si="23"/>
        <v>5</v>
      </c>
      <c r="CL6" s="59">
        <f t="shared" si="24"/>
        <v>5</v>
      </c>
      <c r="CM6" s="59">
        <f t="shared" si="25"/>
        <v>5</v>
      </c>
      <c r="CN6" s="59">
        <f t="shared" si="26"/>
        <v>5</v>
      </c>
      <c r="CO6" s="59">
        <f t="shared" si="27"/>
        <v>4</v>
      </c>
      <c r="CP6" s="59">
        <f t="shared" si="28"/>
        <v>4</v>
      </c>
      <c r="CQ6" s="59">
        <f t="shared" si="29"/>
        <v>3</v>
      </c>
      <c r="CR6" s="59">
        <f t="shared" si="30"/>
        <v>3</v>
      </c>
      <c r="CS6" s="59">
        <f t="shared" si="30"/>
        <v>3</v>
      </c>
      <c r="CT6" s="59">
        <f t="shared" si="30"/>
        <v>3</v>
      </c>
      <c r="CU6" s="59">
        <f t="shared" si="30"/>
        <v>3</v>
      </c>
      <c r="CV6" s="59">
        <f t="shared" si="30"/>
        <v>3</v>
      </c>
      <c r="CW6" s="59"/>
      <c r="CX6" s="59"/>
      <c r="CY6" s="59"/>
      <c r="CZ6" s="59"/>
      <c r="DA6" s="59"/>
      <c r="DB6" s="59"/>
      <c r="DC6" s="48" t="s">
        <v>212</v>
      </c>
      <c r="DD6" s="52" t="s">
        <v>1</v>
      </c>
      <c r="DE6" s="59">
        <f t="shared" si="31"/>
        <v>35</v>
      </c>
      <c r="DF6" s="59">
        <f t="shared" si="32"/>
        <v>35</v>
      </c>
      <c r="DG6" s="59">
        <f t="shared" si="33"/>
        <v>35</v>
      </c>
      <c r="DH6" s="59">
        <f t="shared" si="34"/>
        <v>35</v>
      </c>
      <c r="DI6" s="59">
        <f t="shared" si="35"/>
        <v>35</v>
      </c>
      <c r="DJ6" s="59">
        <f t="shared" si="36"/>
        <v>35</v>
      </c>
      <c r="DK6" s="59">
        <f t="shared" si="37"/>
        <v>35</v>
      </c>
      <c r="DL6" s="59">
        <f t="shared" si="38"/>
        <v>35</v>
      </c>
      <c r="DM6" s="59">
        <f t="shared" si="38"/>
        <v>35</v>
      </c>
      <c r="DN6" s="59">
        <f t="shared" si="38"/>
        <v>35</v>
      </c>
      <c r="DO6" s="59">
        <f t="shared" si="38"/>
        <v>35</v>
      </c>
      <c r="DP6" s="59">
        <f t="shared" si="38"/>
        <v>35</v>
      </c>
      <c r="DQ6" s="59">
        <f t="shared" si="38"/>
        <v>28</v>
      </c>
      <c r="DR6" s="59">
        <f t="shared" si="38"/>
        <v>28</v>
      </c>
      <c r="DS6" s="59">
        <f t="shared" si="38"/>
        <v>21</v>
      </c>
      <c r="DT6" s="59">
        <f t="shared" si="38"/>
        <v>21</v>
      </c>
      <c r="DU6" s="59">
        <f t="shared" si="38"/>
        <v>21</v>
      </c>
      <c r="DV6" s="59">
        <f t="shared" si="38"/>
        <v>21</v>
      </c>
      <c r="DW6" s="59">
        <f t="shared" si="38"/>
        <v>21</v>
      </c>
      <c r="DX6" s="59">
        <f t="shared" si="38"/>
        <v>21</v>
      </c>
      <c r="DY6" s="59"/>
      <c r="DZ6" s="59"/>
      <c r="EA6" s="59"/>
      <c r="EB6" s="59"/>
      <c r="EC6" s="59"/>
      <c r="ED6" s="59"/>
      <c r="EE6" s="59"/>
      <c r="EG6" s="79">
        <f t="shared" si="3"/>
        <v>71</v>
      </c>
      <c r="EH6" s="79">
        <f t="shared" si="4"/>
        <v>83</v>
      </c>
      <c r="EI6" s="79">
        <f t="shared" si="5"/>
        <v>83</v>
      </c>
      <c r="EJ6" s="79">
        <f t="shared" si="6"/>
        <v>71</v>
      </c>
      <c r="EK6" s="79">
        <f t="shared" si="7"/>
        <v>83</v>
      </c>
      <c r="EL6" s="79">
        <f t="shared" si="8"/>
        <v>83</v>
      </c>
      <c r="EM6" s="79">
        <f t="shared" si="9"/>
        <v>71</v>
      </c>
      <c r="EN6" s="79">
        <f t="shared" si="9"/>
        <v>71</v>
      </c>
      <c r="EO6" s="79">
        <f t="shared" si="9"/>
        <v>83</v>
      </c>
      <c r="EP6" s="79">
        <f t="shared" si="9"/>
        <v>71</v>
      </c>
      <c r="EQ6" s="79">
        <f t="shared" si="9"/>
        <v>80</v>
      </c>
      <c r="ER6" s="79">
        <f t="shared" si="9"/>
        <v>77</v>
      </c>
      <c r="ES6" s="79">
        <f t="shared" si="10"/>
        <v>55</v>
      </c>
      <c r="ET6" s="79">
        <f t="shared" si="10"/>
        <v>71</v>
      </c>
      <c r="EU6" s="79">
        <f t="shared" si="10"/>
        <v>53</v>
      </c>
      <c r="EV6" s="79">
        <f t="shared" si="10"/>
        <v>62</v>
      </c>
      <c r="EW6" s="79">
        <f t="shared" si="10"/>
        <v>70</v>
      </c>
      <c r="EX6" s="79">
        <f t="shared" si="10"/>
        <v>61</v>
      </c>
      <c r="EY6" s="79">
        <f t="shared" si="10"/>
        <v>52</v>
      </c>
      <c r="EZ6" s="79">
        <f t="shared" si="10"/>
        <v>61</v>
      </c>
      <c r="FA6" s="79"/>
      <c r="FB6" s="79"/>
      <c r="FC6" s="79"/>
      <c r="FD6" s="79"/>
      <c r="FE6" s="79"/>
      <c r="FF6" s="79"/>
      <c r="FH6" s="48">
        <f t="shared" si="39"/>
        <v>25</v>
      </c>
      <c r="FI6" s="48">
        <f t="shared" si="39"/>
        <v>29</v>
      </c>
      <c r="FJ6" s="48">
        <f t="shared" si="39"/>
        <v>37</v>
      </c>
      <c r="FK6" s="48">
        <f t="shared" si="39"/>
        <v>25</v>
      </c>
      <c r="FL6" s="48">
        <f t="shared" si="39"/>
        <v>29</v>
      </c>
      <c r="FM6" s="48">
        <f t="shared" si="39"/>
        <v>25</v>
      </c>
    </row>
    <row r="7" spans="2:169" s="48" customFormat="1" ht="14.25" customHeight="1">
      <c r="C7" s="52" t="s">
        <v>2</v>
      </c>
      <c r="K7" s="51"/>
      <c r="L7" s="51"/>
      <c r="M7" s="51">
        <v>0.9</v>
      </c>
      <c r="N7" s="51">
        <v>0.89</v>
      </c>
      <c r="O7" s="51">
        <v>0.95</v>
      </c>
      <c r="P7" s="51">
        <v>1.0900000000000001</v>
      </c>
      <c r="Q7" s="51">
        <v>1.05</v>
      </c>
      <c r="R7" s="51">
        <v>0.98</v>
      </c>
      <c r="S7" s="51">
        <v>1.33</v>
      </c>
      <c r="T7" s="51">
        <v>1.86</v>
      </c>
      <c r="U7" s="51">
        <v>2.5099999999999998</v>
      </c>
      <c r="V7" s="51">
        <v>3.89</v>
      </c>
      <c r="W7" s="51">
        <v>17.41</v>
      </c>
      <c r="X7" s="51">
        <v>43.37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2000</v>
      </c>
      <c r="AG7" s="51">
        <v>1700</v>
      </c>
      <c r="AH7" s="51">
        <v>700</v>
      </c>
      <c r="AI7" s="51">
        <v>550</v>
      </c>
      <c r="AJ7" s="51">
        <v>333.33</v>
      </c>
      <c r="AK7" s="51">
        <v>225</v>
      </c>
      <c r="AL7" s="116">
        <v>125</v>
      </c>
      <c r="AM7" s="73">
        <v>100</v>
      </c>
      <c r="AN7" s="73">
        <v>100</v>
      </c>
      <c r="AO7" s="187">
        <v>83.33</v>
      </c>
      <c r="AP7" s="73">
        <v>71.430000000000007</v>
      </c>
      <c r="AQ7" s="195">
        <v>166.67</v>
      </c>
      <c r="AR7" s="195">
        <v>600</v>
      </c>
      <c r="AS7" s="206"/>
      <c r="AT7" s="206"/>
      <c r="AU7" s="206"/>
      <c r="AV7" s="206"/>
      <c r="AW7" s="206"/>
      <c r="AX7" s="109"/>
      <c r="AY7" s="49"/>
      <c r="AZ7" s="62">
        <v>0</v>
      </c>
      <c r="BA7" s="62">
        <v>0</v>
      </c>
      <c r="BB7" s="62">
        <v>0</v>
      </c>
      <c r="BC7" s="62">
        <v>0</v>
      </c>
      <c r="BD7" s="62">
        <v>0</v>
      </c>
      <c r="BE7" s="62">
        <v>0</v>
      </c>
      <c r="BF7" s="62">
        <v>0</v>
      </c>
      <c r="BG7" s="62">
        <v>0</v>
      </c>
      <c r="BH7" s="62">
        <v>0</v>
      </c>
      <c r="BI7" s="62">
        <v>0</v>
      </c>
      <c r="BJ7" s="62">
        <v>0</v>
      </c>
      <c r="BK7" s="62">
        <v>0</v>
      </c>
      <c r="BL7" s="62">
        <v>0</v>
      </c>
      <c r="BM7" s="62">
        <v>0</v>
      </c>
      <c r="BN7" s="62">
        <v>0</v>
      </c>
      <c r="BO7" s="62">
        <v>0</v>
      </c>
      <c r="BP7" s="62">
        <v>0</v>
      </c>
      <c r="BQ7" s="62">
        <v>0</v>
      </c>
      <c r="BR7" s="62">
        <v>0</v>
      </c>
      <c r="BS7" s="62">
        <v>0</v>
      </c>
      <c r="BT7" s="62"/>
      <c r="BU7" s="62"/>
      <c r="BV7" s="62"/>
      <c r="BW7" s="62"/>
      <c r="BX7" s="62"/>
      <c r="BY7" s="54"/>
      <c r="BZ7" s="54"/>
      <c r="CB7" s="61">
        <v>35</v>
      </c>
      <c r="CC7" s="59">
        <f t="shared" si="15"/>
        <v>4</v>
      </c>
      <c r="CD7" s="59">
        <f t="shared" si="16"/>
        <v>4</v>
      </c>
      <c r="CE7" s="59">
        <f t="shared" si="17"/>
        <v>4</v>
      </c>
      <c r="CF7" s="59">
        <f t="shared" si="18"/>
        <v>4</v>
      </c>
      <c r="CG7" s="59">
        <f t="shared" si="19"/>
        <v>4</v>
      </c>
      <c r="CH7" s="59">
        <f t="shared" si="20"/>
        <v>4</v>
      </c>
      <c r="CI7" s="59">
        <f t="shared" si="21"/>
        <v>4</v>
      </c>
      <c r="CJ7" s="59">
        <f t="shared" si="22"/>
        <v>4</v>
      </c>
      <c r="CK7" s="59">
        <f t="shared" si="23"/>
        <v>2</v>
      </c>
      <c r="CL7" s="59">
        <f t="shared" si="24"/>
        <v>2</v>
      </c>
      <c r="CM7" s="59">
        <f t="shared" si="25"/>
        <v>2</v>
      </c>
      <c r="CN7" s="59">
        <f t="shared" si="26"/>
        <v>2</v>
      </c>
      <c r="CO7" s="59">
        <f t="shared" si="27"/>
        <v>4</v>
      </c>
      <c r="CP7" s="59">
        <f t="shared" si="28"/>
        <v>4</v>
      </c>
      <c r="CQ7" s="59">
        <f t="shared" si="29"/>
        <v>4</v>
      </c>
      <c r="CR7" s="59">
        <f t="shared" si="30"/>
        <v>4</v>
      </c>
      <c r="CS7" s="59">
        <f t="shared" si="30"/>
        <v>4</v>
      </c>
      <c r="CT7" s="59">
        <f t="shared" si="30"/>
        <v>4</v>
      </c>
      <c r="CU7" s="59">
        <f t="shared" si="30"/>
        <v>4</v>
      </c>
      <c r="CV7" s="59">
        <f t="shared" si="30"/>
        <v>2</v>
      </c>
      <c r="CW7" s="59"/>
      <c r="CX7" s="59"/>
      <c r="CY7" s="59"/>
      <c r="CZ7" s="59"/>
      <c r="DA7" s="59"/>
      <c r="DB7" s="59"/>
      <c r="DC7" s="48" t="s">
        <v>212</v>
      </c>
      <c r="DD7" s="52" t="s">
        <v>2</v>
      </c>
      <c r="DE7" s="59">
        <f t="shared" si="31"/>
        <v>28</v>
      </c>
      <c r="DF7" s="59">
        <f t="shared" si="32"/>
        <v>28</v>
      </c>
      <c r="DG7" s="59">
        <f t="shared" si="33"/>
        <v>28</v>
      </c>
      <c r="DH7" s="59">
        <f t="shared" si="34"/>
        <v>28</v>
      </c>
      <c r="DI7" s="59">
        <f t="shared" si="35"/>
        <v>28</v>
      </c>
      <c r="DJ7" s="59">
        <f t="shared" si="36"/>
        <v>28</v>
      </c>
      <c r="DK7" s="59">
        <f t="shared" ref="DK7:DK8" si="40">CI7/5*$CB7</f>
        <v>28</v>
      </c>
      <c r="DL7" s="59">
        <f t="shared" ref="DL7:DL8" si="41">CJ7/5*$CB7</f>
        <v>28</v>
      </c>
      <c r="DM7" s="59">
        <f t="shared" ref="DM7:DM8" si="42">CK7/5*$CB7</f>
        <v>14</v>
      </c>
      <c r="DN7" s="59">
        <f t="shared" ref="DN7:DN8" si="43">CL7/5*$CB7</f>
        <v>14</v>
      </c>
      <c r="DO7" s="59">
        <f t="shared" ref="DO7:DO8" si="44">CM7/5*$CB7</f>
        <v>14</v>
      </c>
      <c r="DP7" s="59">
        <f t="shared" ref="DP7:DP8" si="45">CN7/5*$CB7</f>
        <v>14</v>
      </c>
      <c r="DQ7" s="59">
        <f t="shared" ref="DQ7:DQ26" si="46">CO7/5*$CB7</f>
        <v>28</v>
      </c>
      <c r="DR7" s="59">
        <f t="shared" ref="DR7:DR26" si="47">CP7/5*$CB7</f>
        <v>28</v>
      </c>
      <c r="DS7" s="59">
        <f t="shared" ref="DS7:DS26" si="48">CQ7/5*$CB7</f>
        <v>28</v>
      </c>
      <c r="DT7" s="59">
        <f t="shared" ref="DT7:DT26" si="49">CR7/5*$CB7</f>
        <v>28</v>
      </c>
      <c r="DU7" s="59">
        <f t="shared" ref="DU7:DU26" si="50">CS7/5*$CB7</f>
        <v>28</v>
      </c>
      <c r="DV7" s="59">
        <f t="shared" ref="DV7:DV26" si="51">CT7/5*$CB7</f>
        <v>28</v>
      </c>
      <c r="DW7" s="59">
        <f t="shared" ref="DW7:DW26" si="52">CU7/5*$CB7</f>
        <v>28</v>
      </c>
      <c r="DX7" s="59">
        <f t="shared" ref="DX7:DX26" si="53">CV7/5*$CB7</f>
        <v>14</v>
      </c>
      <c r="DY7" s="59"/>
      <c r="DZ7" s="59"/>
      <c r="EA7" s="59"/>
      <c r="EB7" s="59"/>
      <c r="EC7" s="59"/>
      <c r="ED7" s="59"/>
      <c r="EE7" s="59"/>
      <c r="EG7" s="79">
        <f t="shared" si="3"/>
        <v>76</v>
      </c>
      <c r="EH7" s="79">
        <f t="shared" si="4"/>
        <v>76</v>
      </c>
      <c r="EI7" s="79">
        <f t="shared" si="5"/>
        <v>76</v>
      </c>
      <c r="EJ7" s="79">
        <f t="shared" si="6"/>
        <v>76</v>
      </c>
      <c r="EK7" s="79">
        <f t="shared" si="7"/>
        <v>76</v>
      </c>
      <c r="EL7" s="79">
        <f t="shared" si="8"/>
        <v>76</v>
      </c>
      <c r="EM7" s="79">
        <f t="shared" si="9"/>
        <v>76</v>
      </c>
      <c r="EN7" s="79">
        <f t="shared" si="9"/>
        <v>76</v>
      </c>
      <c r="EO7" s="79">
        <f t="shared" si="9"/>
        <v>62</v>
      </c>
      <c r="EP7" s="79">
        <f t="shared" si="9"/>
        <v>62</v>
      </c>
      <c r="EQ7" s="79">
        <f t="shared" si="9"/>
        <v>62</v>
      </c>
      <c r="ER7" s="79">
        <f t="shared" si="9"/>
        <v>62</v>
      </c>
      <c r="ES7" s="79">
        <f t="shared" si="10"/>
        <v>76</v>
      </c>
      <c r="ET7" s="79">
        <f t="shared" si="10"/>
        <v>76</v>
      </c>
      <c r="EU7" s="79">
        <f t="shared" si="10"/>
        <v>76</v>
      </c>
      <c r="EV7" s="79">
        <f t="shared" si="10"/>
        <v>76</v>
      </c>
      <c r="EW7" s="79">
        <f t="shared" si="10"/>
        <v>76</v>
      </c>
      <c r="EX7" s="79">
        <f t="shared" si="10"/>
        <v>76</v>
      </c>
      <c r="EY7" s="79">
        <f t="shared" si="10"/>
        <v>76</v>
      </c>
      <c r="EZ7" s="79">
        <f t="shared" si="10"/>
        <v>62</v>
      </c>
      <c r="FA7" s="79"/>
      <c r="FB7" s="79"/>
      <c r="FC7" s="79"/>
      <c r="FD7" s="79"/>
      <c r="FE7" s="79"/>
      <c r="FF7" s="79"/>
      <c r="FH7" s="48">
        <f t="shared" si="39"/>
        <v>40</v>
      </c>
      <c r="FI7" s="48">
        <f t="shared" si="39"/>
        <v>40</v>
      </c>
      <c r="FJ7" s="48">
        <f t="shared" si="39"/>
        <v>40</v>
      </c>
      <c r="FK7" s="48">
        <f t="shared" si="39"/>
        <v>40</v>
      </c>
      <c r="FL7" s="48">
        <f t="shared" si="39"/>
        <v>40</v>
      </c>
      <c r="FM7" s="48">
        <f t="shared" si="39"/>
        <v>26</v>
      </c>
    </row>
    <row r="8" spans="2:169" s="48" customFormat="1" ht="14.25" customHeight="1">
      <c r="C8" s="52" t="s">
        <v>8</v>
      </c>
      <c r="K8" s="51"/>
      <c r="L8" s="51"/>
      <c r="M8" s="51">
        <v>4.0999999999999996</v>
      </c>
      <c r="N8" s="51">
        <v>3.73</v>
      </c>
      <c r="O8" s="51">
        <v>3.54</v>
      </c>
      <c r="P8" s="51">
        <v>3.35</v>
      </c>
      <c r="Q8" s="51">
        <v>3.03</v>
      </c>
      <c r="R8" s="51">
        <v>2.7</v>
      </c>
      <c r="S8" s="51">
        <v>2.42</v>
      </c>
      <c r="T8" s="51">
        <v>2.29</v>
      </c>
      <c r="U8" s="51">
        <v>2.36</v>
      </c>
      <c r="V8" s="51">
        <v>2.64</v>
      </c>
      <c r="W8" s="51">
        <v>3.03</v>
      </c>
      <c r="X8" s="51">
        <v>3.64</v>
      </c>
      <c r="Y8" s="51">
        <v>3.46</v>
      </c>
      <c r="Z8" s="51">
        <v>3.2</v>
      </c>
      <c r="AA8" s="51">
        <v>3.03</v>
      </c>
      <c r="AB8" s="51">
        <v>2.79</v>
      </c>
      <c r="AC8" s="51">
        <v>2.52</v>
      </c>
      <c r="AD8" s="51">
        <v>2.35</v>
      </c>
      <c r="AE8" s="51">
        <v>2.14</v>
      </c>
      <c r="AF8" s="51">
        <v>2.0699999999999998</v>
      </c>
      <c r="AG8" s="51">
        <v>2.0299999999999998</v>
      </c>
      <c r="AH8" s="51">
        <v>2.29</v>
      </c>
      <c r="AI8" s="51">
        <v>2.5</v>
      </c>
      <c r="AJ8" s="51">
        <v>2.42</v>
      </c>
      <c r="AK8" s="51">
        <v>2.44</v>
      </c>
      <c r="AL8" s="116">
        <v>2.31</v>
      </c>
      <c r="AM8" s="73">
        <v>2.34</v>
      </c>
      <c r="AN8" s="73">
        <v>2.2999999999999998</v>
      </c>
      <c r="AO8" s="187">
        <v>2.09</v>
      </c>
      <c r="AP8" s="73">
        <v>1.99</v>
      </c>
      <c r="AQ8" s="195">
        <v>1.87</v>
      </c>
      <c r="AR8" s="195">
        <v>1.62</v>
      </c>
      <c r="AS8" s="206"/>
      <c r="AT8" s="206"/>
      <c r="AU8" s="206"/>
      <c r="AV8" s="206"/>
      <c r="AW8" s="206"/>
      <c r="AX8" s="109"/>
      <c r="AY8" s="49"/>
      <c r="AZ8" s="54">
        <f t="shared" ref="AZ8:BE12" si="54">(M8-Y8)/M8</f>
        <v>0.1560975609756097</v>
      </c>
      <c r="BA8" s="54">
        <f t="shared" si="54"/>
        <v>0.14209115281501336</v>
      </c>
      <c r="BB8" s="54">
        <f t="shared" si="54"/>
        <v>0.14406779661016955</v>
      </c>
      <c r="BC8" s="54">
        <f t="shared" si="54"/>
        <v>0.16716417910447762</v>
      </c>
      <c r="BD8" s="54">
        <f t="shared" si="54"/>
        <v>0.16831683168316824</v>
      </c>
      <c r="BE8" s="54">
        <f t="shared" si="54"/>
        <v>0.12962962962962965</v>
      </c>
      <c r="BF8" s="54">
        <f t="shared" ref="BF8" si="55">(S8-AE8)/S8</f>
        <v>0.1157024793388429</v>
      </c>
      <c r="BG8" s="54">
        <f t="shared" ref="BG8" si="56">(T8-AF8)/T8</f>
        <v>9.6069868995633273E-2</v>
      </c>
      <c r="BH8" s="54">
        <f t="shared" ref="BH8" si="57">(U8-AG8)/U8</f>
        <v>0.13983050847457631</v>
      </c>
      <c r="BI8" s="54">
        <f t="shared" ref="BI8" si="58">(V8-AH8)/V8</f>
        <v>0.1325757575757576</v>
      </c>
      <c r="BJ8" s="54">
        <f t="shared" ref="BJ8" si="59">(W8-AI8)/W8</f>
        <v>0.17491749174917487</v>
      </c>
      <c r="BK8" s="54">
        <f t="shared" ref="BK8:BS12" si="60">(X8-AJ8)/X8</f>
        <v>0.3351648351648352</v>
      </c>
      <c r="BL8" s="54">
        <f t="shared" si="60"/>
        <v>0.2947976878612717</v>
      </c>
      <c r="BM8" s="54">
        <f t="shared" si="60"/>
        <v>0.27812500000000001</v>
      </c>
      <c r="BN8" s="54">
        <f t="shared" si="60"/>
        <v>0.22772277227722773</v>
      </c>
      <c r="BO8" s="54">
        <f t="shared" si="60"/>
        <v>0.17562724014336925</v>
      </c>
      <c r="BP8" s="54">
        <f t="shared" si="60"/>
        <v>0.17063492063492069</v>
      </c>
      <c r="BQ8" s="54">
        <f t="shared" si="60"/>
        <v>0.15319148936170215</v>
      </c>
      <c r="BR8" s="54">
        <f t="shared" si="60"/>
        <v>0.12616822429906543</v>
      </c>
      <c r="BS8" s="54">
        <f t="shared" si="60"/>
        <v>0.21739130434782597</v>
      </c>
      <c r="BT8" s="54"/>
      <c r="BU8" s="54"/>
      <c r="BV8" s="54"/>
      <c r="BW8" s="54"/>
      <c r="BX8" s="54"/>
      <c r="BY8" s="54"/>
      <c r="BZ8" s="54"/>
      <c r="CB8" s="61">
        <v>35</v>
      </c>
      <c r="CC8" s="59">
        <f t="shared" si="15"/>
        <v>4</v>
      </c>
      <c r="CD8" s="59">
        <f t="shared" si="16"/>
        <v>4</v>
      </c>
      <c r="CE8" s="59">
        <f t="shared" si="17"/>
        <v>4</v>
      </c>
      <c r="CF8" s="59">
        <f t="shared" si="18"/>
        <v>4</v>
      </c>
      <c r="CG8" s="59">
        <f t="shared" si="19"/>
        <v>4</v>
      </c>
      <c r="CH8" s="59">
        <f t="shared" si="20"/>
        <v>4</v>
      </c>
      <c r="CI8" s="59">
        <f t="shared" si="21"/>
        <v>4</v>
      </c>
      <c r="CJ8" s="59">
        <f t="shared" si="22"/>
        <v>4</v>
      </c>
      <c r="CK8" s="59">
        <f t="shared" si="23"/>
        <v>4</v>
      </c>
      <c r="CL8" s="59">
        <f t="shared" si="24"/>
        <v>4</v>
      </c>
      <c r="CM8" s="59">
        <f t="shared" si="25"/>
        <v>4</v>
      </c>
      <c r="CN8" s="59">
        <f t="shared" si="26"/>
        <v>4</v>
      </c>
      <c r="CO8" s="59">
        <f t="shared" si="27"/>
        <v>4</v>
      </c>
      <c r="CP8" s="59">
        <f t="shared" si="28"/>
        <v>4</v>
      </c>
      <c r="CQ8" s="59">
        <f t="shared" si="29"/>
        <v>4</v>
      </c>
      <c r="CR8" s="59">
        <f t="shared" si="30"/>
        <v>4</v>
      </c>
      <c r="CS8" s="59">
        <f t="shared" si="30"/>
        <v>4</v>
      </c>
      <c r="CT8" s="59">
        <f t="shared" si="30"/>
        <v>4</v>
      </c>
      <c r="CU8" s="59">
        <f t="shared" si="30"/>
        <v>4</v>
      </c>
      <c r="CV8" s="59">
        <f t="shared" si="30"/>
        <v>4</v>
      </c>
      <c r="CW8" s="59"/>
      <c r="CX8" s="59"/>
      <c r="CY8" s="59"/>
      <c r="CZ8" s="59"/>
      <c r="DA8" s="59"/>
      <c r="DB8" s="59"/>
      <c r="DC8" s="48" t="s">
        <v>212</v>
      </c>
      <c r="DD8" s="52" t="s">
        <v>8</v>
      </c>
      <c r="DE8" s="59">
        <f t="shared" si="31"/>
        <v>28</v>
      </c>
      <c r="DF8" s="59">
        <f t="shared" si="32"/>
        <v>28</v>
      </c>
      <c r="DG8" s="59">
        <f t="shared" si="33"/>
        <v>28</v>
      </c>
      <c r="DH8" s="59">
        <f t="shared" si="34"/>
        <v>28</v>
      </c>
      <c r="DI8" s="59">
        <f t="shared" si="35"/>
        <v>28</v>
      </c>
      <c r="DJ8" s="59">
        <f t="shared" si="36"/>
        <v>28</v>
      </c>
      <c r="DK8" s="59">
        <f t="shared" si="40"/>
        <v>28</v>
      </c>
      <c r="DL8" s="59">
        <f t="shared" si="41"/>
        <v>28</v>
      </c>
      <c r="DM8" s="59">
        <f t="shared" si="42"/>
        <v>28</v>
      </c>
      <c r="DN8" s="59">
        <f t="shared" si="43"/>
        <v>28</v>
      </c>
      <c r="DO8" s="59">
        <f t="shared" si="44"/>
        <v>28</v>
      </c>
      <c r="DP8" s="59">
        <f t="shared" si="45"/>
        <v>28</v>
      </c>
      <c r="DQ8" s="59">
        <f t="shared" si="46"/>
        <v>28</v>
      </c>
      <c r="DR8" s="59">
        <f t="shared" si="47"/>
        <v>28</v>
      </c>
      <c r="DS8" s="59">
        <f t="shared" si="48"/>
        <v>28</v>
      </c>
      <c r="DT8" s="59">
        <f t="shared" si="49"/>
        <v>28</v>
      </c>
      <c r="DU8" s="59">
        <f t="shared" si="50"/>
        <v>28</v>
      </c>
      <c r="DV8" s="59">
        <f t="shared" si="51"/>
        <v>28</v>
      </c>
      <c r="DW8" s="59">
        <f t="shared" si="52"/>
        <v>28</v>
      </c>
      <c r="DX8" s="59">
        <f t="shared" si="53"/>
        <v>28</v>
      </c>
      <c r="DY8" s="59"/>
      <c r="DZ8" s="59"/>
      <c r="EA8" s="59"/>
      <c r="EB8" s="59"/>
      <c r="EC8" s="59"/>
      <c r="ED8" s="59"/>
      <c r="EE8" s="59"/>
      <c r="EG8" s="79">
        <f t="shared" si="3"/>
        <v>70</v>
      </c>
      <c r="EH8" s="79">
        <f t="shared" si="4"/>
        <v>82</v>
      </c>
      <c r="EI8" s="79">
        <f t="shared" si="5"/>
        <v>73</v>
      </c>
      <c r="EJ8" s="79">
        <f t="shared" si="6"/>
        <v>82</v>
      </c>
      <c r="EK8" s="79">
        <f t="shared" si="7"/>
        <v>82</v>
      </c>
      <c r="EL8" s="79">
        <f t="shared" si="8"/>
        <v>82</v>
      </c>
      <c r="EM8" s="79">
        <f t="shared" si="9"/>
        <v>64</v>
      </c>
      <c r="EN8" s="79">
        <f t="shared" si="9"/>
        <v>67</v>
      </c>
      <c r="EO8" s="79">
        <f t="shared" si="9"/>
        <v>82</v>
      </c>
      <c r="EP8" s="79">
        <f t="shared" si="9"/>
        <v>70</v>
      </c>
      <c r="EQ8" s="79">
        <f t="shared" si="9"/>
        <v>79</v>
      </c>
      <c r="ER8" s="79">
        <f t="shared" si="9"/>
        <v>70</v>
      </c>
      <c r="ES8" s="79">
        <f t="shared" si="10"/>
        <v>90</v>
      </c>
      <c r="ET8" s="79">
        <f t="shared" si="10"/>
        <v>90</v>
      </c>
      <c r="EU8" s="79">
        <f t="shared" si="10"/>
        <v>80</v>
      </c>
      <c r="EV8" s="79">
        <f t="shared" si="10"/>
        <v>68</v>
      </c>
      <c r="EW8" s="79">
        <f t="shared" si="10"/>
        <v>90</v>
      </c>
      <c r="EX8" s="79">
        <f t="shared" si="10"/>
        <v>79</v>
      </c>
      <c r="EY8" s="79">
        <f t="shared" si="10"/>
        <v>78</v>
      </c>
      <c r="EZ8" s="79">
        <f t="shared" si="10"/>
        <v>86</v>
      </c>
      <c r="FA8" s="79"/>
      <c r="FB8" s="79"/>
      <c r="FC8" s="79"/>
      <c r="FD8" s="79"/>
      <c r="FE8" s="79"/>
      <c r="FF8" s="79"/>
      <c r="FH8" s="48">
        <f t="shared" si="39"/>
        <v>44</v>
      </c>
      <c r="FI8" s="48">
        <f t="shared" si="39"/>
        <v>32</v>
      </c>
      <c r="FJ8" s="48">
        <f t="shared" si="39"/>
        <v>48</v>
      </c>
      <c r="FK8" s="48">
        <f t="shared" si="39"/>
        <v>40</v>
      </c>
      <c r="FL8" s="48">
        <f t="shared" si="39"/>
        <v>36</v>
      </c>
      <c r="FM8" s="48">
        <f t="shared" si="39"/>
        <v>44</v>
      </c>
    </row>
    <row r="9" spans="2:169" s="33" customFormat="1" ht="14.25" customHeight="1">
      <c r="B9" s="53" t="s">
        <v>213</v>
      </c>
      <c r="C9" s="80" t="s">
        <v>0</v>
      </c>
      <c r="G9" s="81"/>
      <c r="H9" s="81"/>
      <c r="I9" s="81"/>
      <c r="J9" s="81"/>
      <c r="K9" s="82"/>
      <c r="L9" s="82"/>
      <c r="M9" s="82">
        <v>2.16</v>
      </c>
      <c r="N9" s="82">
        <v>3.21</v>
      </c>
      <c r="O9" s="82">
        <v>2.65</v>
      </c>
      <c r="P9" s="82">
        <v>2.0499999999999998</v>
      </c>
      <c r="Q9" s="82">
        <v>1.98</v>
      </c>
      <c r="R9" s="82">
        <v>1.59</v>
      </c>
      <c r="S9" s="82">
        <v>2.0499999999999998</v>
      </c>
      <c r="T9" s="82">
        <v>1.23</v>
      </c>
      <c r="U9" s="82">
        <v>1.47</v>
      </c>
      <c r="V9" s="82">
        <v>2.2599999999999998</v>
      </c>
      <c r="W9" s="82">
        <v>1.26</v>
      </c>
      <c r="X9" s="82">
        <v>1.71</v>
      </c>
      <c r="Y9" s="82">
        <v>2.16</v>
      </c>
      <c r="Z9" s="82">
        <v>3.21</v>
      </c>
      <c r="AA9" s="82">
        <v>2.65</v>
      </c>
      <c r="AB9" s="82">
        <v>2.0499999999999998</v>
      </c>
      <c r="AC9" s="82">
        <v>1.98</v>
      </c>
      <c r="AD9" s="82">
        <v>1.59</v>
      </c>
      <c r="AE9" s="82">
        <v>2.0499999999999998</v>
      </c>
      <c r="AF9" s="82">
        <v>1.23</v>
      </c>
      <c r="AG9" s="82">
        <v>1.47</v>
      </c>
      <c r="AH9" s="82">
        <v>2.2599999999999998</v>
      </c>
      <c r="AI9" s="82">
        <v>1.26</v>
      </c>
      <c r="AJ9" s="82">
        <v>1.71</v>
      </c>
      <c r="AK9" s="82">
        <v>2.38</v>
      </c>
      <c r="AL9" s="117">
        <v>2.71</v>
      </c>
      <c r="AM9" s="120">
        <v>2.21</v>
      </c>
      <c r="AN9" s="120">
        <v>2.25</v>
      </c>
      <c r="AO9" s="188">
        <v>1.82</v>
      </c>
      <c r="AP9" s="120">
        <v>1.73</v>
      </c>
      <c r="AQ9" s="199">
        <v>1.84</v>
      </c>
      <c r="AR9" s="193">
        <v>2.35</v>
      </c>
      <c r="AS9" s="204"/>
      <c r="AT9" s="204"/>
      <c r="AU9" s="204"/>
      <c r="AV9" s="204"/>
      <c r="AW9" s="204"/>
      <c r="AX9" s="110"/>
      <c r="AY9" s="83"/>
      <c r="AZ9" s="84">
        <f t="shared" si="54"/>
        <v>0</v>
      </c>
      <c r="BA9" s="84">
        <f t="shared" si="54"/>
        <v>0</v>
      </c>
      <c r="BB9" s="84">
        <f t="shared" si="54"/>
        <v>0</v>
      </c>
      <c r="BC9" s="84">
        <f t="shared" si="54"/>
        <v>0</v>
      </c>
      <c r="BD9" s="84">
        <f t="shared" si="54"/>
        <v>0</v>
      </c>
      <c r="BE9" s="84">
        <f t="shared" si="54"/>
        <v>0</v>
      </c>
      <c r="BF9" s="84">
        <f t="shared" si="13"/>
        <v>0</v>
      </c>
      <c r="BG9" s="84">
        <f t="shared" ref="BG9:BJ12" si="61">(T9-AF9)/T9</f>
        <v>0</v>
      </c>
      <c r="BH9" s="84">
        <f t="shared" si="61"/>
        <v>0</v>
      </c>
      <c r="BI9" s="84">
        <f t="shared" si="61"/>
        <v>0</v>
      </c>
      <c r="BJ9" s="84">
        <f t="shared" si="61"/>
        <v>0</v>
      </c>
      <c r="BK9" s="84">
        <f t="shared" si="60"/>
        <v>0</v>
      </c>
      <c r="BL9" s="84">
        <f t="shared" si="60"/>
        <v>-0.10185185185185174</v>
      </c>
      <c r="BM9" s="84">
        <f t="shared" si="60"/>
        <v>0.1557632398753894</v>
      </c>
      <c r="BN9" s="84">
        <f t="shared" si="60"/>
        <v>0.16603773584905659</v>
      </c>
      <c r="BO9" s="84">
        <f t="shared" si="60"/>
        <v>-9.7560975609756198E-2</v>
      </c>
      <c r="BP9" s="84">
        <f t="shared" si="60"/>
        <v>8.0808080808080773E-2</v>
      </c>
      <c r="BQ9" s="84">
        <f t="shared" si="60"/>
        <v>-8.8050314465408744E-2</v>
      </c>
      <c r="BR9" s="84">
        <f t="shared" si="60"/>
        <v>0.10243902439024379</v>
      </c>
      <c r="BS9" s="84">
        <f t="shared" si="60"/>
        <v>-0.91056910569105698</v>
      </c>
      <c r="BT9" s="84"/>
      <c r="BU9" s="84"/>
      <c r="BV9" s="84"/>
      <c r="BW9" s="84"/>
      <c r="BX9" s="84"/>
      <c r="BY9" s="84"/>
      <c r="BZ9" s="84"/>
      <c r="CA9" s="84"/>
      <c r="CB9" s="85">
        <v>20</v>
      </c>
      <c r="CC9" s="86">
        <f t="shared" ref="CC9:CV9" si="62">IF(AZ9&gt;=0.2,5,IF(AZ9&gt;=0.1,4,IF(AZ9&gt;=0,3,IF(AZ9&gt;=-0.1,2,1))))</f>
        <v>3</v>
      </c>
      <c r="CD9" s="86">
        <f t="shared" si="62"/>
        <v>3</v>
      </c>
      <c r="CE9" s="86">
        <f t="shared" si="62"/>
        <v>3</v>
      </c>
      <c r="CF9" s="86">
        <f t="shared" si="62"/>
        <v>3</v>
      </c>
      <c r="CG9" s="86">
        <f t="shared" si="62"/>
        <v>3</v>
      </c>
      <c r="CH9" s="86">
        <f t="shared" si="62"/>
        <v>3</v>
      </c>
      <c r="CI9" s="86">
        <f t="shared" si="62"/>
        <v>3</v>
      </c>
      <c r="CJ9" s="86">
        <f t="shared" si="62"/>
        <v>3</v>
      </c>
      <c r="CK9" s="86">
        <f t="shared" si="62"/>
        <v>3</v>
      </c>
      <c r="CL9" s="86">
        <f t="shared" si="62"/>
        <v>3</v>
      </c>
      <c r="CM9" s="86">
        <f t="shared" si="62"/>
        <v>3</v>
      </c>
      <c r="CN9" s="86">
        <f t="shared" si="62"/>
        <v>3</v>
      </c>
      <c r="CO9" s="86">
        <f t="shared" si="62"/>
        <v>1</v>
      </c>
      <c r="CP9" s="86">
        <f t="shared" si="62"/>
        <v>4</v>
      </c>
      <c r="CQ9" s="86">
        <f t="shared" si="62"/>
        <v>4</v>
      </c>
      <c r="CR9" s="86">
        <f t="shared" si="62"/>
        <v>2</v>
      </c>
      <c r="CS9" s="86">
        <f t="shared" si="62"/>
        <v>3</v>
      </c>
      <c r="CT9" s="86">
        <f t="shared" si="62"/>
        <v>2</v>
      </c>
      <c r="CU9" s="86">
        <f t="shared" si="62"/>
        <v>4</v>
      </c>
      <c r="CV9" s="86">
        <f t="shared" si="62"/>
        <v>1</v>
      </c>
      <c r="CW9" s="86"/>
      <c r="CX9" s="86"/>
      <c r="CY9" s="86"/>
      <c r="CZ9" s="86"/>
      <c r="DA9" s="86"/>
      <c r="DB9" s="86"/>
      <c r="DC9" s="33" t="s">
        <v>214</v>
      </c>
      <c r="DD9" s="80" t="s">
        <v>0</v>
      </c>
      <c r="DE9" s="86">
        <f t="shared" si="31"/>
        <v>12</v>
      </c>
      <c r="DF9" s="86">
        <f t="shared" si="32"/>
        <v>12</v>
      </c>
      <c r="DG9" s="86">
        <f t="shared" si="33"/>
        <v>12</v>
      </c>
      <c r="DH9" s="86">
        <f t="shared" si="34"/>
        <v>12</v>
      </c>
      <c r="DI9" s="86">
        <f t="shared" si="35"/>
        <v>12</v>
      </c>
      <c r="DJ9" s="86">
        <f t="shared" si="36"/>
        <v>12</v>
      </c>
      <c r="DK9" s="86">
        <f t="shared" ref="DK9:DP9" si="63">CI9/5*$CB9</f>
        <v>12</v>
      </c>
      <c r="DL9" s="86">
        <f t="shared" si="63"/>
        <v>12</v>
      </c>
      <c r="DM9" s="86">
        <f t="shared" si="63"/>
        <v>12</v>
      </c>
      <c r="DN9" s="86">
        <f t="shared" si="63"/>
        <v>12</v>
      </c>
      <c r="DO9" s="86">
        <f t="shared" si="63"/>
        <v>12</v>
      </c>
      <c r="DP9" s="86">
        <f t="shared" si="63"/>
        <v>12</v>
      </c>
      <c r="DQ9" s="86">
        <f t="shared" si="46"/>
        <v>4</v>
      </c>
      <c r="DR9" s="86">
        <f t="shared" si="47"/>
        <v>16</v>
      </c>
      <c r="DS9" s="86">
        <f t="shared" si="48"/>
        <v>16</v>
      </c>
      <c r="DT9" s="86">
        <f t="shared" si="49"/>
        <v>8</v>
      </c>
      <c r="DU9" s="86">
        <f t="shared" si="50"/>
        <v>12</v>
      </c>
      <c r="DV9" s="86">
        <f t="shared" si="51"/>
        <v>8</v>
      </c>
      <c r="DW9" s="86">
        <f t="shared" si="52"/>
        <v>16</v>
      </c>
      <c r="DX9" s="86">
        <f t="shared" si="53"/>
        <v>4</v>
      </c>
      <c r="DY9" s="86"/>
      <c r="DZ9" s="86"/>
      <c r="EA9" s="86"/>
      <c r="EB9" s="86"/>
      <c r="EC9" s="86"/>
      <c r="ED9" s="86"/>
      <c r="EE9" s="86"/>
    </row>
    <row r="10" spans="2:169" s="33" customFormat="1" ht="14.25" customHeight="1">
      <c r="C10" s="80" t="s">
        <v>6</v>
      </c>
      <c r="K10" s="82"/>
      <c r="L10" s="82"/>
      <c r="M10" s="82">
        <v>3.24</v>
      </c>
      <c r="N10" s="82">
        <v>4.87</v>
      </c>
      <c r="O10" s="82">
        <v>2.5299999999999998</v>
      </c>
      <c r="P10" s="82">
        <v>4.25</v>
      </c>
      <c r="Q10" s="82">
        <v>2.79</v>
      </c>
      <c r="R10" s="82">
        <v>1.64</v>
      </c>
      <c r="S10" s="82">
        <v>1.7</v>
      </c>
      <c r="T10" s="82">
        <v>1.7</v>
      </c>
      <c r="U10" s="82">
        <v>1.96</v>
      </c>
      <c r="V10" s="82">
        <v>1.97</v>
      </c>
      <c r="W10" s="82">
        <v>1.43</v>
      </c>
      <c r="X10" s="82">
        <v>1.35</v>
      </c>
      <c r="Y10" s="82">
        <v>3.24</v>
      </c>
      <c r="Z10" s="82">
        <v>4.87</v>
      </c>
      <c r="AA10" s="82">
        <v>2.5299999999999998</v>
      </c>
      <c r="AB10" s="82">
        <v>4.25</v>
      </c>
      <c r="AC10" s="82">
        <v>2.79</v>
      </c>
      <c r="AD10" s="82">
        <v>1.64</v>
      </c>
      <c r="AE10" s="82">
        <v>1.7</v>
      </c>
      <c r="AF10" s="82">
        <v>1.7</v>
      </c>
      <c r="AG10" s="82">
        <v>1.96</v>
      </c>
      <c r="AH10" s="82">
        <v>1.97</v>
      </c>
      <c r="AI10" s="82">
        <v>1.43</v>
      </c>
      <c r="AJ10" s="82">
        <v>1.35</v>
      </c>
      <c r="AK10" s="82">
        <v>1.92</v>
      </c>
      <c r="AL10" s="117">
        <v>2.37</v>
      </c>
      <c r="AM10" s="120">
        <v>2.09</v>
      </c>
      <c r="AN10" s="120">
        <v>2.0499999999999998</v>
      </c>
      <c r="AO10" s="188">
        <v>2.71</v>
      </c>
      <c r="AP10" s="120">
        <v>1.86</v>
      </c>
      <c r="AQ10" s="199">
        <v>1.86</v>
      </c>
      <c r="AR10" s="193">
        <v>1.41</v>
      </c>
      <c r="AS10" s="204"/>
      <c r="AT10" s="204"/>
      <c r="AU10" s="204"/>
      <c r="AV10" s="204"/>
      <c r="AW10" s="204"/>
      <c r="AX10" s="110"/>
      <c r="AY10" s="83"/>
      <c r="AZ10" s="84">
        <f t="shared" si="54"/>
        <v>0</v>
      </c>
      <c r="BA10" s="84">
        <f t="shared" si="54"/>
        <v>0</v>
      </c>
      <c r="BB10" s="84">
        <f t="shared" si="54"/>
        <v>0</v>
      </c>
      <c r="BC10" s="84">
        <f t="shared" si="54"/>
        <v>0</v>
      </c>
      <c r="BD10" s="84">
        <f t="shared" si="54"/>
        <v>0</v>
      </c>
      <c r="BE10" s="84">
        <f t="shared" si="54"/>
        <v>0</v>
      </c>
      <c r="BF10" s="84">
        <f t="shared" si="13"/>
        <v>0</v>
      </c>
      <c r="BG10" s="84">
        <f t="shared" si="61"/>
        <v>0</v>
      </c>
      <c r="BH10" s="84">
        <f t="shared" si="61"/>
        <v>0</v>
      </c>
      <c r="BI10" s="84">
        <f t="shared" si="61"/>
        <v>0</v>
      </c>
      <c r="BJ10" s="84">
        <f t="shared" si="61"/>
        <v>0</v>
      </c>
      <c r="BK10" s="84">
        <f t="shared" si="60"/>
        <v>0</v>
      </c>
      <c r="BL10" s="84">
        <f t="shared" si="60"/>
        <v>0.4074074074074075</v>
      </c>
      <c r="BM10" s="84">
        <f t="shared" si="60"/>
        <v>0.51334702258726894</v>
      </c>
      <c r="BN10" s="84">
        <f t="shared" si="60"/>
        <v>0.17391304347826086</v>
      </c>
      <c r="BO10" s="84">
        <f t="shared" si="60"/>
        <v>0.51764705882352946</v>
      </c>
      <c r="BP10" s="84">
        <f t="shared" si="60"/>
        <v>2.8673835125448053E-2</v>
      </c>
      <c r="BQ10" s="84">
        <f t="shared" si="60"/>
        <v>-0.13414634146341475</v>
      </c>
      <c r="BR10" s="84">
        <f t="shared" si="60"/>
        <v>-9.4117647058823611E-2</v>
      </c>
      <c r="BS10" s="84">
        <f t="shared" si="60"/>
        <v>0.17058823529411768</v>
      </c>
      <c r="BT10" s="84"/>
      <c r="BU10" s="84"/>
      <c r="BV10" s="84"/>
      <c r="BW10" s="84"/>
      <c r="BX10" s="84"/>
      <c r="BY10" s="84"/>
      <c r="BZ10" s="84"/>
      <c r="CA10" s="84"/>
      <c r="CB10" s="85">
        <v>20</v>
      </c>
      <c r="CC10" s="86">
        <f t="shared" ref="CC10:CH14" si="64">IF(AZ10&gt;=0.2,5,IF(AZ10&gt;=0.1,4,IF(AZ10&gt;=0,3,IF(AZ10&gt;=-0.1,2,1))))</f>
        <v>3</v>
      </c>
      <c r="CD10" s="86">
        <f t="shared" si="64"/>
        <v>3</v>
      </c>
      <c r="CE10" s="86">
        <f t="shared" si="64"/>
        <v>3</v>
      </c>
      <c r="CF10" s="86">
        <f t="shared" si="64"/>
        <v>3</v>
      </c>
      <c r="CG10" s="86">
        <f t="shared" si="64"/>
        <v>3</v>
      </c>
      <c r="CH10" s="86">
        <f t="shared" si="64"/>
        <v>3</v>
      </c>
      <c r="CI10" s="86">
        <f t="shared" ref="CI10:CI14" si="65">IF(BF10&gt;=0.2,5,IF(BF10&gt;=0.1,4,IF(BF10&gt;=0,3,IF(BF10&gt;=-0.1,2,1))))</f>
        <v>3</v>
      </c>
      <c r="CJ10" s="86">
        <f t="shared" ref="CJ10:CV14" si="66">IF(BG10&gt;=0.2,5,IF(BG10&gt;=0.1,4,IF(BG10&gt;=0,3,IF(BG10&gt;=-0.1,2,1))))</f>
        <v>3</v>
      </c>
      <c r="CK10" s="86">
        <f t="shared" si="66"/>
        <v>3</v>
      </c>
      <c r="CL10" s="86">
        <f t="shared" si="66"/>
        <v>3</v>
      </c>
      <c r="CM10" s="86">
        <f t="shared" si="66"/>
        <v>3</v>
      </c>
      <c r="CN10" s="86">
        <f t="shared" si="66"/>
        <v>3</v>
      </c>
      <c r="CO10" s="86">
        <f t="shared" si="66"/>
        <v>5</v>
      </c>
      <c r="CP10" s="86">
        <f t="shared" si="66"/>
        <v>5</v>
      </c>
      <c r="CQ10" s="86">
        <f t="shared" si="66"/>
        <v>4</v>
      </c>
      <c r="CR10" s="86">
        <f t="shared" si="66"/>
        <v>5</v>
      </c>
      <c r="CS10" s="86">
        <f t="shared" si="66"/>
        <v>3</v>
      </c>
      <c r="CT10" s="86">
        <f t="shared" si="66"/>
        <v>1</v>
      </c>
      <c r="CU10" s="86">
        <f t="shared" si="66"/>
        <v>2</v>
      </c>
      <c r="CV10" s="86">
        <f t="shared" si="66"/>
        <v>4</v>
      </c>
      <c r="CW10" s="86"/>
      <c r="CX10" s="86"/>
      <c r="CY10" s="86"/>
      <c r="CZ10" s="86"/>
      <c r="DA10" s="86"/>
      <c r="DB10" s="86"/>
      <c r="DC10" s="33" t="s">
        <v>214</v>
      </c>
      <c r="DD10" s="80" t="s">
        <v>6</v>
      </c>
      <c r="DE10" s="86">
        <f t="shared" si="31"/>
        <v>12</v>
      </c>
      <c r="DF10" s="86">
        <f t="shared" si="32"/>
        <v>12</v>
      </c>
      <c r="DG10" s="86">
        <f t="shared" si="33"/>
        <v>12</v>
      </c>
      <c r="DH10" s="86">
        <f t="shared" si="34"/>
        <v>12</v>
      </c>
      <c r="DI10" s="86">
        <f t="shared" si="35"/>
        <v>12</v>
      </c>
      <c r="DJ10" s="86">
        <f t="shared" si="36"/>
        <v>12</v>
      </c>
      <c r="DK10" s="86">
        <f t="shared" ref="DK10:DK14" si="67">CI10/5*$CB10</f>
        <v>12</v>
      </c>
      <c r="DL10" s="86">
        <f t="shared" ref="DL10:DL26" si="68">CJ10/5*$CB10</f>
        <v>12</v>
      </c>
      <c r="DM10" s="86">
        <f t="shared" ref="DM10:DM26" si="69">CK10/5*$CB10</f>
        <v>12</v>
      </c>
      <c r="DN10" s="86">
        <f t="shared" ref="DN10:DN26" si="70">CL10/5*$CB10</f>
        <v>12</v>
      </c>
      <c r="DO10" s="86">
        <f t="shared" ref="DO10:DO26" si="71">CM10/5*$CB10</f>
        <v>12</v>
      </c>
      <c r="DP10" s="86">
        <f t="shared" ref="DP10:DP26" si="72">CN10/5*$CB10</f>
        <v>12</v>
      </c>
      <c r="DQ10" s="86">
        <f t="shared" si="46"/>
        <v>20</v>
      </c>
      <c r="DR10" s="86">
        <f t="shared" si="47"/>
        <v>20</v>
      </c>
      <c r="DS10" s="86">
        <f t="shared" si="48"/>
        <v>16</v>
      </c>
      <c r="DT10" s="86">
        <f t="shared" si="49"/>
        <v>20</v>
      </c>
      <c r="DU10" s="86">
        <f t="shared" si="50"/>
        <v>12</v>
      </c>
      <c r="DV10" s="86">
        <f t="shared" si="51"/>
        <v>4</v>
      </c>
      <c r="DW10" s="86">
        <f t="shared" si="52"/>
        <v>8</v>
      </c>
      <c r="DX10" s="86">
        <f t="shared" si="53"/>
        <v>16</v>
      </c>
      <c r="DY10" s="86"/>
      <c r="DZ10" s="86"/>
      <c r="EA10" s="86"/>
      <c r="EB10" s="86"/>
      <c r="EC10" s="86"/>
      <c r="ED10" s="86"/>
      <c r="EE10" s="86"/>
    </row>
    <row r="11" spans="2:169" s="33" customFormat="1" ht="14.25" customHeight="1">
      <c r="C11" s="80" t="s">
        <v>7</v>
      </c>
      <c r="K11" s="82"/>
      <c r="L11" s="82"/>
      <c r="M11" s="82">
        <v>1.35</v>
      </c>
      <c r="N11" s="82">
        <v>1.56</v>
      </c>
      <c r="O11" s="82">
        <v>1.04</v>
      </c>
      <c r="P11" s="82">
        <v>1.46</v>
      </c>
      <c r="Q11" s="82">
        <v>1.47</v>
      </c>
      <c r="R11" s="82">
        <v>1.19</v>
      </c>
      <c r="S11" s="82">
        <v>1.36</v>
      </c>
      <c r="T11" s="82">
        <v>1.66</v>
      </c>
      <c r="U11" s="82">
        <v>1.34</v>
      </c>
      <c r="V11" s="82">
        <v>1.77</v>
      </c>
      <c r="W11" s="82">
        <v>1.8</v>
      </c>
      <c r="X11" s="82">
        <v>1.26</v>
      </c>
      <c r="Y11" s="82">
        <v>1.35</v>
      </c>
      <c r="Z11" s="82">
        <v>1.56</v>
      </c>
      <c r="AA11" s="82">
        <v>1.04</v>
      </c>
      <c r="AB11" s="82">
        <v>1.46</v>
      </c>
      <c r="AC11" s="82">
        <v>1.47</v>
      </c>
      <c r="AD11" s="82">
        <v>1.19</v>
      </c>
      <c r="AE11" s="82">
        <v>1.36</v>
      </c>
      <c r="AF11" s="82">
        <v>1.66</v>
      </c>
      <c r="AG11" s="82">
        <v>1.34</v>
      </c>
      <c r="AH11" s="82">
        <v>1.77</v>
      </c>
      <c r="AI11" s="82">
        <v>1.8</v>
      </c>
      <c r="AJ11" s="82">
        <v>1.26</v>
      </c>
      <c r="AK11" s="82">
        <v>1.53</v>
      </c>
      <c r="AL11" s="117">
        <v>2.4500000000000002</v>
      </c>
      <c r="AM11" s="120">
        <v>1.64</v>
      </c>
      <c r="AN11" s="120">
        <v>1.69</v>
      </c>
      <c r="AO11" s="188">
        <v>1.28</v>
      </c>
      <c r="AP11" s="120">
        <v>1.93</v>
      </c>
      <c r="AQ11" s="199">
        <v>2.15</v>
      </c>
      <c r="AR11" s="193">
        <v>2.42</v>
      </c>
      <c r="AS11" s="204"/>
      <c r="AT11" s="204"/>
      <c r="AU11" s="204"/>
      <c r="AV11" s="204"/>
      <c r="AW11" s="204"/>
      <c r="AX11" s="110"/>
      <c r="AY11" s="83"/>
      <c r="AZ11" s="84">
        <f t="shared" si="54"/>
        <v>0</v>
      </c>
      <c r="BA11" s="84">
        <f t="shared" si="54"/>
        <v>0</v>
      </c>
      <c r="BB11" s="84">
        <f t="shared" si="54"/>
        <v>0</v>
      </c>
      <c r="BC11" s="84">
        <f t="shared" si="54"/>
        <v>0</v>
      </c>
      <c r="BD11" s="84">
        <f t="shared" si="54"/>
        <v>0</v>
      </c>
      <c r="BE11" s="84">
        <f t="shared" si="54"/>
        <v>0</v>
      </c>
      <c r="BF11" s="84">
        <f t="shared" si="13"/>
        <v>0</v>
      </c>
      <c r="BG11" s="84">
        <f t="shared" si="61"/>
        <v>0</v>
      </c>
      <c r="BH11" s="84">
        <f t="shared" si="61"/>
        <v>0</v>
      </c>
      <c r="BI11" s="84">
        <f t="shared" si="61"/>
        <v>0</v>
      </c>
      <c r="BJ11" s="84">
        <f t="shared" si="61"/>
        <v>0</v>
      </c>
      <c r="BK11" s="84">
        <f t="shared" si="60"/>
        <v>0</v>
      </c>
      <c r="BL11" s="84">
        <f t="shared" si="60"/>
        <v>-0.13333333333333328</v>
      </c>
      <c r="BM11" s="84">
        <f t="shared" si="60"/>
        <v>-0.5705128205128206</v>
      </c>
      <c r="BN11" s="84">
        <f t="shared" si="60"/>
        <v>-0.57692307692307676</v>
      </c>
      <c r="BO11" s="84">
        <f t="shared" si="60"/>
        <v>-0.15753424657534246</v>
      </c>
      <c r="BP11" s="84">
        <f t="shared" si="60"/>
        <v>0.12925170068027209</v>
      </c>
      <c r="BQ11" s="84">
        <f t="shared" si="60"/>
        <v>-0.62184873949579833</v>
      </c>
      <c r="BR11" s="84">
        <f t="shared" si="60"/>
        <v>-0.58088235294117629</v>
      </c>
      <c r="BS11" s="84">
        <f t="shared" si="60"/>
        <v>-0.45783132530120485</v>
      </c>
      <c r="BT11" s="84"/>
      <c r="BU11" s="84"/>
      <c r="BV11" s="84"/>
      <c r="BW11" s="84"/>
      <c r="BX11" s="84"/>
      <c r="BY11" s="84"/>
      <c r="BZ11" s="84"/>
      <c r="CA11" s="84"/>
      <c r="CB11" s="85">
        <v>20</v>
      </c>
      <c r="CC11" s="86">
        <f t="shared" si="64"/>
        <v>3</v>
      </c>
      <c r="CD11" s="86">
        <f t="shared" si="64"/>
        <v>3</v>
      </c>
      <c r="CE11" s="86">
        <f t="shared" si="64"/>
        <v>3</v>
      </c>
      <c r="CF11" s="86">
        <f t="shared" si="64"/>
        <v>3</v>
      </c>
      <c r="CG11" s="86">
        <f t="shared" si="64"/>
        <v>3</v>
      </c>
      <c r="CH11" s="86">
        <f t="shared" si="64"/>
        <v>3</v>
      </c>
      <c r="CI11" s="86">
        <f t="shared" si="65"/>
        <v>3</v>
      </c>
      <c r="CJ11" s="86">
        <f t="shared" si="66"/>
        <v>3</v>
      </c>
      <c r="CK11" s="86">
        <f t="shared" si="66"/>
        <v>3</v>
      </c>
      <c r="CL11" s="86">
        <f t="shared" si="66"/>
        <v>3</v>
      </c>
      <c r="CM11" s="86">
        <f t="shared" si="66"/>
        <v>3</v>
      </c>
      <c r="CN11" s="86">
        <f t="shared" si="66"/>
        <v>3</v>
      </c>
      <c r="CO11" s="86">
        <f t="shared" si="66"/>
        <v>1</v>
      </c>
      <c r="CP11" s="86">
        <f t="shared" si="66"/>
        <v>1</v>
      </c>
      <c r="CQ11" s="86">
        <f t="shared" si="66"/>
        <v>1</v>
      </c>
      <c r="CR11" s="86">
        <f t="shared" si="66"/>
        <v>1</v>
      </c>
      <c r="CS11" s="86">
        <f t="shared" si="66"/>
        <v>4</v>
      </c>
      <c r="CT11" s="86">
        <f t="shared" si="66"/>
        <v>1</v>
      </c>
      <c r="CU11" s="86">
        <f t="shared" si="66"/>
        <v>1</v>
      </c>
      <c r="CV11" s="86">
        <f t="shared" si="66"/>
        <v>1</v>
      </c>
      <c r="CW11" s="86"/>
      <c r="CX11" s="86"/>
      <c r="CY11" s="86"/>
      <c r="CZ11" s="86"/>
      <c r="DA11" s="86"/>
      <c r="DB11" s="86"/>
      <c r="DC11" s="33" t="s">
        <v>214</v>
      </c>
      <c r="DD11" s="80" t="s">
        <v>7</v>
      </c>
      <c r="DE11" s="86">
        <f t="shared" si="31"/>
        <v>12</v>
      </c>
      <c r="DF11" s="86">
        <f t="shared" si="32"/>
        <v>12</v>
      </c>
      <c r="DG11" s="86">
        <f t="shared" si="33"/>
        <v>12</v>
      </c>
      <c r="DH11" s="86">
        <f t="shared" si="34"/>
        <v>12</v>
      </c>
      <c r="DI11" s="86">
        <f t="shared" si="35"/>
        <v>12</v>
      </c>
      <c r="DJ11" s="86">
        <f t="shared" si="36"/>
        <v>12</v>
      </c>
      <c r="DK11" s="86">
        <f t="shared" si="67"/>
        <v>12</v>
      </c>
      <c r="DL11" s="86">
        <f t="shared" si="68"/>
        <v>12</v>
      </c>
      <c r="DM11" s="86">
        <f t="shared" si="69"/>
        <v>12</v>
      </c>
      <c r="DN11" s="86">
        <f t="shared" si="70"/>
        <v>12</v>
      </c>
      <c r="DO11" s="86">
        <f t="shared" si="71"/>
        <v>12</v>
      </c>
      <c r="DP11" s="86">
        <f t="shared" si="72"/>
        <v>12</v>
      </c>
      <c r="DQ11" s="86">
        <f t="shared" si="46"/>
        <v>4</v>
      </c>
      <c r="DR11" s="86">
        <f t="shared" si="47"/>
        <v>4</v>
      </c>
      <c r="DS11" s="86">
        <f t="shared" si="48"/>
        <v>4</v>
      </c>
      <c r="DT11" s="86">
        <f t="shared" si="49"/>
        <v>4</v>
      </c>
      <c r="DU11" s="86">
        <f t="shared" si="50"/>
        <v>16</v>
      </c>
      <c r="DV11" s="86">
        <f t="shared" si="51"/>
        <v>4</v>
      </c>
      <c r="DW11" s="86">
        <f t="shared" si="52"/>
        <v>4</v>
      </c>
      <c r="DX11" s="86">
        <f t="shared" si="53"/>
        <v>4</v>
      </c>
      <c r="DY11" s="86"/>
      <c r="DZ11" s="86"/>
      <c r="EA11" s="86"/>
      <c r="EB11" s="86"/>
      <c r="EC11" s="86"/>
      <c r="ED11" s="86"/>
      <c r="EE11" s="86"/>
    </row>
    <row r="12" spans="2:169" s="33" customFormat="1" ht="14.25" customHeight="1">
      <c r="C12" s="80" t="s">
        <v>1</v>
      </c>
      <c r="K12" s="82"/>
      <c r="L12" s="82"/>
      <c r="M12" s="82">
        <v>1.1399999999999999</v>
      </c>
      <c r="N12" s="82">
        <v>1.3</v>
      </c>
      <c r="O12" s="82">
        <v>1.21</v>
      </c>
      <c r="P12" s="82">
        <v>1.57</v>
      </c>
      <c r="Q12" s="82">
        <v>1.36</v>
      </c>
      <c r="R12" s="82">
        <v>0.92</v>
      </c>
      <c r="S12" s="82">
        <v>1.0900000000000001</v>
      </c>
      <c r="T12" s="82">
        <v>1.19</v>
      </c>
      <c r="U12" s="82">
        <v>1.04</v>
      </c>
      <c r="V12" s="82">
        <v>1.1100000000000001</v>
      </c>
      <c r="W12" s="82">
        <v>0.87</v>
      </c>
      <c r="X12" s="82">
        <v>1.23</v>
      </c>
      <c r="Y12" s="82">
        <v>1.1399999999999999</v>
      </c>
      <c r="Z12" s="82">
        <v>1.3</v>
      </c>
      <c r="AA12" s="82">
        <v>1.21</v>
      </c>
      <c r="AB12" s="82">
        <v>1.57</v>
      </c>
      <c r="AC12" s="82">
        <v>1.36</v>
      </c>
      <c r="AD12" s="82">
        <v>0.92</v>
      </c>
      <c r="AE12" s="82">
        <v>1.0900000000000001</v>
      </c>
      <c r="AF12" s="82">
        <v>1.19</v>
      </c>
      <c r="AG12" s="82">
        <v>1.04</v>
      </c>
      <c r="AH12" s="82">
        <v>1.1100000000000001</v>
      </c>
      <c r="AI12" s="82">
        <v>0.87</v>
      </c>
      <c r="AJ12" s="82">
        <v>1.23</v>
      </c>
      <c r="AK12" s="82">
        <v>1.0900000000000001</v>
      </c>
      <c r="AL12" s="117">
        <v>0.95</v>
      </c>
      <c r="AM12" s="120">
        <v>1.54</v>
      </c>
      <c r="AN12" s="120">
        <v>1.6</v>
      </c>
      <c r="AO12" s="188">
        <v>1.17</v>
      </c>
      <c r="AP12" s="120">
        <v>1.1599999999999999</v>
      </c>
      <c r="AQ12" s="199">
        <v>1.1599999999999999</v>
      </c>
      <c r="AR12" s="193">
        <v>1.68</v>
      </c>
      <c r="AS12" s="204"/>
      <c r="AT12" s="204"/>
      <c r="AU12" s="204"/>
      <c r="AV12" s="204"/>
      <c r="AW12" s="204"/>
      <c r="AX12" s="110"/>
      <c r="AY12" s="83"/>
      <c r="AZ12" s="84">
        <f t="shared" si="54"/>
        <v>0</v>
      </c>
      <c r="BA12" s="84">
        <f t="shared" si="54"/>
        <v>0</v>
      </c>
      <c r="BB12" s="84">
        <f t="shared" si="54"/>
        <v>0</v>
      </c>
      <c r="BC12" s="84">
        <f t="shared" si="54"/>
        <v>0</v>
      </c>
      <c r="BD12" s="84">
        <f t="shared" si="54"/>
        <v>0</v>
      </c>
      <c r="BE12" s="84">
        <f t="shared" si="54"/>
        <v>0</v>
      </c>
      <c r="BF12" s="84">
        <f t="shared" si="13"/>
        <v>0</v>
      </c>
      <c r="BG12" s="84">
        <f t="shared" si="61"/>
        <v>0</v>
      </c>
      <c r="BH12" s="84">
        <f t="shared" si="61"/>
        <v>0</v>
      </c>
      <c r="BI12" s="84">
        <f t="shared" si="61"/>
        <v>0</v>
      </c>
      <c r="BJ12" s="84">
        <f t="shared" si="61"/>
        <v>0</v>
      </c>
      <c r="BK12" s="84">
        <f t="shared" si="60"/>
        <v>0</v>
      </c>
      <c r="BL12" s="84">
        <f t="shared" si="60"/>
        <v>4.3859649122806862E-2</v>
      </c>
      <c r="BM12" s="84">
        <f t="shared" si="60"/>
        <v>0.26923076923076927</v>
      </c>
      <c r="BN12" s="84">
        <f t="shared" si="60"/>
        <v>-0.27272727272727282</v>
      </c>
      <c r="BO12" s="84">
        <f t="shared" si="60"/>
        <v>-1.9108280254777087E-2</v>
      </c>
      <c r="BP12" s="84">
        <f t="shared" si="60"/>
        <v>0.13970588235294129</v>
      </c>
      <c r="BQ12" s="84">
        <f t="shared" si="60"/>
        <v>-0.26086956521739119</v>
      </c>
      <c r="BR12" s="84">
        <f t="shared" si="60"/>
        <v>-6.4220183486238383E-2</v>
      </c>
      <c r="BS12" s="84">
        <f t="shared" si="60"/>
        <v>-0.41176470588235298</v>
      </c>
      <c r="BT12" s="84"/>
      <c r="BU12" s="84"/>
      <c r="BV12" s="84"/>
      <c r="BW12" s="84"/>
      <c r="BX12" s="84"/>
      <c r="BY12" s="84"/>
      <c r="BZ12" s="84"/>
      <c r="CA12" s="84"/>
      <c r="CB12" s="85">
        <v>20</v>
      </c>
      <c r="CC12" s="86">
        <f t="shared" si="64"/>
        <v>3</v>
      </c>
      <c r="CD12" s="86">
        <f t="shared" si="64"/>
        <v>3</v>
      </c>
      <c r="CE12" s="86">
        <f t="shared" si="64"/>
        <v>3</v>
      </c>
      <c r="CF12" s="86">
        <f t="shared" si="64"/>
        <v>3</v>
      </c>
      <c r="CG12" s="86">
        <f t="shared" si="64"/>
        <v>3</v>
      </c>
      <c r="CH12" s="86">
        <f t="shared" si="64"/>
        <v>3</v>
      </c>
      <c r="CI12" s="86">
        <f t="shared" si="65"/>
        <v>3</v>
      </c>
      <c r="CJ12" s="86">
        <f t="shared" si="66"/>
        <v>3</v>
      </c>
      <c r="CK12" s="86">
        <f t="shared" si="66"/>
        <v>3</v>
      </c>
      <c r="CL12" s="86">
        <f t="shared" si="66"/>
        <v>3</v>
      </c>
      <c r="CM12" s="86">
        <f t="shared" si="66"/>
        <v>3</v>
      </c>
      <c r="CN12" s="86">
        <f t="shared" si="66"/>
        <v>3</v>
      </c>
      <c r="CO12" s="86">
        <f t="shared" si="66"/>
        <v>3</v>
      </c>
      <c r="CP12" s="86">
        <f t="shared" si="66"/>
        <v>5</v>
      </c>
      <c r="CQ12" s="86">
        <f t="shared" si="66"/>
        <v>1</v>
      </c>
      <c r="CR12" s="86">
        <f t="shared" si="66"/>
        <v>2</v>
      </c>
      <c r="CS12" s="86">
        <f t="shared" si="66"/>
        <v>4</v>
      </c>
      <c r="CT12" s="86">
        <f t="shared" si="66"/>
        <v>1</v>
      </c>
      <c r="CU12" s="86">
        <f t="shared" si="66"/>
        <v>2</v>
      </c>
      <c r="CV12" s="86">
        <f t="shared" si="66"/>
        <v>1</v>
      </c>
      <c r="CW12" s="86"/>
      <c r="CX12" s="86"/>
      <c r="CY12" s="86"/>
      <c r="CZ12" s="86"/>
      <c r="DA12" s="86"/>
      <c r="DB12" s="86"/>
      <c r="DC12" s="33" t="s">
        <v>214</v>
      </c>
      <c r="DD12" s="80" t="s">
        <v>1</v>
      </c>
      <c r="DE12" s="86">
        <f t="shared" si="31"/>
        <v>12</v>
      </c>
      <c r="DF12" s="86">
        <f t="shared" si="32"/>
        <v>12</v>
      </c>
      <c r="DG12" s="86">
        <f t="shared" si="33"/>
        <v>12</v>
      </c>
      <c r="DH12" s="86">
        <f t="shared" si="34"/>
        <v>12</v>
      </c>
      <c r="DI12" s="86">
        <f t="shared" si="35"/>
        <v>12</v>
      </c>
      <c r="DJ12" s="86">
        <f t="shared" si="36"/>
        <v>12</v>
      </c>
      <c r="DK12" s="86">
        <f t="shared" si="67"/>
        <v>12</v>
      </c>
      <c r="DL12" s="86">
        <f t="shared" si="68"/>
        <v>12</v>
      </c>
      <c r="DM12" s="86">
        <f t="shared" si="69"/>
        <v>12</v>
      </c>
      <c r="DN12" s="86">
        <f t="shared" si="70"/>
        <v>12</v>
      </c>
      <c r="DO12" s="86">
        <f t="shared" si="71"/>
        <v>12</v>
      </c>
      <c r="DP12" s="86">
        <f t="shared" si="72"/>
        <v>12</v>
      </c>
      <c r="DQ12" s="86">
        <f t="shared" si="46"/>
        <v>12</v>
      </c>
      <c r="DR12" s="86">
        <f t="shared" si="47"/>
        <v>20</v>
      </c>
      <c r="DS12" s="86">
        <f t="shared" si="48"/>
        <v>4</v>
      </c>
      <c r="DT12" s="86">
        <f t="shared" si="49"/>
        <v>8</v>
      </c>
      <c r="DU12" s="86">
        <f t="shared" si="50"/>
        <v>16</v>
      </c>
      <c r="DV12" s="86">
        <f t="shared" si="51"/>
        <v>4</v>
      </c>
      <c r="DW12" s="86">
        <f t="shared" si="52"/>
        <v>8</v>
      </c>
      <c r="DX12" s="86">
        <f t="shared" si="53"/>
        <v>4</v>
      </c>
      <c r="DY12" s="86"/>
      <c r="DZ12" s="86"/>
      <c r="EA12" s="86"/>
      <c r="EB12" s="86"/>
      <c r="EC12" s="86"/>
      <c r="ED12" s="86"/>
      <c r="EE12" s="86"/>
    </row>
    <row r="13" spans="2:169" s="33" customFormat="1" ht="14.25" customHeight="1">
      <c r="C13" s="80" t="s">
        <v>2</v>
      </c>
      <c r="K13" s="82"/>
      <c r="L13" s="82"/>
      <c r="M13" s="82">
        <v>3.26</v>
      </c>
      <c r="N13" s="82">
        <v>4.8099999999999996</v>
      </c>
      <c r="O13" s="82">
        <v>1.8</v>
      </c>
      <c r="P13" s="82">
        <v>2.79</v>
      </c>
      <c r="Q13" s="82">
        <v>2.4500000000000002</v>
      </c>
      <c r="R13" s="82">
        <v>2.2799999999999998</v>
      </c>
      <c r="S13" s="82">
        <v>2.27</v>
      </c>
      <c r="T13" s="82">
        <v>2.72</v>
      </c>
      <c r="U13" s="82">
        <v>2.02</v>
      </c>
      <c r="V13" s="82">
        <v>2.1800000000000002</v>
      </c>
      <c r="W13" s="82">
        <v>2.15</v>
      </c>
      <c r="X13" s="82">
        <v>3.64</v>
      </c>
      <c r="Y13" s="82">
        <v>3.26</v>
      </c>
      <c r="Z13" s="82">
        <v>4.8099999999999996</v>
      </c>
      <c r="AA13" s="82">
        <v>1.8</v>
      </c>
      <c r="AB13" s="82">
        <v>2.79</v>
      </c>
      <c r="AC13" s="82">
        <v>2.4500000000000002</v>
      </c>
      <c r="AD13" s="82">
        <v>2.2799999999999998</v>
      </c>
      <c r="AE13" s="82">
        <v>2.27</v>
      </c>
      <c r="AF13" s="82">
        <v>2.72</v>
      </c>
      <c r="AG13" s="82">
        <v>2.02</v>
      </c>
      <c r="AH13" s="82">
        <v>2.1800000000000002</v>
      </c>
      <c r="AI13" s="82">
        <v>2.15</v>
      </c>
      <c r="AJ13" s="82">
        <v>3.64</v>
      </c>
      <c r="AK13" s="82">
        <v>4.8600000000000003</v>
      </c>
      <c r="AL13" s="117">
        <v>4.03</v>
      </c>
      <c r="AM13" s="120">
        <v>0.39</v>
      </c>
      <c r="AN13" s="120">
        <v>3.15</v>
      </c>
      <c r="AO13" s="188">
        <v>2.09</v>
      </c>
      <c r="AP13" s="120">
        <v>6.26</v>
      </c>
      <c r="AQ13" s="199">
        <v>1.07</v>
      </c>
      <c r="AR13" s="193">
        <v>1.84</v>
      </c>
      <c r="AS13" s="204"/>
      <c r="AT13" s="204"/>
      <c r="AU13" s="204"/>
      <c r="AV13" s="204"/>
      <c r="AW13" s="204"/>
      <c r="AX13" s="110"/>
      <c r="AY13" s="83"/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/>
      <c r="BU13" s="62"/>
      <c r="BV13" s="62"/>
      <c r="BW13" s="62"/>
      <c r="BX13" s="62"/>
      <c r="BY13" s="84"/>
      <c r="BZ13" s="84"/>
      <c r="CA13" s="84"/>
      <c r="CB13" s="85">
        <v>20</v>
      </c>
      <c r="CC13" s="86">
        <f t="shared" si="64"/>
        <v>3</v>
      </c>
      <c r="CD13" s="86">
        <f t="shared" si="64"/>
        <v>3</v>
      </c>
      <c r="CE13" s="86">
        <f t="shared" si="64"/>
        <v>3</v>
      </c>
      <c r="CF13" s="86">
        <f t="shared" si="64"/>
        <v>3</v>
      </c>
      <c r="CG13" s="86">
        <f t="shared" si="64"/>
        <v>3</v>
      </c>
      <c r="CH13" s="86">
        <f t="shared" si="64"/>
        <v>3</v>
      </c>
      <c r="CI13" s="86">
        <f t="shared" si="65"/>
        <v>3</v>
      </c>
      <c r="CJ13" s="86">
        <f t="shared" si="66"/>
        <v>3</v>
      </c>
      <c r="CK13" s="86">
        <f t="shared" si="66"/>
        <v>3</v>
      </c>
      <c r="CL13" s="86">
        <f t="shared" si="66"/>
        <v>3</v>
      </c>
      <c r="CM13" s="86">
        <f t="shared" si="66"/>
        <v>3</v>
      </c>
      <c r="CN13" s="86">
        <f t="shared" si="66"/>
        <v>3</v>
      </c>
      <c r="CO13" s="86">
        <f t="shared" si="66"/>
        <v>3</v>
      </c>
      <c r="CP13" s="86">
        <f t="shared" si="66"/>
        <v>3</v>
      </c>
      <c r="CQ13" s="86">
        <f t="shared" si="66"/>
        <v>3</v>
      </c>
      <c r="CR13" s="86">
        <f t="shared" si="66"/>
        <v>3</v>
      </c>
      <c r="CS13" s="86">
        <f t="shared" si="66"/>
        <v>3</v>
      </c>
      <c r="CT13" s="86">
        <f t="shared" si="66"/>
        <v>3</v>
      </c>
      <c r="CU13" s="86">
        <f t="shared" si="66"/>
        <v>3</v>
      </c>
      <c r="CV13" s="86">
        <f t="shared" si="66"/>
        <v>3</v>
      </c>
      <c r="CW13" s="86"/>
      <c r="CX13" s="86"/>
      <c r="CY13" s="86"/>
      <c r="CZ13" s="86"/>
      <c r="DA13" s="86"/>
      <c r="DB13" s="86"/>
      <c r="DC13" s="33" t="s">
        <v>214</v>
      </c>
      <c r="DD13" s="80" t="s">
        <v>2</v>
      </c>
      <c r="DE13" s="86">
        <f t="shared" si="31"/>
        <v>12</v>
      </c>
      <c r="DF13" s="86">
        <f t="shared" si="32"/>
        <v>12</v>
      </c>
      <c r="DG13" s="86">
        <f t="shared" si="33"/>
        <v>12</v>
      </c>
      <c r="DH13" s="86">
        <f t="shared" si="34"/>
        <v>12</v>
      </c>
      <c r="DI13" s="86">
        <f t="shared" si="35"/>
        <v>12</v>
      </c>
      <c r="DJ13" s="86">
        <f t="shared" si="36"/>
        <v>12</v>
      </c>
      <c r="DK13" s="86">
        <f t="shared" si="67"/>
        <v>12</v>
      </c>
      <c r="DL13" s="86">
        <f t="shared" si="68"/>
        <v>12</v>
      </c>
      <c r="DM13" s="86">
        <f t="shared" si="69"/>
        <v>12</v>
      </c>
      <c r="DN13" s="86">
        <f t="shared" si="70"/>
        <v>12</v>
      </c>
      <c r="DO13" s="86">
        <f t="shared" si="71"/>
        <v>12</v>
      </c>
      <c r="DP13" s="86">
        <f t="shared" si="72"/>
        <v>12</v>
      </c>
      <c r="DQ13" s="86">
        <f t="shared" si="46"/>
        <v>12</v>
      </c>
      <c r="DR13" s="86">
        <f t="shared" si="47"/>
        <v>12</v>
      </c>
      <c r="DS13" s="86">
        <f t="shared" si="48"/>
        <v>12</v>
      </c>
      <c r="DT13" s="86">
        <f t="shared" si="49"/>
        <v>12</v>
      </c>
      <c r="DU13" s="86">
        <f t="shared" si="50"/>
        <v>12</v>
      </c>
      <c r="DV13" s="86">
        <f t="shared" si="51"/>
        <v>12</v>
      </c>
      <c r="DW13" s="86">
        <f t="shared" si="52"/>
        <v>12</v>
      </c>
      <c r="DX13" s="86">
        <f t="shared" si="53"/>
        <v>12</v>
      </c>
      <c r="DY13" s="86"/>
      <c r="DZ13" s="86"/>
      <c r="EA13" s="86"/>
      <c r="EB13" s="86"/>
      <c r="EC13" s="86"/>
      <c r="ED13" s="86"/>
      <c r="EE13" s="86"/>
    </row>
    <row r="14" spans="2:169" s="87" customFormat="1" ht="14.25" customHeight="1">
      <c r="C14" s="80" t="s">
        <v>8</v>
      </c>
      <c r="K14" s="88"/>
      <c r="L14" s="88"/>
      <c r="M14" s="88">
        <v>2.65</v>
      </c>
      <c r="N14" s="88">
        <v>2.93</v>
      </c>
      <c r="O14" s="88">
        <v>1.47</v>
      </c>
      <c r="P14" s="88">
        <v>0.95</v>
      </c>
      <c r="Q14" s="88">
        <v>1.63</v>
      </c>
      <c r="R14" s="88">
        <v>1.6</v>
      </c>
      <c r="S14" s="88">
        <v>1.51</v>
      </c>
      <c r="T14" s="88">
        <v>2.02</v>
      </c>
      <c r="U14" s="88">
        <v>1.28</v>
      </c>
      <c r="V14" s="88">
        <v>1.18</v>
      </c>
      <c r="W14" s="88">
        <v>0.91</v>
      </c>
      <c r="X14" s="88">
        <v>0.84</v>
      </c>
      <c r="Y14" s="88">
        <v>2.65</v>
      </c>
      <c r="Z14" s="88">
        <v>2.93</v>
      </c>
      <c r="AA14" s="88">
        <v>1.47</v>
      </c>
      <c r="AB14" s="88">
        <v>0.95</v>
      </c>
      <c r="AC14" s="88">
        <v>1.63</v>
      </c>
      <c r="AD14" s="88">
        <v>1.6</v>
      </c>
      <c r="AE14" s="88">
        <v>1.51</v>
      </c>
      <c r="AF14" s="88">
        <v>2.02</v>
      </c>
      <c r="AG14" s="88">
        <v>1.28</v>
      </c>
      <c r="AH14" s="88">
        <v>1.18</v>
      </c>
      <c r="AI14" s="88">
        <v>0.91</v>
      </c>
      <c r="AJ14" s="88">
        <v>0.84</v>
      </c>
      <c r="AK14" s="88">
        <v>1.93</v>
      </c>
      <c r="AL14" s="125">
        <v>2.1</v>
      </c>
      <c r="AM14" s="126">
        <v>1.28</v>
      </c>
      <c r="AN14" s="126">
        <v>1.53</v>
      </c>
      <c r="AO14" s="192">
        <v>1.06</v>
      </c>
      <c r="AP14" s="120">
        <v>1.45</v>
      </c>
      <c r="AQ14" s="198">
        <v>1.64</v>
      </c>
      <c r="AR14" s="193">
        <v>1.69</v>
      </c>
      <c r="AS14" s="204"/>
      <c r="AT14" s="204"/>
      <c r="AU14" s="204"/>
      <c r="AV14" s="204"/>
      <c r="AW14" s="204"/>
      <c r="AX14" s="110"/>
      <c r="AY14" s="89"/>
      <c r="AZ14" s="90">
        <f t="shared" ref="AZ14:BE14" si="73">(M14-Y14)/M14</f>
        <v>0</v>
      </c>
      <c r="BA14" s="90">
        <f t="shared" si="73"/>
        <v>0</v>
      </c>
      <c r="BB14" s="90">
        <f t="shared" si="73"/>
        <v>0</v>
      </c>
      <c r="BC14" s="90">
        <f t="shared" si="73"/>
        <v>0</v>
      </c>
      <c r="BD14" s="90">
        <f t="shared" si="73"/>
        <v>0</v>
      </c>
      <c r="BE14" s="90">
        <f t="shared" si="73"/>
        <v>0</v>
      </c>
      <c r="BF14" s="90">
        <f t="shared" si="13"/>
        <v>0</v>
      </c>
      <c r="BG14" s="90">
        <f t="shared" ref="BG14:BS16" si="74">(T14-AF14)/T14</f>
        <v>0</v>
      </c>
      <c r="BH14" s="90">
        <f t="shared" si="74"/>
        <v>0</v>
      </c>
      <c r="BI14" s="90">
        <f t="shared" si="74"/>
        <v>0</v>
      </c>
      <c r="BJ14" s="90">
        <f t="shared" si="74"/>
        <v>0</v>
      </c>
      <c r="BK14" s="90">
        <f t="shared" si="74"/>
        <v>0</v>
      </c>
      <c r="BL14" s="90">
        <f t="shared" si="74"/>
        <v>0.27169811320754716</v>
      </c>
      <c r="BM14" s="90">
        <f t="shared" si="74"/>
        <v>0.28327645051194539</v>
      </c>
      <c r="BN14" s="90">
        <f t="shared" si="74"/>
        <v>0.12925170068027209</v>
      </c>
      <c r="BO14" s="90">
        <f t="shared" si="74"/>
        <v>-0.61052631578947381</v>
      </c>
      <c r="BP14" s="90">
        <f t="shared" si="74"/>
        <v>0.34969325153374226</v>
      </c>
      <c r="BQ14" s="90">
        <f t="shared" si="74"/>
        <v>9.3750000000000083E-2</v>
      </c>
      <c r="BR14" s="90">
        <f t="shared" si="74"/>
        <v>-8.6092715231788006E-2</v>
      </c>
      <c r="BS14" s="90">
        <f t="shared" si="74"/>
        <v>0.1633663366336634</v>
      </c>
      <c r="BT14" s="90"/>
      <c r="BU14" s="90"/>
      <c r="BV14" s="90"/>
      <c r="BW14" s="90"/>
      <c r="BX14" s="90"/>
      <c r="BY14" s="90"/>
      <c r="BZ14" s="90"/>
      <c r="CA14" s="90"/>
      <c r="CB14" s="91">
        <v>20</v>
      </c>
      <c r="CC14" s="92">
        <f t="shared" si="64"/>
        <v>3</v>
      </c>
      <c r="CD14" s="92">
        <f t="shared" si="64"/>
        <v>3</v>
      </c>
      <c r="CE14" s="92">
        <f t="shared" si="64"/>
        <v>3</v>
      </c>
      <c r="CF14" s="92">
        <f t="shared" si="64"/>
        <v>3</v>
      </c>
      <c r="CG14" s="92">
        <f t="shared" si="64"/>
        <v>3</v>
      </c>
      <c r="CH14" s="92">
        <f t="shared" si="64"/>
        <v>3</v>
      </c>
      <c r="CI14" s="92">
        <f t="shared" si="65"/>
        <v>3</v>
      </c>
      <c r="CJ14" s="92">
        <f t="shared" si="66"/>
        <v>3</v>
      </c>
      <c r="CK14" s="92">
        <f t="shared" si="66"/>
        <v>3</v>
      </c>
      <c r="CL14" s="92">
        <f t="shared" si="66"/>
        <v>3</v>
      </c>
      <c r="CM14" s="92">
        <f t="shared" si="66"/>
        <v>3</v>
      </c>
      <c r="CN14" s="92">
        <f t="shared" si="66"/>
        <v>3</v>
      </c>
      <c r="CO14" s="92">
        <f t="shared" si="66"/>
        <v>5</v>
      </c>
      <c r="CP14" s="92">
        <f t="shared" si="66"/>
        <v>5</v>
      </c>
      <c r="CQ14" s="92">
        <f t="shared" si="66"/>
        <v>4</v>
      </c>
      <c r="CR14" s="92">
        <f t="shared" si="66"/>
        <v>1</v>
      </c>
      <c r="CS14" s="92">
        <f t="shared" si="66"/>
        <v>5</v>
      </c>
      <c r="CT14" s="92">
        <f t="shared" si="66"/>
        <v>3</v>
      </c>
      <c r="CU14" s="92">
        <f t="shared" si="66"/>
        <v>2</v>
      </c>
      <c r="CV14" s="92">
        <f t="shared" si="66"/>
        <v>4</v>
      </c>
      <c r="CW14" s="92"/>
      <c r="CX14" s="92"/>
      <c r="CY14" s="92"/>
      <c r="CZ14" s="92"/>
      <c r="DA14" s="92"/>
      <c r="DB14" s="92"/>
      <c r="DC14" s="33" t="s">
        <v>214</v>
      </c>
      <c r="DD14" s="80" t="s">
        <v>8</v>
      </c>
      <c r="DE14" s="92">
        <f t="shared" si="31"/>
        <v>12</v>
      </c>
      <c r="DF14" s="92">
        <f t="shared" si="32"/>
        <v>12</v>
      </c>
      <c r="DG14" s="92">
        <f t="shared" si="33"/>
        <v>12</v>
      </c>
      <c r="DH14" s="92">
        <f t="shared" si="34"/>
        <v>12</v>
      </c>
      <c r="DI14" s="92">
        <f t="shared" si="35"/>
        <v>12</v>
      </c>
      <c r="DJ14" s="92">
        <f t="shared" si="36"/>
        <v>12</v>
      </c>
      <c r="DK14" s="92">
        <f t="shared" si="67"/>
        <v>12</v>
      </c>
      <c r="DL14" s="92">
        <f t="shared" si="68"/>
        <v>12</v>
      </c>
      <c r="DM14" s="92">
        <f t="shared" si="69"/>
        <v>12</v>
      </c>
      <c r="DN14" s="92">
        <f t="shared" si="70"/>
        <v>12</v>
      </c>
      <c r="DO14" s="92">
        <f t="shared" si="71"/>
        <v>12</v>
      </c>
      <c r="DP14" s="92">
        <f t="shared" si="72"/>
        <v>12</v>
      </c>
      <c r="DQ14" s="92">
        <f t="shared" si="46"/>
        <v>20</v>
      </c>
      <c r="DR14" s="92">
        <f t="shared" si="47"/>
        <v>20</v>
      </c>
      <c r="DS14" s="92">
        <f t="shared" si="48"/>
        <v>16</v>
      </c>
      <c r="DT14" s="92">
        <f t="shared" si="49"/>
        <v>4</v>
      </c>
      <c r="DU14" s="92">
        <f t="shared" si="50"/>
        <v>20</v>
      </c>
      <c r="DV14" s="92">
        <f t="shared" si="51"/>
        <v>12</v>
      </c>
      <c r="DW14" s="92">
        <f t="shared" si="52"/>
        <v>8</v>
      </c>
      <c r="DX14" s="92">
        <f t="shared" si="53"/>
        <v>16</v>
      </c>
      <c r="DY14" s="92"/>
      <c r="DZ14" s="92"/>
      <c r="EA14" s="92"/>
      <c r="EB14" s="92"/>
      <c r="EC14" s="92"/>
      <c r="ED14" s="92"/>
      <c r="EE14" s="92"/>
    </row>
    <row r="15" spans="2:169" s="48" customFormat="1" ht="14.25" customHeight="1">
      <c r="B15" s="50" t="s">
        <v>116</v>
      </c>
      <c r="C15" s="78" t="s">
        <v>0</v>
      </c>
      <c r="K15" s="69"/>
      <c r="L15" s="69">
        <v>888</v>
      </c>
      <c r="M15" s="69">
        <v>471</v>
      </c>
      <c r="N15" s="69">
        <v>124</v>
      </c>
      <c r="O15" s="69">
        <v>124</v>
      </c>
      <c r="P15" s="69">
        <v>74</v>
      </c>
      <c r="Q15" s="69">
        <v>450</v>
      </c>
      <c r="R15" s="69">
        <v>270</v>
      </c>
      <c r="S15" s="69">
        <v>224</v>
      </c>
      <c r="T15" s="69">
        <v>127</v>
      </c>
      <c r="U15" s="69">
        <v>455</v>
      </c>
      <c r="V15" s="69">
        <v>716</v>
      </c>
      <c r="W15" s="69">
        <v>670</v>
      </c>
      <c r="X15" s="69">
        <v>544</v>
      </c>
      <c r="Y15" s="69">
        <v>442</v>
      </c>
      <c r="Z15" s="69">
        <v>356</v>
      </c>
      <c r="AA15" s="69">
        <v>1300</v>
      </c>
      <c r="AB15" s="69">
        <v>1221</v>
      </c>
      <c r="AC15" s="69">
        <v>1010</v>
      </c>
      <c r="AD15" s="69">
        <v>912</v>
      </c>
      <c r="AE15" s="69">
        <v>886</v>
      </c>
      <c r="AF15" s="69">
        <v>970</v>
      </c>
      <c r="AG15" s="69">
        <v>454</v>
      </c>
      <c r="AH15" s="69">
        <v>573</v>
      </c>
      <c r="AI15" s="69">
        <v>670</v>
      </c>
      <c r="AJ15" s="69">
        <v>475</v>
      </c>
      <c r="AK15" s="124">
        <v>745</v>
      </c>
      <c r="AL15" s="73">
        <v>456</v>
      </c>
      <c r="AM15" s="73">
        <v>791</v>
      </c>
      <c r="AN15" s="73">
        <v>676</v>
      </c>
      <c r="AO15" s="187">
        <v>406</v>
      </c>
      <c r="AP15" s="73">
        <v>265</v>
      </c>
      <c r="AQ15" s="195">
        <v>425</v>
      </c>
      <c r="AR15" s="195">
        <v>251</v>
      </c>
      <c r="AS15" s="206"/>
      <c r="AT15" s="206"/>
      <c r="AU15" s="206"/>
      <c r="AV15" s="206"/>
      <c r="AW15" s="206"/>
      <c r="AX15" s="109"/>
      <c r="AY15" s="49"/>
      <c r="AZ15" s="54">
        <f t="shared" ref="AZ15:BB16" si="75">(M15-Y15)/M15</f>
        <v>6.1571125265392782E-2</v>
      </c>
      <c r="BA15" s="54">
        <f t="shared" si="75"/>
        <v>-1.8709677419354838</v>
      </c>
      <c r="BB15" s="54">
        <f t="shared" si="75"/>
        <v>-9.4838709677419359</v>
      </c>
      <c r="BC15" s="62">
        <v>0</v>
      </c>
      <c r="BD15" s="54">
        <f t="shared" ref="BD15:BF16" si="76">(Q15-AC15)/Q15</f>
        <v>-1.2444444444444445</v>
      </c>
      <c r="BE15" s="54">
        <f t="shared" si="76"/>
        <v>-2.3777777777777778</v>
      </c>
      <c r="BF15" s="54">
        <f t="shared" si="76"/>
        <v>-2.9553571428571428</v>
      </c>
      <c r="BG15" s="54">
        <f t="shared" si="74"/>
        <v>-6.6377952755905509</v>
      </c>
      <c r="BH15" s="54">
        <f t="shared" si="74"/>
        <v>2.1978021978021978E-3</v>
      </c>
      <c r="BI15" s="54">
        <f t="shared" si="74"/>
        <v>0.19972067039106145</v>
      </c>
      <c r="BJ15" s="54">
        <f t="shared" si="74"/>
        <v>0</v>
      </c>
      <c r="BK15" s="54">
        <f t="shared" si="74"/>
        <v>0.12683823529411764</v>
      </c>
      <c r="BL15" s="54">
        <f t="shared" si="74"/>
        <v>-0.68552036199095023</v>
      </c>
      <c r="BM15" s="54">
        <f t="shared" si="74"/>
        <v>-0.2808988764044944</v>
      </c>
      <c r="BN15" s="54">
        <f t="shared" si="74"/>
        <v>0.39153846153846156</v>
      </c>
      <c r="BO15" s="54">
        <f t="shared" si="74"/>
        <v>0.44635544635544633</v>
      </c>
      <c r="BP15" s="54">
        <f t="shared" si="74"/>
        <v>0.598019801980198</v>
      </c>
      <c r="BQ15" s="54">
        <f t="shared" si="74"/>
        <v>0.70942982456140347</v>
      </c>
      <c r="BR15" s="54">
        <f t="shared" si="74"/>
        <v>0.52031602708803615</v>
      </c>
      <c r="BS15" s="54">
        <f t="shared" si="74"/>
        <v>0.74123711340206189</v>
      </c>
      <c r="BT15" s="54"/>
      <c r="BU15" s="54"/>
      <c r="BV15" s="54"/>
      <c r="BW15" s="54"/>
      <c r="BX15" s="54"/>
      <c r="BY15" s="54"/>
      <c r="BZ15" s="54"/>
      <c r="CA15" s="54"/>
      <c r="CB15" s="61">
        <v>15</v>
      </c>
      <c r="CC15" s="59">
        <f t="shared" ref="CC15:CL20" si="77">IF(M15&gt;=5000,IF(AZ15&gt;=0.24,5,IF(AZ15&gt;=0.16,4,IF(AZ15&gt;=0.08,3,IF(AZ15&gt;=0,2,1)))),IF(M15&gt;=3000,IF(AZ15&gt;=0.18,5,IF(AZ15&gt;=0.12,4,IF(AZ15&gt;0.06,3,IF(AZ15&gt;=0,2,1)))),IF(M15&gt;=1000,IF(AZ15&gt;=0.09,5,IF(AZ15&gt;=0.05,4,IF(AZ15&gt;=0.03,3,IF(AZ15&gt;=0,2,1)))),IF(AZ15&gt;=0.05,5,IF(AZ15&gt;=0,4,1)))))</f>
        <v>5</v>
      </c>
      <c r="CD15" s="59">
        <f t="shared" si="77"/>
        <v>1</v>
      </c>
      <c r="CE15" s="59">
        <f t="shared" si="77"/>
        <v>1</v>
      </c>
      <c r="CF15" s="59">
        <f t="shared" si="77"/>
        <v>4</v>
      </c>
      <c r="CG15" s="59">
        <f t="shared" si="77"/>
        <v>1</v>
      </c>
      <c r="CH15" s="59">
        <f t="shared" si="77"/>
        <v>1</v>
      </c>
      <c r="CI15" s="59">
        <f t="shared" si="77"/>
        <v>1</v>
      </c>
      <c r="CJ15" s="59">
        <f t="shared" si="77"/>
        <v>1</v>
      </c>
      <c r="CK15" s="59">
        <f t="shared" si="77"/>
        <v>4</v>
      </c>
      <c r="CL15" s="59">
        <f t="shared" si="77"/>
        <v>5</v>
      </c>
      <c r="CM15" s="59">
        <f t="shared" ref="CM15:CV20" si="78">IF(W15&gt;=5000,IF(BJ15&gt;=0.24,5,IF(BJ15&gt;=0.16,4,IF(BJ15&gt;=0.08,3,IF(BJ15&gt;=0,2,1)))),IF(W15&gt;=3000,IF(BJ15&gt;=0.18,5,IF(BJ15&gt;=0.12,4,IF(BJ15&gt;0.06,3,IF(BJ15&gt;=0,2,1)))),IF(W15&gt;=1000,IF(BJ15&gt;=0.09,5,IF(BJ15&gt;=0.05,4,IF(BJ15&gt;=0.03,3,IF(BJ15&gt;=0,2,1)))),IF(BJ15&gt;=0.05,5,IF(BJ15&gt;=0,4,1)))))</f>
        <v>4</v>
      </c>
      <c r="CN15" s="59">
        <f t="shared" si="78"/>
        <v>5</v>
      </c>
      <c r="CO15" s="59">
        <f t="shared" si="78"/>
        <v>1</v>
      </c>
      <c r="CP15" s="59">
        <f t="shared" si="78"/>
        <v>1</v>
      </c>
      <c r="CQ15" s="59">
        <f t="shared" si="78"/>
        <v>5</v>
      </c>
      <c r="CR15" s="59">
        <f t="shared" si="78"/>
        <v>5</v>
      </c>
      <c r="CS15" s="59">
        <f t="shared" si="78"/>
        <v>5</v>
      </c>
      <c r="CT15" s="59">
        <f t="shared" si="78"/>
        <v>5</v>
      </c>
      <c r="CU15" s="59">
        <f t="shared" si="78"/>
        <v>5</v>
      </c>
      <c r="CV15" s="59">
        <f t="shared" si="78"/>
        <v>5</v>
      </c>
      <c r="CW15" s="59"/>
      <c r="CX15" s="59"/>
      <c r="CY15" s="59"/>
      <c r="CZ15" s="59"/>
      <c r="DA15" s="59"/>
      <c r="DB15" s="59"/>
      <c r="DC15" s="50" t="s">
        <v>201</v>
      </c>
      <c r="DD15" s="78" t="s">
        <v>0</v>
      </c>
      <c r="DE15" s="59">
        <f t="shared" si="31"/>
        <v>15</v>
      </c>
      <c r="DF15" s="59">
        <f t="shared" si="32"/>
        <v>3</v>
      </c>
      <c r="DG15" s="59">
        <f t="shared" si="33"/>
        <v>3</v>
      </c>
      <c r="DH15" s="59">
        <f t="shared" si="34"/>
        <v>12</v>
      </c>
      <c r="DI15" s="59">
        <f t="shared" si="35"/>
        <v>3</v>
      </c>
      <c r="DJ15" s="59">
        <f t="shared" si="36"/>
        <v>3</v>
      </c>
      <c r="DK15" s="59">
        <f>CI15/5*$CB15</f>
        <v>3</v>
      </c>
      <c r="DL15" s="59">
        <f t="shared" si="68"/>
        <v>3</v>
      </c>
      <c r="DM15" s="59">
        <f t="shared" si="69"/>
        <v>12</v>
      </c>
      <c r="DN15" s="59">
        <f t="shared" si="70"/>
        <v>15</v>
      </c>
      <c r="DO15" s="59">
        <f t="shared" si="71"/>
        <v>12</v>
      </c>
      <c r="DP15" s="59">
        <f t="shared" si="72"/>
        <v>15</v>
      </c>
      <c r="DQ15" s="59">
        <f t="shared" si="46"/>
        <v>3</v>
      </c>
      <c r="DR15" s="59">
        <f t="shared" si="47"/>
        <v>3</v>
      </c>
      <c r="DS15" s="59">
        <f t="shared" si="48"/>
        <v>15</v>
      </c>
      <c r="DT15" s="59">
        <f t="shared" si="49"/>
        <v>15</v>
      </c>
      <c r="DU15" s="59">
        <f t="shared" si="50"/>
        <v>15</v>
      </c>
      <c r="DV15" s="59">
        <f t="shared" si="51"/>
        <v>15</v>
      </c>
      <c r="DW15" s="59">
        <f t="shared" si="52"/>
        <v>15</v>
      </c>
      <c r="DX15" s="59">
        <f t="shared" si="53"/>
        <v>15</v>
      </c>
      <c r="DY15" s="59"/>
      <c r="DZ15" s="59"/>
      <c r="EA15" s="59"/>
      <c r="EB15" s="59"/>
      <c r="EC15" s="59"/>
      <c r="ED15" s="59"/>
      <c r="EE15" s="59"/>
      <c r="FH15" s="48">
        <f t="shared" ref="FH15:FM15" si="79">DS15+DS21+DS27</f>
        <v>33</v>
      </c>
      <c r="FI15" s="48">
        <f t="shared" si="79"/>
        <v>21</v>
      </c>
      <c r="FJ15" s="48">
        <f t="shared" si="79"/>
        <v>21</v>
      </c>
      <c r="FK15" s="48">
        <f t="shared" si="79"/>
        <v>21</v>
      </c>
      <c r="FL15" s="48">
        <f t="shared" si="79"/>
        <v>21</v>
      </c>
      <c r="FM15" s="48">
        <f t="shared" si="79"/>
        <v>21</v>
      </c>
    </row>
    <row r="16" spans="2:169" s="48" customFormat="1" ht="14.25" customHeight="1">
      <c r="C16" s="75" t="s">
        <v>6</v>
      </c>
      <c r="K16" s="51"/>
      <c r="L16" s="51">
        <v>71271</v>
      </c>
      <c r="M16" s="51">
        <v>83548</v>
      </c>
      <c r="N16" s="51">
        <v>101813</v>
      </c>
      <c r="O16" s="51">
        <v>91134</v>
      </c>
      <c r="P16" s="51">
        <v>118384</v>
      </c>
      <c r="Q16" s="51">
        <v>150560</v>
      </c>
      <c r="R16" s="51">
        <v>50590</v>
      </c>
      <c r="S16" s="51">
        <v>30297</v>
      </c>
      <c r="T16" s="51">
        <v>39847</v>
      </c>
      <c r="U16" s="51">
        <v>74292</v>
      </c>
      <c r="V16" s="51">
        <v>75289</v>
      </c>
      <c r="W16" s="51">
        <v>48362</v>
      </c>
      <c r="X16" s="51">
        <v>35879</v>
      </c>
      <c r="Y16" s="51">
        <v>29558</v>
      </c>
      <c r="Z16" s="51">
        <v>7350</v>
      </c>
      <c r="AA16" s="51">
        <v>17977</v>
      </c>
      <c r="AB16" s="51">
        <v>20052</v>
      </c>
      <c r="AC16" s="51">
        <v>30834</v>
      </c>
      <c r="AD16" s="51">
        <v>25003</v>
      </c>
      <c r="AE16" s="51">
        <v>31517</v>
      </c>
      <c r="AF16" s="51">
        <v>24503</v>
      </c>
      <c r="AG16" s="51">
        <v>12023</v>
      </c>
      <c r="AH16" s="51">
        <v>10074</v>
      </c>
      <c r="AI16" s="51">
        <v>9325</v>
      </c>
      <c r="AJ16" s="51">
        <v>6752</v>
      </c>
      <c r="AK16" s="116">
        <v>8705</v>
      </c>
      <c r="AL16" s="73">
        <v>9462</v>
      </c>
      <c r="AM16" s="73">
        <v>7075</v>
      </c>
      <c r="AN16" s="73">
        <v>26158</v>
      </c>
      <c r="AO16" s="187">
        <v>13318</v>
      </c>
      <c r="AP16" s="73">
        <v>19290</v>
      </c>
      <c r="AQ16" s="195">
        <v>15326</v>
      </c>
      <c r="AR16" s="195">
        <v>16576</v>
      </c>
      <c r="AS16" s="206"/>
      <c r="AT16" s="206"/>
      <c r="AU16" s="206"/>
      <c r="AV16" s="206"/>
      <c r="AW16" s="206"/>
      <c r="AX16" s="109"/>
      <c r="AY16" s="49"/>
      <c r="AZ16" s="54">
        <f t="shared" si="75"/>
        <v>0.64621534926030544</v>
      </c>
      <c r="BA16" s="54">
        <f t="shared" si="75"/>
        <v>0.92780882598489389</v>
      </c>
      <c r="BB16" s="54">
        <f t="shared" si="75"/>
        <v>0.8027410187196875</v>
      </c>
      <c r="BC16" s="54">
        <f>(P16-AB16)/P16</f>
        <v>0.83061900256791454</v>
      </c>
      <c r="BD16" s="54">
        <f t="shared" si="76"/>
        <v>0.7952045696068013</v>
      </c>
      <c r="BE16" s="54">
        <f t="shared" si="76"/>
        <v>0.50577189167819725</v>
      </c>
      <c r="BF16" s="54">
        <f t="shared" si="76"/>
        <v>-4.0268013334653595E-2</v>
      </c>
      <c r="BG16" s="54">
        <f t="shared" si="74"/>
        <v>0.38507290385725401</v>
      </c>
      <c r="BH16" s="54">
        <f t="shared" si="74"/>
        <v>0.83816561675550527</v>
      </c>
      <c r="BI16" s="54">
        <f t="shared" si="74"/>
        <v>0.86619559298171045</v>
      </c>
      <c r="BJ16" s="54">
        <f t="shared" si="74"/>
        <v>0.80718332575162322</v>
      </c>
      <c r="BK16" s="54">
        <f t="shared" si="74"/>
        <v>0.81181192340923658</v>
      </c>
      <c r="BL16" s="54">
        <f t="shared" si="74"/>
        <v>0.70549428242776913</v>
      </c>
      <c r="BM16" s="54">
        <f t="shared" si="74"/>
        <v>-0.28734693877551021</v>
      </c>
      <c r="BN16" s="54">
        <f t="shared" si="74"/>
        <v>0.60644156422094897</v>
      </c>
      <c r="BO16" s="54">
        <f t="shared" si="74"/>
        <v>-0.30450827847596251</v>
      </c>
      <c r="BP16" s="54">
        <f t="shared" si="74"/>
        <v>0.56807420380099893</v>
      </c>
      <c r="BQ16" s="54">
        <f t="shared" si="74"/>
        <v>0.22849258089029317</v>
      </c>
      <c r="BR16" s="54">
        <f t="shared" si="74"/>
        <v>0.51372275280007618</v>
      </c>
      <c r="BS16" s="54">
        <f t="shared" si="74"/>
        <v>0.32351140676651841</v>
      </c>
      <c r="BT16" s="54"/>
      <c r="BU16" s="54"/>
      <c r="BV16" s="54"/>
      <c r="BW16" s="54"/>
      <c r="BX16" s="54"/>
      <c r="BY16" s="54"/>
      <c r="BZ16" s="54"/>
      <c r="CA16" s="54"/>
      <c r="CB16" s="61">
        <v>15</v>
      </c>
      <c r="CC16" s="59">
        <f t="shared" si="77"/>
        <v>5</v>
      </c>
      <c r="CD16" s="59">
        <f t="shared" si="77"/>
        <v>5</v>
      </c>
      <c r="CE16" s="59">
        <f t="shared" si="77"/>
        <v>5</v>
      </c>
      <c r="CF16" s="59">
        <f t="shared" si="77"/>
        <v>5</v>
      </c>
      <c r="CG16" s="59">
        <f t="shared" si="77"/>
        <v>5</v>
      </c>
      <c r="CH16" s="59">
        <f t="shared" si="77"/>
        <v>5</v>
      </c>
      <c r="CI16" s="59">
        <f t="shared" si="77"/>
        <v>1</v>
      </c>
      <c r="CJ16" s="59">
        <f t="shared" si="77"/>
        <v>5</v>
      </c>
      <c r="CK16" s="59">
        <f t="shared" si="77"/>
        <v>5</v>
      </c>
      <c r="CL16" s="59">
        <f t="shared" si="77"/>
        <v>5</v>
      </c>
      <c r="CM16" s="59">
        <f t="shared" si="78"/>
        <v>5</v>
      </c>
      <c r="CN16" s="59">
        <f t="shared" si="78"/>
        <v>5</v>
      </c>
      <c r="CO16" s="59">
        <f t="shared" si="78"/>
        <v>5</v>
      </c>
      <c r="CP16" s="59">
        <f t="shared" si="78"/>
        <v>1</v>
      </c>
      <c r="CQ16" s="59">
        <f t="shared" si="78"/>
        <v>5</v>
      </c>
      <c r="CR16" s="59">
        <f t="shared" si="78"/>
        <v>1</v>
      </c>
      <c r="CS16" s="59">
        <f t="shared" si="78"/>
        <v>5</v>
      </c>
      <c r="CT16" s="59">
        <f t="shared" si="78"/>
        <v>4</v>
      </c>
      <c r="CU16" s="59">
        <f t="shared" si="78"/>
        <v>5</v>
      </c>
      <c r="CV16" s="59">
        <f t="shared" si="78"/>
        <v>5</v>
      </c>
      <c r="CW16" s="59"/>
      <c r="CX16" s="59"/>
      <c r="CY16" s="59"/>
      <c r="CZ16" s="59"/>
      <c r="DA16" s="59"/>
      <c r="DB16" s="59"/>
      <c r="DC16" s="48" t="s">
        <v>200</v>
      </c>
      <c r="DD16" s="75" t="s">
        <v>6</v>
      </c>
      <c r="DE16" s="59">
        <f t="shared" si="31"/>
        <v>15</v>
      </c>
      <c r="DF16" s="59">
        <f t="shared" si="32"/>
        <v>15</v>
      </c>
      <c r="DG16" s="59">
        <f t="shared" si="33"/>
        <v>15</v>
      </c>
      <c r="DH16" s="59">
        <f t="shared" si="34"/>
        <v>15</v>
      </c>
      <c r="DI16" s="59">
        <f t="shared" si="35"/>
        <v>15</v>
      </c>
      <c r="DJ16" s="59">
        <f t="shared" si="36"/>
        <v>15</v>
      </c>
      <c r="DK16" s="59">
        <f t="shared" ref="DK16:DK20" si="80">CI16/5*$CB16</f>
        <v>3</v>
      </c>
      <c r="DL16" s="59">
        <f t="shared" si="68"/>
        <v>15</v>
      </c>
      <c r="DM16" s="59">
        <f t="shared" si="69"/>
        <v>15</v>
      </c>
      <c r="DN16" s="59">
        <f t="shared" si="70"/>
        <v>15</v>
      </c>
      <c r="DO16" s="59">
        <f t="shared" si="71"/>
        <v>15</v>
      </c>
      <c r="DP16" s="59">
        <f t="shared" si="72"/>
        <v>15</v>
      </c>
      <c r="DQ16" s="59">
        <f t="shared" si="46"/>
        <v>15</v>
      </c>
      <c r="DR16" s="59">
        <f t="shared" si="47"/>
        <v>3</v>
      </c>
      <c r="DS16" s="59">
        <f t="shared" si="48"/>
        <v>15</v>
      </c>
      <c r="DT16" s="59">
        <f t="shared" si="49"/>
        <v>3</v>
      </c>
      <c r="DU16" s="59">
        <f t="shared" si="50"/>
        <v>15</v>
      </c>
      <c r="DV16" s="59">
        <f t="shared" si="51"/>
        <v>12</v>
      </c>
      <c r="DW16" s="59">
        <f t="shared" si="52"/>
        <v>15</v>
      </c>
      <c r="DX16" s="59">
        <f t="shared" si="53"/>
        <v>15</v>
      </c>
      <c r="DY16" s="59"/>
      <c r="DZ16" s="59"/>
      <c r="EA16" s="59"/>
      <c r="EB16" s="59"/>
      <c r="EC16" s="59"/>
      <c r="ED16" s="59"/>
      <c r="EE16" s="59"/>
      <c r="FH16" s="48">
        <f t="shared" ref="FH16:FM20" si="81">DS16+DS22+DS28</f>
        <v>39</v>
      </c>
      <c r="FI16" s="48">
        <f t="shared" si="81"/>
        <v>21</v>
      </c>
      <c r="FJ16" s="48">
        <f t="shared" si="81"/>
        <v>45</v>
      </c>
      <c r="FK16" s="48">
        <f t="shared" si="81"/>
        <v>42</v>
      </c>
      <c r="FL16" s="48">
        <f t="shared" si="81"/>
        <v>42</v>
      </c>
      <c r="FM16" s="48">
        <f t="shared" si="81"/>
        <v>33</v>
      </c>
    </row>
    <row r="17" spans="2:169" s="48" customFormat="1" ht="14.25" customHeight="1">
      <c r="C17" s="75" t="s">
        <v>7</v>
      </c>
      <c r="K17" s="51"/>
      <c r="L17" s="51">
        <v>0</v>
      </c>
      <c r="M17" s="51">
        <v>1108</v>
      </c>
      <c r="N17" s="51">
        <v>444</v>
      </c>
      <c r="O17" s="51">
        <v>0</v>
      </c>
      <c r="P17" s="51">
        <v>0</v>
      </c>
      <c r="Q17" s="51">
        <v>0</v>
      </c>
      <c r="R17" s="51">
        <v>0</v>
      </c>
      <c r="S17" s="51">
        <v>3301</v>
      </c>
      <c r="T17" s="51">
        <v>0</v>
      </c>
      <c r="U17" s="51">
        <v>0</v>
      </c>
      <c r="V17" s="51">
        <v>0</v>
      </c>
      <c r="W17" s="51">
        <v>0</v>
      </c>
      <c r="X17" s="51">
        <v>194</v>
      </c>
      <c r="Y17" s="51">
        <v>0</v>
      </c>
      <c r="Z17" s="51">
        <v>0</v>
      </c>
      <c r="AA17" s="51">
        <v>279</v>
      </c>
      <c r="AB17" s="51">
        <v>50</v>
      </c>
      <c r="AC17" s="51">
        <v>0</v>
      </c>
      <c r="AD17" s="51">
        <v>122</v>
      </c>
      <c r="AE17" s="51">
        <v>64</v>
      </c>
      <c r="AF17" s="51">
        <v>511</v>
      </c>
      <c r="AG17" s="51">
        <v>1185</v>
      </c>
      <c r="AH17" s="51">
        <v>667</v>
      </c>
      <c r="AI17" s="51">
        <v>768</v>
      </c>
      <c r="AJ17" s="51">
        <v>807</v>
      </c>
      <c r="AK17" s="116">
        <v>1456</v>
      </c>
      <c r="AL17" s="73">
        <v>237</v>
      </c>
      <c r="AM17" s="73">
        <v>623</v>
      </c>
      <c r="AN17" s="73">
        <v>1094</v>
      </c>
      <c r="AO17" s="187">
        <v>824</v>
      </c>
      <c r="AP17" s="73">
        <v>680</v>
      </c>
      <c r="AQ17" s="195">
        <v>530</v>
      </c>
      <c r="AR17" s="195">
        <v>0</v>
      </c>
      <c r="AS17" s="206"/>
      <c r="AT17" s="206"/>
      <c r="AU17" s="206"/>
      <c r="AV17" s="206"/>
      <c r="AW17" s="206"/>
      <c r="AX17" s="109"/>
      <c r="AY17" s="49"/>
      <c r="AZ17" s="54">
        <f>(M17-Y17)/M17</f>
        <v>1</v>
      </c>
      <c r="BA17" s="54">
        <f>(N17-Z17)/N17</f>
        <v>1</v>
      </c>
      <c r="BB17" s="62">
        <v>0</v>
      </c>
      <c r="BC17" s="62">
        <v>0</v>
      </c>
      <c r="BD17" s="62">
        <v>0</v>
      </c>
      <c r="BE17" s="62">
        <v>0</v>
      </c>
      <c r="BF17" s="54">
        <f>(S17-AE17)/S17</f>
        <v>0.98061193577703731</v>
      </c>
      <c r="BG17" s="62">
        <v>0</v>
      </c>
      <c r="BH17" s="62">
        <v>0</v>
      </c>
      <c r="BI17" s="62">
        <v>0</v>
      </c>
      <c r="BJ17" s="62">
        <v>0</v>
      </c>
      <c r="BK17" s="54">
        <f>(X17-AJ17)/X17</f>
        <v>-3.1597938144329896</v>
      </c>
      <c r="BL17" s="62">
        <v>0</v>
      </c>
      <c r="BM17" s="62">
        <v>0</v>
      </c>
      <c r="BN17" s="62">
        <v>0</v>
      </c>
      <c r="BO17" s="54">
        <f>(AB17-AN17)/AB17</f>
        <v>-20.88</v>
      </c>
      <c r="BP17" s="62">
        <v>0</v>
      </c>
      <c r="BQ17" s="62">
        <v>0</v>
      </c>
      <c r="BR17" s="62">
        <v>0</v>
      </c>
      <c r="BS17" s="62">
        <v>0</v>
      </c>
      <c r="BT17" s="62"/>
      <c r="BU17" s="62"/>
      <c r="BV17" s="62"/>
      <c r="BW17" s="62"/>
      <c r="BX17" s="62"/>
      <c r="BY17" s="54"/>
      <c r="BZ17" s="54"/>
      <c r="CA17" s="54"/>
      <c r="CB17" s="61">
        <v>15</v>
      </c>
      <c r="CC17" s="59">
        <f t="shared" si="77"/>
        <v>5</v>
      </c>
      <c r="CD17" s="59">
        <f t="shared" si="77"/>
        <v>5</v>
      </c>
      <c r="CE17" s="59">
        <f t="shared" si="77"/>
        <v>4</v>
      </c>
      <c r="CF17" s="59">
        <f t="shared" si="77"/>
        <v>4</v>
      </c>
      <c r="CG17" s="59">
        <f t="shared" si="77"/>
        <v>4</v>
      </c>
      <c r="CH17" s="59">
        <f t="shared" si="77"/>
        <v>4</v>
      </c>
      <c r="CI17" s="59">
        <f t="shared" si="77"/>
        <v>5</v>
      </c>
      <c r="CJ17" s="59">
        <f t="shared" si="77"/>
        <v>4</v>
      </c>
      <c r="CK17" s="59">
        <f t="shared" si="77"/>
        <v>4</v>
      </c>
      <c r="CL17" s="59">
        <f t="shared" si="77"/>
        <v>4</v>
      </c>
      <c r="CM17" s="59">
        <f t="shared" si="78"/>
        <v>4</v>
      </c>
      <c r="CN17" s="59">
        <f t="shared" si="78"/>
        <v>1</v>
      </c>
      <c r="CO17" s="59">
        <f t="shared" si="78"/>
        <v>4</v>
      </c>
      <c r="CP17" s="59">
        <f t="shared" si="78"/>
        <v>4</v>
      </c>
      <c r="CQ17" s="59">
        <f t="shared" si="78"/>
        <v>4</v>
      </c>
      <c r="CR17" s="59">
        <f t="shared" si="78"/>
        <v>1</v>
      </c>
      <c r="CS17" s="59">
        <f t="shared" si="78"/>
        <v>4</v>
      </c>
      <c r="CT17" s="59">
        <f t="shared" si="78"/>
        <v>4</v>
      </c>
      <c r="CU17" s="59">
        <f t="shared" si="78"/>
        <v>4</v>
      </c>
      <c r="CV17" s="59">
        <f t="shared" si="78"/>
        <v>4</v>
      </c>
      <c r="CW17" s="59"/>
      <c r="CX17" s="59"/>
      <c r="CY17" s="59"/>
      <c r="CZ17" s="59"/>
      <c r="DA17" s="59"/>
      <c r="DB17" s="59"/>
      <c r="DC17" s="48" t="s">
        <v>200</v>
      </c>
      <c r="DD17" s="75" t="s">
        <v>7</v>
      </c>
      <c r="DE17" s="59">
        <f t="shared" si="31"/>
        <v>15</v>
      </c>
      <c r="DF17" s="59">
        <f t="shared" si="32"/>
        <v>15</v>
      </c>
      <c r="DG17" s="59">
        <f t="shared" si="33"/>
        <v>12</v>
      </c>
      <c r="DH17" s="59">
        <f t="shared" si="34"/>
        <v>12</v>
      </c>
      <c r="DI17" s="59">
        <f t="shared" si="35"/>
        <v>12</v>
      </c>
      <c r="DJ17" s="59">
        <f t="shared" si="36"/>
        <v>12</v>
      </c>
      <c r="DK17" s="59">
        <f t="shared" si="80"/>
        <v>15</v>
      </c>
      <c r="DL17" s="59">
        <f t="shared" si="68"/>
        <v>12</v>
      </c>
      <c r="DM17" s="59">
        <f t="shared" si="69"/>
        <v>12</v>
      </c>
      <c r="DN17" s="59">
        <f t="shared" si="70"/>
        <v>12</v>
      </c>
      <c r="DO17" s="59">
        <f t="shared" si="71"/>
        <v>12</v>
      </c>
      <c r="DP17" s="59">
        <f t="shared" si="72"/>
        <v>3</v>
      </c>
      <c r="DQ17" s="59">
        <f t="shared" si="46"/>
        <v>12</v>
      </c>
      <c r="DR17" s="59">
        <f t="shared" si="47"/>
        <v>12</v>
      </c>
      <c r="DS17" s="59">
        <f t="shared" si="48"/>
        <v>12</v>
      </c>
      <c r="DT17" s="59">
        <f t="shared" si="49"/>
        <v>3</v>
      </c>
      <c r="DU17" s="59">
        <f t="shared" si="50"/>
        <v>12</v>
      </c>
      <c r="DV17" s="59">
        <f t="shared" si="51"/>
        <v>12</v>
      </c>
      <c r="DW17" s="59">
        <f t="shared" si="52"/>
        <v>12</v>
      </c>
      <c r="DX17" s="59">
        <f t="shared" si="53"/>
        <v>12</v>
      </c>
      <c r="DY17" s="59"/>
      <c r="DZ17" s="59"/>
      <c r="EA17" s="59"/>
      <c r="EB17" s="59"/>
      <c r="EC17" s="59"/>
      <c r="ED17" s="59"/>
      <c r="EE17" s="59"/>
      <c r="FH17" s="48">
        <f t="shared" si="81"/>
        <v>39</v>
      </c>
      <c r="FI17" s="48">
        <f t="shared" si="81"/>
        <v>30</v>
      </c>
      <c r="FJ17" s="48">
        <f t="shared" si="81"/>
        <v>39</v>
      </c>
      <c r="FK17" s="48">
        <f t="shared" si="81"/>
        <v>39</v>
      </c>
      <c r="FL17" s="48">
        <f t="shared" si="81"/>
        <v>39</v>
      </c>
      <c r="FM17" s="48">
        <f t="shared" si="81"/>
        <v>39</v>
      </c>
    </row>
    <row r="18" spans="2:169" s="48" customFormat="1" ht="14.25" customHeight="1">
      <c r="C18" s="75" t="s">
        <v>1</v>
      </c>
      <c r="K18" s="51"/>
      <c r="L18" s="51">
        <v>9073</v>
      </c>
      <c r="M18" s="51">
        <v>8892</v>
      </c>
      <c r="N18" s="51">
        <v>7997</v>
      </c>
      <c r="O18" s="51">
        <v>7539</v>
      </c>
      <c r="P18" s="51">
        <v>6495</v>
      </c>
      <c r="Q18" s="51">
        <v>6738</v>
      </c>
      <c r="R18" s="51">
        <v>5860</v>
      </c>
      <c r="S18" s="51">
        <v>5188</v>
      </c>
      <c r="T18" s="51">
        <v>4709</v>
      </c>
      <c r="U18" s="51">
        <v>4460</v>
      </c>
      <c r="V18" s="51">
        <v>3198</v>
      </c>
      <c r="W18" s="51">
        <v>3265</v>
      </c>
      <c r="X18" s="51">
        <v>3208</v>
      </c>
      <c r="Y18" s="51">
        <v>3177</v>
      </c>
      <c r="Z18" s="51">
        <v>3159</v>
      </c>
      <c r="AA18" s="51">
        <v>3051</v>
      </c>
      <c r="AB18" s="51">
        <v>4070</v>
      </c>
      <c r="AC18" s="51">
        <v>2281</v>
      </c>
      <c r="AD18" s="51">
        <v>2336</v>
      </c>
      <c r="AE18" s="51">
        <v>2441</v>
      </c>
      <c r="AF18" s="51">
        <v>1946</v>
      </c>
      <c r="AG18" s="51">
        <v>1967</v>
      </c>
      <c r="AH18" s="51">
        <v>1520</v>
      </c>
      <c r="AI18" s="51">
        <v>1426</v>
      </c>
      <c r="AJ18" s="51">
        <v>1293</v>
      </c>
      <c r="AK18" s="116">
        <v>1450</v>
      </c>
      <c r="AL18" s="73">
        <v>1253</v>
      </c>
      <c r="AM18" s="73">
        <v>1129</v>
      </c>
      <c r="AN18" s="73">
        <v>1239</v>
      </c>
      <c r="AO18" s="187">
        <v>1078</v>
      </c>
      <c r="AP18" s="73">
        <v>919</v>
      </c>
      <c r="AQ18" s="195">
        <v>731</v>
      </c>
      <c r="AR18" s="195">
        <v>572</v>
      </c>
      <c r="AS18" s="206"/>
      <c r="AT18" s="206"/>
      <c r="AU18" s="206"/>
      <c r="AV18" s="206"/>
      <c r="AW18" s="206"/>
      <c r="AX18" s="109"/>
      <c r="AY18" s="49"/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54">
        <f>(Z18-AL18)/Z18</f>
        <v>0.60335549224438112</v>
      </c>
      <c r="BN18" s="54">
        <f>(AA18-AM18)/AA18</f>
        <v>0.6299573910193379</v>
      </c>
      <c r="BO18" s="54">
        <f>(AB18-AN18)/AB18</f>
        <v>0.69557739557739562</v>
      </c>
      <c r="BP18" s="54">
        <f>(AC18-AO18)/AC18</f>
        <v>0.52740026304252519</v>
      </c>
      <c r="BQ18" s="54">
        <f>(AD18-AP18)/AD18</f>
        <v>0.60659246575342463</v>
      </c>
      <c r="BR18" s="54">
        <f>(AE18-AQ18)/AE18</f>
        <v>0.70053256861941826</v>
      </c>
      <c r="BS18" s="54">
        <f>(AF18-AR18)/AF18</f>
        <v>0.70606372045220966</v>
      </c>
      <c r="BT18" s="54"/>
      <c r="BU18" s="54"/>
      <c r="BV18" s="54"/>
      <c r="BW18" s="54"/>
      <c r="BX18" s="54"/>
      <c r="BY18" s="54"/>
      <c r="BZ18" s="54"/>
      <c r="CA18" s="54"/>
      <c r="CB18" s="61">
        <v>15</v>
      </c>
      <c r="CC18" s="59">
        <f t="shared" si="77"/>
        <v>2</v>
      </c>
      <c r="CD18" s="59">
        <f t="shared" si="77"/>
        <v>2</v>
      </c>
      <c r="CE18" s="59">
        <f t="shared" si="77"/>
        <v>2</v>
      </c>
      <c r="CF18" s="59">
        <f t="shared" si="77"/>
        <v>2</v>
      </c>
      <c r="CG18" s="59">
        <f t="shared" si="77"/>
        <v>2</v>
      </c>
      <c r="CH18" s="59">
        <f t="shared" si="77"/>
        <v>2</v>
      </c>
      <c r="CI18" s="59">
        <f t="shared" si="77"/>
        <v>2</v>
      </c>
      <c r="CJ18" s="59">
        <f t="shared" si="77"/>
        <v>2</v>
      </c>
      <c r="CK18" s="59">
        <f t="shared" si="77"/>
        <v>2</v>
      </c>
      <c r="CL18" s="59">
        <f t="shared" si="77"/>
        <v>2</v>
      </c>
      <c r="CM18" s="59">
        <f t="shared" si="78"/>
        <v>2</v>
      </c>
      <c r="CN18" s="59">
        <f t="shared" si="78"/>
        <v>2</v>
      </c>
      <c r="CO18" s="59">
        <f t="shared" si="78"/>
        <v>2</v>
      </c>
      <c r="CP18" s="59">
        <f t="shared" si="78"/>
        <v>5</v>
      </c>
      <c r="CQ18" s="59">
        <f t="shared" si="78"/>
        <v>5</v>
      </c>
      <c r="CR18" s="59">
        <f t="shared" si="78"/>
        <v>5</v>
      </c>
      <c r="CS18" s="59">
        <f t="shared" si="78"/>
        <v>5</v>
      </c>
      <c r="CT18" s="59">
        <f t="shared" si="78"/>
        <v>5</v>
      </c>
      <c r="CU18" s="59">
        <f t="shared" si="78"/>
        <v>5</v>
      </c>
      <c r="CV18" s="59">
        <f t="shared" si="78"/>
        <v>5</v>
      </c>
      <c r="CW18" s="59"/>
      <c r="CX18" s="59"/>
      <c r="CY18" s="59"/>
      <c r="CZ18" s="59"/>
      <c r="DA18" s="59"/>
      <c r="DB18" s="59"/>
      <c r="DC18" s="48" t="s">
        <v>200</v>
      </c>
      <c r="DD18" s="75" t="s">
        <v>1</v>
      </c>
      <c r="DE18" s="59">
        <f t="shared" si="31"/>
        <v>6</v>
      </c>
      <c r="DF18" s="59">
        <f t="shared" si="32"/>
        <v>6</v>
      </c>
      <c r="DG18" s="59">
        <f t="shared" si="33"/>
        <v>6</v>
      </c>
      <c r="DH18" s="59">
        <f t="shared" si="34"/>
        <v>6</v>
      </c>
      <c r="DI18" s="59">
        <f t="shared" si="35"/>
        <v>6</v>
      </c>
      <c r="DJ18" s="59">
        <f t="shared" si="36"/>
        <v>6</v>
      </c>
      <c r="DK18" s="59">
        <f t="shared" si="80"/>
        <v>6</v>
      </c>
      <c r="DL18" s="59">
        <f t="shared" si="68"/>
        <v>6</v>
      </c>
      <c r="DM18" s="59">
        <f t="shared" si="69"/>
        <v>6</v>
      </c>
      <c r="DN18" s="59">
        <f t="shared" si="70"/>
        <v>6</v>
      </c>
      <c r="DO18" s="59">
        <f t="shared" si="71"/>
        <v>6</v>
      </c>
      <c r="DP18" s="59">
        <f t="shared" si="72"/>
        <v>6</v>
      </c>
      <c r="DQ18" s="59">
        <f t="shared" si="46"/>
        <v>6</v>
      </c>
      <c r="DR18" s="59">
        <f t="shared" si="47"/>
        <v>15</v>
      </c>
      <c r="DS18" s="59">
        <f t="shared" si="48"/>
        <v>15</v>
      </c>
      <c r="DT18" s="59">
        <f t="shared" si="49"/>
        <v>15</v>
      </c>
      <c r="DU18" s="59">
        <f t="shared" si="50"/>
        <v>15</v>
      </c>
      <c r="DV18" s="59">
        <f t="shared" si="51"/>
        <v>15</v>
      </c>
      <c r="DW18" s="59">
        <f t="shared" si="52"/>
        <v>15</v>
      </c>
      <c r="DX18" s="59">
        <f t="shared" si="53"/>
        <v>15</v>
      </c>
      <c r="DY18" s="59"/>
      <c r="DZ18" s="59"/>
      <c r="EA18" s="59"/>
      <c r="EB18" s="59"/>
      <c r="EC18" s="59"/>
      <c r="ED18" s="59"/>
      <c r="EE18" s="59"/>
      <c r="FH18" s="48">
        <f t="shared" si="81"/>
        <v>30</v>
      </c>
      <c r="FI18" s="48">
        <f t="shared" si="81"/>
        <v>33</v>
      </c>
      <c r="FJ18" s="48">
        <f t="shared" si="81"/>
        <v>33</v>
      </c>
      <c r="FK18" s="48">
        <f t="shared" si="81"/>
        <v>36</v>
      </c>
      <c r="FL18" s="48">
        <f t="shared" si="81"/>
        <v>27</v>
      </c>
      <c r="FM18" s="48">
        <f t="shared" si="81"/>
        <v>36</v>
      </c>
    </row>
    <row r="19" spans="2:169" s="48" customFormat="1" ht="14.25" customHeight="1">
      <c r="C19" s="75" t="s">
        <v>2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116"/>
      <c r="AL19" s="73"/>
      <c r="AM19" s="73"/>
      <c r="AN19" s="73"/>
      <c r="AO19" s="187"/>
      <c r="AP19" s="73"/>
      <c r="AQ19" s="52"/>
      <c r="AR19" s="52"/>
      <c r="AS19" s="207"/>
      <c r="AT19" s="207"/>
      <c r="AU19" s="207"/>
      <c r="AV19" s="207"/>
      <c r="AW19" s="207"/>
      <c r="AX19" s="109"/>
      <c r="AY19" s="49"/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/>
      <c r="BU19" s="62"/>
      <c r="BV19" s="62"/>
      <c r="BW19" s="62"/>
      <c r="BX19" s="62"/>
      <c r="BY19" s="54"/>
      <c r="BZ19" s="54"/>
      <c r="CA19" s="54"/>
      <c r="CB19" s="61">
        <v>15</v>
      </c>
      <c r="CC19" s="59">
        <f t="shared" si="77"/>
        <v>4</v>
      </c>
      <c r="CD19" s="59">
        <f t="shared" si="77"/>
        <v>4</v>
      </c>
      <c r="CE19" s="59">
        <f t="shared" si="77"/>
        <v>4</v>
      </c>
      <c r="CF19" s="59">
        <f t="shared" si="77"/>
        <v>4</v>
      </c>
      <c r="CG19" s="59">
        <f t="shared" si="77"/>
        <v>4</v>
      </c>
      <c r="CH19" s="59">
        <f t="shared" si="77"/>
        <v>4</v>
      </c>
      <c r="CI19" s="59">
        <f t="shared" si="77"/>
        <v>4</v>
      </c>
      <c r="CJ19" s="59">
        <f t="shared" si="77"/>
        <v>4</v>
      </c>
      <c r="CK19" s="59">
        <f t="shared" si="77"/>
        <v>4</v>
      </c>
      <c r="CL19" s="59">
        <f t="shared" si="77"/>
        <v>4</v>
      </c>
      <c r="CM19" s="59">
        <f t="shared" si="78"/>
        <v>4</v>
      </c>
      <c r="CN19" s="59">
        <f t="shared" si="78"/>
        <v>4</v>
      </c>
      <c r="CO19" s="59">
        <f t="shared" si="78"/>
        <v>4</v>
      </c>
      <c r="CP19" s="59">
        <f t="shared" si="78"/>
        <v>4</v>
      </c>
      <c r="CQ19" s="59">
        <f t="shared" si="78"/>
        <v>4</v>
      </c>
      <c r="CR19" s="59">
        <f t="shared" si="78"/>
        <v>4</v>
      </c>
      <c r="CS19" s="59">
        <f t="shared" si="78"/>
        <v>4</v>
      </c>
      <c r="CT19" s="59">
        <f t="shared" si="78"/>
        <v>4</v>
      </c>
      <c r="CU19" s="59">
        <f t="shared" si="78"/>
        <v>4</v>
      </c>
      <c r="CV19" s="59">
        <f t="shared" si="78"/>
        <v>4</v>
      </c>
      <c r="CW19" s="59"/>
      <c r="CX19" s="59"/>
      <c r="CY19" s="59"/>
      <c r="CZ19" s="59"/>
      <c r="DA19" s="59"/>
      <c r="DB19" s="59"/>
      <c r="DC19" s="48" t="s">
        <v>200</v>
      </c>
      <c r="DD19" s="75" t="s">
        <v>2</v>
      </c>
      <c r="DE19" s="59">
        <f t="shared" ref="DE19:DE32" si="82">CC19/5*$CB19</f>
        <v>12</v>
      </c>
      <c r="DF19" s="59">
        <f t="shared" ref="DF19:DF32" si="83">CD19/5*$CB19</f>
        <v>12</v>
      </c>
      <c r="DG19" s="59">
        <f t="shared" ref="DG19:DG32" si="84">CE19/5*$CB19</f>
        <v>12</v>
      </c>
      <c r="DH19" s="59">
        <f t="shared" ref="DH19:DH32" si="85">CF19/5*$CB19</f>
        <v>12</v>
      </c>
      <c r="DI19" s="59">
        <f t="shared" ref="DI19:DI32" si="86">CG19/5*$CB19</f>
        <v>12</v>
      </c>
      <c r="DJ19" s="59">
        <f t="shared" ref="DJ19:DJ32" si="87">CH19/5*$CB19</f>
        <v>12</v>
      </c>
      <c r="DK19" s="59">
        <f t="shared" si="80"/>
        <v>12</v>
      </c>
      <c r="DL19" s="59">
        <f t="shared" si="68"/>
        <v>12</v>
      </c>
      <c r="DM19" s="59">
        <f t="shared" si="69"/>
        <v>12</v>
      </c>
      <c r="DN19" s="59">
        <f t="shared" si="70"/>
        <v>12</v>
      </c>
      <c r="DO19" s="59">
        <f t="shared" si="71"/>
        <v>12</v>
      </c>
      <c r="DP19" s="59">
        <f t="shared" si="72"/>
        <v>12</v>
      </c>
      <c r="DQ19" s="59">
        <f t="shared" si="46"/>
        <v>12</v>
      </c>
      <c r="DR19" s="59">
        <f t="shared" si="47"/>
        <v>12</v>
      </c>
      <c r="DS19" s="59">
        <f t="shared" si="48"/>
        <v>12</v>
      </c>
      <c r="DT19" s="59">
        <f t="shared" si="49"/>
        <v>12</v>
      </c>
      <c r="DU19" s="59">
        <f t="shared" si="50"/>
        <v>12</v>
      </c>
      <c r="DV19" s="59">
        <f t="shared" si="51"/>
        <v>12</v>
      </c>
      <c r="DW19" s="59">
        <f t="shared" si="52"/>
        <v>12</v>
      </c>
      <c r="DX19" s="59">
        <f t="shared" si="53"/>
        <v>12</v>
      </c>
      <c r="DY19" s="59"/>
      <c r="DZ19" s="59"/>
      <c r="EA19" s="59"/>
      <c r="EB19" s="59"/>
      <c r="EC19" s="59"/>
      <c r="ED19" s="59"/>
      <c r="EE19" s="59"/>
      <c r="FH19" s="48">
        <f t="shared" si="81"/>
        <v>36</v>
      </c>
      <c r="FI19" s="48">
        <f t="shared" si="81"/>
        <v>36</v>
      </c>
      <c r="FJ19" s="48">
        <f t="shared" si="81"/>
        <v>36</v>
      </c>
      <c r="FK19" s="48">
        <f t="shared" si="81"/>
        <v>36</v>
      </c>
      <c r="FL19" s="48">
        <f t="shared" si="81"/>
        <v>36</v>
      </c>
      <c r="FM19" s="48">
        <f t="shared" si="81"/>
        <v>36</v>
      </c>
    </row>
    <row r="20" spans="2:169" s="48" customFormat="1" ht="14.25" customHeight="1">
      <c r="C20" s="75" t="s">
        <v>8</v>
      </c>
      <c r="K20" s="51"/>
      <c r="L20" s="51">
        <v>2315</v>
      </c>
      <c r="M20" s="51">
        <v>2724</v>
      </c>
      <c r="N20" s="51">
        <v>1870</v>
      </c>
      <c r="O20" s="51">
        <v>3307</v>
      </c>
      <c r="P20" s="51">
        <v>2642</v>
      </c>
      <c r="Q20" s="51">
        <v>2418</v>
      </c>
      <c r="R20" s="51">
        <v>2255</v>
      </c>
      <c r="S20" s="51">
        <v>1373</v>
      </c>
      <c r="T20" s="51">
        <v>2114</v>
      </c>
      <c r="U20" s="51">
        <v>2616</v>
      </c>
      <c r="V20" s="51">
        <v>1703</v>
      </c>
      <c r="W20" s="51">
        <v>1522</v>
      </c>
      <c r="X20" s="51">
        <v>2634</v>
      </c>
      <c r="Y20" s="51">
        <v>3475</v>
      </c>
      <c r="Z20" s="51">
        <v>1284</v>
      </c>
      <c r="AA20" s="51">
        <v>684</v>
      </c>
      <c r="AB20" s="51">
        <v>1554</v>
      </c>
      <c r="AC20" s="51">
        <v>1450</v>
      </c>
      <c r="AD20" s="51">
        <v>1571</v>
      </c>
      <c r="AE20" s="51">
        <v>1577</v>
      </c>
      <c r="AF20" s="51">
        <v>2444</v>
      </c>
      <c r="AG20" s="51">
        <v>1213</v>
      </c>
      <c r="AH20" s="51">
        <v>827</v>
      </c>
      <c r="AI20" s="51">
        <v>1165</v>
      </c>
      <c r="AJ20" s="51">
        <v>905</v>
      </c>
      <c r="AK20" s="116">
        <v>1006</v>
      </c>
      <c r="AL20" s="73">
        <v>629</v>
      </c>
      <c r="AM20" s="73">
        <v>446</v>
      </c>
      <c r="AN20" s="73">
        <v>568</v>
      </c>
      <c r="AO20" s="187">
        <v>744</v>
      </c>
      <c r="AP20" s="73">
        <v>775</v>
      </c>
      <c r="AQ20" s="195">
        <v>711</v>
      </c>
      <c r="AR20" s="195">
        <v>933</v>
      </c>
      <c r="AS20" s="206"/>
      <c r="AT20" s="206"/>
      <c r="AU20" s="206"/>
      <c r="AV20" s="206"/>
      <c r="AW20" s="206"/>
      <c r="AX20" s="109"/>
      <c r="AY20" s="49"/>
      <c r="AZ20" s="54">
        <f t="shared" ref="AZ20" si="88">(M20-Y20)/M20</f>
        <v>-0.27569750367107193</v>
      </c>
      <c r="BA20" s="54">
        <f t="shared" ref="BA20" si="89">(N20-Z20)/N20</f>
        <v>0.31336898395721924</v>
      </c>
      <c r="BB20" s="54">
        <f t="shared" ref="BB20" si="90">(O20-AA20)/O20</f>
        <v>0.79316601149077715</v>
      </c>
      <c r="BC20" s="54">
        <f t="shared" ref="BC20" si="91">(P20-AB20)/P20</f>
        <v>0.41180923542770631</v>
      </c>
      <c r="BD20" s="54">
        <f t="shared" ref="BD20" si="92">(Q20-AC20)/Q20</f>
        <v>0.40033085194375517</v>
      </c>
      <c r="BE20" s="54">
        <f t="shared" ref="BE20" si="93">(R20-AD20)/R20</f>
        <v>0.30332594235033261</v>
      </c>
      <c r="BF20" s="54">
        <f t="shared" ref="BF20" si="94">(S20-AE20)/S20</f>
        <v>-0.14857975236707938</v>
      </c>
      <c r="BG20" s="54">
        <f t="shared" ref="BG20" si="95">(T20-AF20)/T20</f>
        <v>-0.15610217596972564</v>
      </c>
      <c r="BH20" s="54">
        <f t="shared" ref="BH20" si="96">(U20-AG20)/U20</f>
        <v>0.53631498470948014</v>
      </c>
      <c r="BI20" s="54">
        <f t="shared" ref="BI20" si="97">(V20-AH20)/V20</f>
        <v>0.51438637698179679</v>
      </c>
      <c r="BJ20" s="54">
        <f t="shared" ref="BJ20" si="98">(W20-AI20)/W20</f>
        <v>0.23455978975032851</v>
      </c>
      <c r="BK20" s="54">
        <f t="shared" ref="BK20" si="99">(X20-AJ20)/X20</f>
        <v>0.65641609719058469</v>
      </c>
      <c r="BL20" s="54">
        <f t="shared" ref="BL20" si="100">(Y20-AK20)/Y20</f>
        <v>0.71050359712230216</v>
      </c>
      <c r="BM20" s="54">
        <f t="shared" ref="BM20" si="101">(Z20-AL20)/Z20</f>
        <v>0.51012461059190028</v>
      </c>
      <c r="BN20" s="54">
        <f t="shared" ref="BN20" si="102">(AA20-AM20)/AA20</f>
        <v>0.34795321637426901</v>
      </c>
      <c r="BO20" s="54">
        <f t="shared" ref="BO20:BS24" si="103">(AB20-AN20)/AB20</f>
        <v>0.63449163449163448</v>
      </c>
      <c r="BP20" s="54">
        <f t="shared" si="103"/>
        <v>0.48689655172413793</v>
      </c>
      <c r="BQ20" s="54">
        <f t="shared" si="103"/>
        <v>0.50668364099299812</v>
      </c>
      <c r="BR20" s="54">
        <f t="shared" si="103"/>
        <v>0.54914394419784396</v>
      </c>
      <c r="BS20" s="54">
        <f t="shared" si="103"/>
        <v>0.6182487725040916</v>
      </c>
      <c r="BT20" s="54"/>
      <c r="BU20" s="54"/>
      <c r="BV20" s="54"/>
      <c r="BW20" s="54"/>
      <c r="BX20" s="54"/>
      <c r="BY20" s="54"/>
      <c r="BZ20" s="54"/>
      <c r="CA20" s="54"/>
      <c r="CB20" s="61">
        <v>15</v>
      </c>
      <c r="CC20" s="59">
        <f t="shared" si="77"/>
        <v>1</v>
      </c>
      <c r="CD20" s="59">
        <f t="shared" si="77"/>
        <v>5</v>
      </c>
      <c r="CE20" s="59">
        <f t="shared" si="77"/>
        <v>5</v>
      </c>
      <c r="CF20" s="59">
        <f t="shared" si="77"/>
        <v>5</v>
      </c>
      <c r="CG20" s="59">
        <f t="shared" si="77"/>
        <v>5</v>
      </c>
      <c r="CH20" s="59">
        <f t="shared" si="77"/>
        <v>5</v>
      </c>
      <c r="CI20" s="59">
        <f t="shared" si="77"/>
        <v>1</v>
      </c>
      <c r="CJ20" s="59">
        <f t="shared" si="77"/>
        <v>1</v>
      </c>
      <c r="CK20" s="59">
        <f t="shared" si="77"/>
        <v>5</v>
      </c>
      <c r="CL20" s="59">
        <f t="shared" si="77"/>
        <v>5</v>
      </c>
      <c r="CM20" s="59">
        <f t="shared" si="78"/>
        <v>5</v>
      </c>
      <c r="CN20" s="59">
        <f t="shared" si="78"/>
        <v>5</v>
      </c>
      <c r="CO20" s="59">
        <f t="shared" si="78"/>
        <v>5</v>
      </c>
      <c r="CP20" s="59">
        <f t="shared" si="78"/>
        <v>5</v>
      </c>
      <c r="CQ20" s="59">
        <f t="shared" si="78"/>
        <v>5</v>
      </c>
      <c r="CR20" s="59">
        <f t="shared" si="78"/>
        <v>5</v>
      </c>
      <c r="CS20" s="59">
        <f t="shared" si="78"/>
        <v>5</v>
      </c>
      <c r="CT20" s="59">
        <f t="shared" si="78"/>
        <v>5</v>
      </c>
      <c r="CU20" s="59">
        <f t="shared" si="78"/>
        <v>5</v>
      </c>
      <c r="CV20" s="59">
        <f t="shared" si="78"/>
        <v>5</v>
      </c>
      <c r="CW20" s="59"/>
      <c r="CX20" s="59"/>
      <c r="CY20" s="59"/>
      <c r="CZ20" s="59"/>
      <c r="DA20" s="59"/>
      <c r="DB20" s="59"/>
      <c r="DC20" s="48" t="s">
        <v>200</v>
      </c>
      <c r="DD20" s="75" t="s">
        <v>8</v>
      </c>
      <c r="DE20" s="59">
        <f t="shared" si="82"/>
        <v>3</v>
      </c>
      <c r="DF20" s="59">
        <f t="shared" si="83"/>
        <v>15</v>
      </c>
      <c r="DG20" s="59">
        <f t="shared" si="84"/>
        <v>15</v>
      </c>
      <c r="DH20" s="59">
        <f t="shared" si="85"/>
        <v>15</v>
      </c>
      <c r="DI20" s="59">
        <f t="shared" si="86"/>
        <v>15</v>
      </c>
      <c r="DJ20" s="59">
        <f t="shared" si="87"/>
        <v>15</v>
      </c>
      <c r="DK20" s="59">
        <f t="shared" si="80"/>
        <v>3</v>
      </c>
      <c r="DL20" s="59">
        <f t="shared" si="68"/>
        <v>3</v>
      </c>
      <c r="DM20" s="59">
        <f t="shared" si="69"/>
        <v>15</v>
      </c>
      <c r="DN20" s="59">
        <f t="shared" si="70"/>
        <v>15</v>
      </c>
      <c r="DO20" s="59">
        <f t="shared" si="71"/>
        <v>15</v>
      </c>
      <c r="DP20" s="59">
        <f t="shared" si="72"/>
        <v>15</v>
      </c>
      <c r="DQ20" s="59">
        <f t="shared" si="46"/>
        <v>15</v>
      </c>
      <c r="DR20" s="59">
        <f t="shared" si="47"/>
        <v>15</v>
      </c>
      <c r="DS20" s="59">
        <f t="shared" si="48"/>
        <v>15</v>
      </c>
      <c r="DT20" s="59">
        <f t="shared" si="49"/>
        <v>15</v>
      </c>
      <c r="DU20" s="59">
        <f t="shared" si="50"/>
        <v>15</v>
      </c>
      <c r="DV20" s="59">
        <f t="shared" si="51"/>
        <v>15</v>
      </c>
      <c r="DW20" s="59">
        <f t="shared" si="52"/>
        <v>15</v>
      </c>
      <c r="DX20" s="59">
        <f t="shared" si="53"/>
        <v>15</v>
      </c>
      <c r="DY20" s="59"/>
      <c r="DZ20" s="59"/>
      <c r="EA20" s="59"/>
      <c r="EB20" s="59"/>
      <c r="EC20" s="59"/>
      <c r="ED20" s="59"/>
      <c r="EE20" s="59"/>
      <c r="FH20" s="48">
        <f t="shared" si="81"/>
        <v>36</v>
      </c>
      <c r="FI20" s="48">
        <f t="shared" si="81"/>
        <v>36</v>
      </c>
      <c r="FJ20" s="48">
        <f t="shared" si="81"/>
        <v>42</v>
      </c>
      <c r="FK20" s="48">
        <f t="shared" si="81"/>
        <v>39</v>
      </c>
      <c r="FL20" s="48">
        <f t="shared" si="81"/>
        <v>42</v>
      </c>
      <c r="FM20" s="48">
        <f t="shared" si="81"/>
        <v>42</v>
      </c>
    </row>
    <row r="21" spans="2:169" ht="14.25" customHeight="1">
      <c r="B21" s="46" t="s">
        <v>117</v>
      </c>
      <c r="C21" s="47" t="s">
        <v>0</v>
      </c>
      <c r="K21" s="2"/>
      <c r="L21" s="2"/>
      <c r="M21" s="2">
        <v>16938</v>
      </c>
      <c r="N21" s="2">
        <v>13608</v>
      </c>
      <c r="O21" s="2">
        <v>8851</v>
      </c>
      <c r="P21" s="2">
        <v>10286</v>
      </c>
      <c r="Q21" s="2">
        <v>8210</v>
      </c>
      <c r="R21" s="2">
        <v>8842</v>
      </c>
      <c r="S21" s="2">
        <v>11054</v>
      </c>
      <c r="T21" s="2">
        <v>8445</v>
      </c>
      <c r="U21" s="2">
        <v>20496</v>
      </c>
      <c r="V21" s="2">
        <v>16475</v>
      </c>
      <c r="W21" s="2">
        <v>12838</v>
      </c>
      <c r="X21" s="2">
        <v>20139</v>
      </c>
      <c r="Y21" s="2">
        <v>20872</v>
      </c>
      <c r="Z21" s="2">
        <v>21645</v>
      </c>
      <c r="AA21" s="2">
        <v>20252</v>
      </c>
      <c r="AB21" s="2">
        <v>19297</v>
      </c>
      <c r="AC21" s="2">
        <v>18600</v>
      </c>
      <c r="AD21" s="2">
        <v>21302</v>
      </c>
      <c r="AE21" s="2">
        <v>15398</v>
      </c>
      <c r="AF21" s="2">
        <v>15406</v>
      </c>
      <c r="AG21" s="2">
        <v>17769</v>
      </c>
      <c r="AH21" s="2">
        <v>18245</v>
      </c>
      <c r="AI21" s="2">
        <v>19473</v>
      </c>
      <c r="AJ21" s="2">
        <v>20587</v>
      </c>
      <c r="AK21" s="118">
        <v>17855</v>
      </c>
      <c r="AL21" s="72">
        <v>23662</v>
      </c>
      <c r="AM21" s="72">
        <v>46931</v>
      </c>
      <c r="AN21" s="72">
        <v>52003</v>
      </c>
      <c r="AO21" s="182">
        <v>45616</v>
      </c>
      <c r="AP21" s="72">
        <v>57583</v>
      </c>
      <c r="AQ21" s="201">
        <v>51269</v>
      </c>
      <c r="AR21" s="193">
        <v>35589</v>
      </c>
      <c r="AS21" s="204"/>
      <c r="AT21" s="204"/>
      <c r="AU21" s="204"/>
      <c r="AV21" s="204"/>
      <c r="AW21" s="204"/>
      <c r="AX21" s="111"/>
      <c r="AZ21" s="55">
        <f t="shared" ref="AZ21:AZ24" si="104">(M21-Y21)/M21</f>
        <v>-0.23225882630771047</v>
      </c>
      <c r="BA21" s="55">
        <f t="shared" ref="BA21:BA24" si="105">(N21-Z21)/N21</f>
        <v>-0.59060846560846558</v>
      </c>
      <c r="BB21" s="55">
        <f t="shared" ref="BB21:BB24" si="106">(O21-AA21)/O21</f>
        <v>-1.2881030392046096</v>
      </c>
      <c r="BC21" s="55">
        <f t="shared" ref="BC21:BC24" si="107">(P21-AB21)/P21</f>
        <v>-0.8760451098580595</v>
      </c>
      <c r="BD21" s="55">
        <f t="shared" ref="BD21:BD24" si="108">(Q21-AC21)/Q21</f>
        <v>-1.2655298416565164</v>
      </c>
      <c r="BE21" s="55">
        <f t="shared" ref="BE21:BE24" si="109">(R21-AD21)/R21</f>
        <v>-1.4091834426600316</v>
      </c>
      <c r="BF21" s="55">
        <f t="shared" ref="BF21:BN24" si="110">(S21-AE21)/S21</f>
        <v>-0.39297991677220917</v>
      </c>
      <c r="BG21" s="55">
        <f t="shared" si="110"/>
        <v>-0.82427471876850211</v>
      </c>
      <c r="BH21" s="55">
        <f t="shared" si="110"/>
        <v>0.1330503512880562</v>
      </c>
      <c r="BI21" s="55">
        <f t="shared" si="110"/>
        <v>-0.10743550834597876</v>
      </c>
      <c r="BJ21" s="55">
        <f t="shared" si="110"/>
        <v>-0.51682505063093942</v>
      </c>
      <c r="BK21" s="55">
        <f t="shared" si="110"/>
        <v>-2.2245394508168231E-2</v>
      </c>
      <c r="BL21" s="55">
        <f t="shared" si="110"/>
        <v>0.14454771943273284</v>
      </c>
      <c r="BM21" s="55">
        <f t="shared" si="110"/>
        <v>-9.3185493185493184E-2</v>
      </c>
      <c r="BN21" s="55">
        <f t="shared" si="110"/>
        <v>-1.3173513727039305</v>
      </c>
      <c r="BO21" s="55">
        <f t="shared" si="103"/>
        <v>-1.6948748510131109</v>
      </c>
      <c r="BP21" s="55">
        <f t="shared" si="103"/>
        <v>-1.4524731182795698</v>
      </c>
      <c r="BQ21" s="55">
        <f t="shared" si="103"/>
        <v>-1.7031734109473289</v>
      </c>
      <c r="BR21" s="55">
        <f t="shared" si="103"/>
        <v>-2.3295882582153524</v>
      </c>
      <c r="BS21" s="55">
        <f t="shared" si="103"/>
        <v>-1.3100739971439699</v>
      </c>
      <c r="BT21" s="55"/>
      <c r="BU21" s="55"/>
      <c r="BV21" s="55"/>
      <c r="BW21" s="55"/>
      <c r="BX21" s="55"/>
      <c r="BY21" s="55"/>
      <c r="BZ21" s="55"/>
      <c r="CA21" s="55"/>
      <c r="CB21" s="60">
        <v>15</v>
      </c>
      <c r="CC21" s="58">
        <f t="shared" ref="CC21:CL26" si="111">IF(M21&gt;=10000,IF(AZ21&gt;=0.24,5,IF(AZ21&gt;=0.16,4,IF(AZ21&gt;=0.08,3,IF(AZ21&gt;=0,2,1)))),IF(M21&gt;=5000,IF(AZ21&gt;=0.18,5,IF(AZ21&gt;=0.12,4,IF(AZ21&gt;0.06,3,IF(AZ21&gt;=0,2,1)))),IF(M21&gt;=2000,IF(AZ21&gt;=0.09,5,IF(AZ21&gt;=0.05,4,IF(AZ21&gt;=0.03,3,IF(AZ21&gt;=0,2,1)))),IF(AZ21&gt;=0.05,5,IF(AZ21&gt;=0,4,1)))))</f>
        <v>1</v>
      </c>
      <c r="CD21" s="58">
        <f t="shared" si="111"/>
        <v>1</v>
      </c>
      <c r="CE21" s="58">
        <f t="shared" si="111"/>
        <v>1</v>
      </c>
      <c r="CF21" s="58">
        <f t="shared" si="111"/>
        <v>1</v>
      </c>
      <c r="CG21" s="58">
        <f t="shared" si="111"/>
        <v>1</v>
      </c>
      <c r="CH21" s="58">
        <f t="shared" si="111"/>
        <v>1</v>
      </c>
      <c r="CI21" s="58">
        <f t="shared" si="111"/>
        <v>1</v>
      </c>
      <c r="CJ21" s="58">
        <f t="shared" si="111"/>
        <v>1</v>
      </c>
      <c r="CK21" s="58">
        <f t="shared" si="111"/>
        <v>3</v>
      </c>
      <c r="CL21" s="58">
        <f t="shared" si="111"/>
        <v>1</v>
      </c>
      <c r="CM21" s="58">
        <f t="shared" ref="CM21:CV26" si="112">IF(W21&gt;=10000,IF(BJ21&gt;=0.24,5,IF(BJ21&gt;=0.16,4,IF(BJ21&gt;=0.08,3,IF(BJ21&gt;=0,2,1)))),IF(W21&gt;=5000,IF(BJ21&gt;=0.18,5,IF(BJ21&gt;=0.12,4,IF(BJ21&gt;0.06,3,IF(BJ21&gt;=0,2,1)))),IF(W21&gt;=2000,IF(BJ21&gt;=0.09,5,IF(BJ21&gt;=0.05,4,IF(BJ21&gt;=0.03,3,IF(BJ21&gt;=0,2,1)))),IF(BJ21&gt;=0.05,5,IF(BJ21&gt;=0,4,1)))))</f>
        <v>1</v>
      </c>
      <c r="CN21" s="58">
        <f t="shared" si="112"/>
        <v>1</v>
      </c>
      <c r="CO21" s="58">
        <f t="shared" si="112"/>
        <v>3</v>
      </c>
      <c r="CP21" s="58">
        <f t="shared" si="112"/>
        <v>1</v>
      </c>
      <c r="CQ21" s="58">
        <f t="shared" si="112"/>
        <v>1</v>
      </c>
      <c r="CR21" s="58">
        <f t="shared" si="112"/>
        <v>1</v>
      </c>
      <c r="CS21" s="58">
        <f t="shared" si="112"/>
        <v>1</v>
      </c>
      <c r="CT21" s="58">
        <f t="shared" si="112"/>
        <v>1</v>
      </c>
      <c r="CU21" s="58">
        <f t="shared" si="112"/>
        <v>1</v>
      </c>
      <c r="CV21" s="58">
        <f t="shared" si="112"/>
        <v>1</v>
      </c>
      <c r="CW21" s="58"/>
      <c r="CX21" s="58"/>
      <c r="CY21" s="58"/>
      <c r="CZ21" s="58"/>
      <c r="DA21" s="58"/>
      <c r="DB21" s="58"/>
      <c r="DC21" s="46" t="s">
        <v>203</v>
      </c>
      <c r="DD21" s="47" t="s">
        <v>0</v>
      </c>
      <c r="DE21" s="58">
        <f t="shared" si="82"/>
        <v>3</v>
      </c>
      <c r="DF21" s="58">
        <f t="shared" si="83"/>
        <v>3</v>
      </c>
      <c r="DG21" s="58">
        <f t="shared" si="84"/>
        <v>3</v>
      </c>
      <c r="DH21" s="58">
        <f t="shared" si="85"/>
        <v>3</v>
      </c>
      <c r="DI21" s="58">
        <f t="shared" si="86"/>
        <v>3</v>
      </c>
      <c r="DJ21" s="58">
        <f t="shared" si="87"/>
        <v>3</v>
      </c>
      <c r="DK21" s="58">
        <f>CI21/5*$CB21</f>
        <v>3</v>
      </c>
      <c r="DL21" s="58">
        <f t="shared" si="68"/>
        <v>3</v>
      </c>
      <c r="DM21" s="58">
        <f t="shared" si="69"/>
        <v>9</v>
      </c>
      <c r="DN21" s="58">
        <f t="shared" si="70"/>
        <v>3</v>
      </c>
      <c r="DO21" s="58">
        <f t="shared" si="71"/>
        <v>3</v>
      </c>
      <c r="DP21" s="58">
        <f t="shared" si="72"/>
        <v>3</v>
      </c>
      <c r="DQ21" s="58">
        <f t="shared" si="46"/>
        <v>9</v>
      </c>
      <c r="DR21" s="58">
        <f t="shared" si="47"/>
        <v>3</v>
      </c>
      <c r="DS21" s="58">
        <f t="shared" si="48"/>
        <v>3</v>
      </c>
      <c r="DT21" s="58">
        <f t="shared" si="49"/>
        <v>3</v>
      </c>
      <c r="DU21" s="58">
        <f t="shared" si="50"/>
        <v>3</v>
      </c>
      <c r="DV21" s="58">
        <f t="shared" si="51"/>
        <v>3</v>
      </c>
      <c r="DW21" s="58">
        <f t="shared" si="52"/>
        <v>3</v>
      </c>
      <c r="DX21" s="58">
        <f t="shared" si="53"/>
        <v>3</v>
      </c>
      <c r="DY21" s="58"/>
      <c r="DZ21" s="58"/>
      <c r="EA21" s="58"/>
      <c r="EB21" s="58"/>
      <c r="EC21" s="58"/>
      <c r="ED21" s="58"/>
      <c r="EE21" s="58"/>
    </row>
    <row r="22" spans="2:169" ht="14.25" customHeight="1">
      <c r="B22" s="46"/>
      <c r="C22" s="47" t="s">
        <v>6</v>
      </c>
      <c r="K22" s="2"/>
      <c r="L22" s="2"/>
      <c r="M22" s="2">
        <v>184749</v>
      </c>
      <c r="N22" s="2">
        <v>176304</v>
      </c>
      <c r="O22" s="2">
        <v>214374</v>
      </c>
      <c r="P22" s="2">
        <v>201548</v>
      </c>
      <c r="Q22" s="2">
        <v>170763</v>
      </c>
      <c r="R22" s="2">
        <v>162506</v>
      </c>
      <c r="S22" s="2">
        <v>120103</v>
      </c>
      <c r="T22" s="2">
        <v>113287</v>
      </c>
      <c r="U22" s="2">
        <v>100655</v>
      </c>
      <c r="V22" s="2">
        <v>88273</v>
      </c>
      <c r="W22" s="2">
        <v>85709</v>
      </c>
      <c r="X22" s="2">
        <v>84386</v>
      </c>
      <c r="Y22" s="2">
        <v>100288</v>
      </c>
      <c r="Z22" s="2">
        <v>114301</v>
      </c>
      <c r="AA22" s="2">
        <v>130863</v>
      </c>
      <c r="AB22" s="2">
        <v>131801</v>
      </c>
      <c r="AC22" s="2">
        <v>135265</v>
      </c>
      <c r="AD22" s="2">
        <v>130313</v>
      </c>
      <c r="AE22" s="2">
        <v>110055</v>
      </c>
      <c r="AF22" s="2">
        <v>120002</v>
      </c>
      <c r="AG22" s="2">
        <v>105333</v>
      </c>
      <c r="AH22" s="2">
        <v>113882</v>
      </c>
      <c r="AI22" s="2">
        <v>97248</v>
      </c>
      <c r="AJ22" s="2">
        <v>68589</v>
      </c>
      <c r="AK22" s="118">
        <v>65437</v>
      </c>
      <c r="AL22" s="72">
        <v>61107</v>
      </c>
      <c r="AM22" s="72">
        <v>58602</v>
      </c>
      <c r="AN22" s="72">
        <v>63138</v>
      </c>
      <c r="AO22" s="182">
        <v>57094</v>
      </c>
      <c r="AP22" s="72">
        <v>57399</v>
      </c>
      <c r="AQ22" s="201">
        <v>70439</v>
      </c>
      <c r="AR22" s="193">
        <v>70255</v>
      </c>
      <c r="AS22" s="204"/>
      <c r="AT22" s="204"/>
      <c r="AU22" s="204"/>
      <c r="AV22" s="204"/>
      <c r="AW22" s="204"/>
      <c r="AX22" s="111"/>
      <c r="AZ22" s="55">
        <f t="shared" si="104"/>
        <v>0.45716620928936014</v>
      </c>
      <c r="BA22" s="55">
        <f t="shared" si="105"/>
        <v>0.35168232144477718</v>
      </c>
      <c r="BB22" s="55">
        <f t="shared" si="106"/>
        <v>0.38955750230904868</v>
      </c>
      <c r="BC22" s="55">
        <f t="shared" si="107"/>
        <v>0.34605652251572827</v>
      </c>
      <c r="BD22" s="55">
        <f t="shared" si="108"/>
        <v>0.20787875593659047</v>
      </c>
      <c r="BE22" s="55">
        <f t="shared" si="109"/>
        <v>0.19810345464167478</v>
      </c>
      <c r="BF22" s="55">
        <f t="shared" si="110"/>
        <v>8.3661523858687956E-2</v>
      </c>
      <c r="BG22" s="55">
        <f t="shared" si="110"/>
        <v>-5.9274232701016005E-2</v>
      </c>
      <c r="BH22" s="55">
        <f t="shared" si="110"/>
        <v>-4.6475584918781981E-2</v>
      </c>
      <c r="BI22" s="55">
        <f t="shared" si="110"/>
        <v>-0.29011135907922014</v>
      </c>
      <c r="BJ22" s="55">
        <f t="shared" si="110"/>
        <v>-0.13462996884807896</v>
      </c>
      <c r="BK22" s="55">
        <f t="shared" si="110"/>
        <v>0.18719929846183017</v>
      </c>
      <c r="BL22" s="55">
        <f t="shared" si="110"/>
        <v>0.34750917358008937</v>
      </c>
      <c r="BM22" s="55">
        <f t="shared" si="110"/>
        <v>0.4653852547221809</v>
      </c>
      <c r="BN22" s="55">
        <f t="shared" si="110"/>
        <v>0.55218816625020062</v>
      </c>
      <c r="BO22" s="55">
        <f t="shared" si="103"/>
        <v>0.52095962853089128</v>
      </c>
      <c r="BP22" s="55">
        <f t="shared" si="103"/>
        <v>0.57791002846264738</v>
      </c>
      <c r="BQ22" s="55">
        <f t="shared" si="103"/>
        <v>0.55952974760768304</v>
      </c>
      <c r="BR22" s="55">
        <f t="shared" si="103"/>
        <v>0.3599654718095498</v>
      </c>
      <c r="BS22" s="55">
        <f t="shared" si="103"/>
        <v>0.41455142414293095</v>
      </c>
      <c r="BT22" s="55"/>
      <c r="BU22" s="55"/>
      <c r="BV22" s="55"/>
      <c r="BW22" s="55"/>
      <c r="BX22" s="55"/>
      <c r="BY22" s="55"/>
      <c r="BZ22" s="55"/>
      <c r="CA22" s="55"/>
      <c r="CB22" s="60">
        <v>15</v>
      </c>
      <c r="CC22" s="58">
        <f t="shared" si="111"/>
        <v>5</v>
      </c>
      <c r="CD22" s="58">
        <f t="shared" si="111"/>
        <v>5</v>
      </c>
      <c r="CE22" s="58">
        <f t="shared" si="111"/>
        <v>5</v>
      </c>
      <c r="CF22" s="58">
        <f t="shared" si="111"/>
        <v>5</v>
      </c>
      <c r="CG22" s="58">
        <f t="shared" si="111"/>
        <v>4</v>
      </c>
      <c r="CH22" s="58">
        <f t="shared" si="111"/>
        <v>4</v>
      </c>
      <c r="CI22" s="58">
        <f t="shared" si="111"/>
        <v>3</v>
      </c>
      <c r="CJ22" s="58">
        <f t="shared" si="111"/>
        <v>1</v>
      </c>
      <c r="CK22" s="58">
        <f t="shared" si="111"/>
        <v>1</v>
      </c>
      <c r="CL22" s="58">
        <f t="shared" si="111"/>
        <v>1</v>
      </c>
      <c r="CM22" s="58">
        <f t="shared" si="112"/>
        <v>1</v>
      </c>
      <c r="CN22" s="58">
        <f t="shared" si="112"/>
        <v>4</v>
      </c>
      <c r="CO22" s="58">
        <f t="shared" si="112"/>
        <v>5</v>
      </c>
      <c r="CP22" s="58">
        <f t="shared" si="112"/>
        <v>5</v>
      </c>
      <c r="CQ22" s="58">
        <f t="shared" si="112"/>
        <v>5</v>
      </c>
      <c r="CR22" s="58">
        <f t="shared" si="112"/>
        <v>5</v>
      </c>
      <c r="CS22" s="58">
        <f t="shared" si="112"/>
        <v>5</v>
      </c>
      <c r="CT22" s="58">
        <f t="shared" si="112"/>
        <v>5</v>
      </c>
      <c r="CU22" s="58">
        <f t="shared" si="112"/>
        <v>5</v>
      </c>
      <c r="CV22" s="58">
        <f t="shared" si="112"/>
        <v>5</v>
      </c>
      <c r="CW22" s="58"/>
      <c r="CX22" s="58"/>
      <c r="CY22" s="58"/>
      <c r="CZ22" s="58"/>
      <c r="DA22" s="58"/>
      <c r="DB22" s="58"/>
      <c r="DC22" s="46" t="s">
        <v>202</v>
      </c>
      <c r="DD22" s="47" t="s">
        <v>6</v>
      </c>
      <c r="DE22" s="58">
        <f t="shared" si="82"/>
        <v>15</v>
      </c>
      <c r="DF22" s="58">
        <f t="shared" si="83"/>
        <v>15</v>
      </c>
      <c r="DG22" s="58">
        <f t="shared" si="84"/>
        <v>15</v>
      </c>
      <c r="DH22" s="58">
        <f t="shared" si="85"/>
        <v>15</v>
      </c>
      <c r="DI22" s="58">
        <f t="shared" si="86"/>
        <v>12</v>
      </c>
      <c r="DJ22" s="58">
        <f t="shared" si="87"/>
        <v>12</v>
      </c>
      <c r="DK22" s="58">
        <f t="shared" ref="DK22:DX32" si="113">CI22/5*$CB22</f>
        <v>9</v>
      </c>
      <c r="DL22" s="58">
        <f t="shared" si="68"/>
        <v>3</v>
      </c>
      <c r="DM22" s="58">
        <f t="shared" si="69"/>
        <v>3</v>
      </c>
      <c r="DN22" s="58">
        <f t="shared" si="70"/>
        <v>3</v>
      </c>
      <c r="DO22" s="58">
        <f t="shared" si="71"/>
        <v>3</v>
      </c>
      <c r="DP22" s="58">
        <f t="shared" si="72"/>
        <v>12</v>
      </c>
      <c r="DQ22" s="58">
        <f t="shared" si="46"/>
        <v>15</v>
      </c>
      <c r="DR22" s="58">
        <f t="shared" si="47"/>
        <v>15</v>
      </c>
      <c r="DS22" s="58">
        <f t="shared" si="48"/>
        <v>15</v>
      </c>
      <c r="DT22" s="58">
        <f t="shared" si="49"/>
        <v>15</v>
      </c>
      <c r="DU22" s="58">
        <f t="shared" si="50"/>
        <v>15</v>
      </c>
      <c r="DV22" s="58">
        <f t="shared" si="51"/>
        <v>15</v>
      </c>
      <c r="DW22" s="58">
        <f t="shared" si="52"/>
        <v>15</v>
      </c>
      <c r="DX22" s="58">
        <f t="shared" si="53"/>
        <v>15</v>
      </c>
      <c r="DY22" s="58"/>
      <c r="DZ22" s="58"/>
      <c r="EA22" s="58"/>
      <c r="EB22" s="58"/>
      <c r="EC22" s="58"/>
      <c r="ED22" s="58"/>
      <c r="EE22" s="58"/>
    </row>
    <row r="23" spans="2:169" ht="14.25" customHeight="1">
      <c r="B23" s="46"/>
      <c r="C23" s="47" t="s">
        <v>7</v>
      </c>
      <c r="K23" s="2"/>
      <c r="L23" s="2"/>
      <c r="M23" s="2">
        <v>6438</v>
      </c>
      <c r="N23" s="2">
        <v>2440</v>
      </c>
      <c r="O23" s="2">
        <v>0</v>
      </c>
      <c r="P23" s="2">
        <v>0</v>
      </c>
      <c r="Q23" s="2">
        <v>0</v>
      </c>
      <c r="R23" s="2">
        <v>0</v>
      </c>
      <c r="S23" s="2">
        <v>8088</v>
      </c>
      <c r="T23" s="2">
        <v>5017</v>
      </c>
      <c r="U23" s="2">
        <v>6200</v>
      </c>
      <c r="V23" s="2">
        <v>3599</v>
      </c>
      <c r="W23" s="2">
        <v>4310</v>
      </c>
      <c r="X23" s="2">
        <v>4992</v>
      </c>
      <c r="Y23" s="2">
        <v>4951</v>
      </c>
      <c r="Z23" s="2">
        <v>5154</v>
      </c>
      <c r="AA23" s="2">
        <v>4876</v>
      </c>
      <c r="AB23" s="2">
        <v>3898</v>
      </c>
      <c r="AC23" s="2">
        <v>3568</v>
      </c>
      <c r="AD23" s="2">
        <v>3494</v>
      </c>
      <c r="AE23" s="2">
        <v>3535</v>
      </c>
      <c r="AF23" s="2">
        <v>5010</v>
      </c>
      <c r="AG23" s="2">
        <v>5060</v>
      </c>
      <c r="AH23" s="2">
        <v>4565</v>
      </c>
      <c r="AI23" s="2">
        <v>4236</v>
      </c>
      <c r="AJ23" s="2">
        <v>5191</v>
      </c>
      <c r="AK23" s="118">
        <v>5775</v>
      </c>
      <c r="AL23" s="72">
        <v>3708</v>
      </c>
      <c r="AM23" s="72">
        <v>2216</v>
      </c>
      <c r="AN23" s="72">
        <v>2234</v>
      </c>
      <c r="AO23" s="182">
        <v>2217</v>
      </c>
      <c r="AP23" s="72">
        <v>2237</v>
      </c>
      <c r="AQ23" s="201">
        <v>2793</v>
      </c>
      <c r="AR23" s="193">
        <v>0</v>
      </c>
      <c r="AS23" s="204"/>
      <c r="AT23" s="204"/>
      <c r="AU23" s="204"/>
      <c r="AV23" s="204"/>
      <c r="AW23" s="204"/>
      <c r="AX23" s="111"/>
      <c r="AZ23" s="55">
        <f t="shared" si="104"/>
        <v>0.23097235166200683</v>
      </c>
      <c r="BA23" s="55">
        <f t="shared" si="105"/>
        <v>-1.1122950819672131</v>
      </c>
      <c r="BB23" s="62">
        <v>0</v>
      </c>
      <c r="BC23" s="62">
        <v>0</v>
      </c>
      <c r="BD23" s="62">
        <v>0</v>
      </c>
      <c r="BE23" s="62">
        <v>0</v>
      </c>
      <c r="BF23" s="55">
        <f t="shared" si="110"/>
        <v>0.56293273986152326</v>
      </c>
      <c r="BG23" s="55">
        <f t="shared" si="110"/>
        <v>1.3952561291608531E-3</v>
      </c>
      <c r="BH23" s="55">
        <f t="shared" si="110"/>
        <v>0.18387096774193548</v>
      </c>
      <c r="BI23" s="55">
        <f t="shared" si="110"/>
        <v>-0.26840789108085578</v>
      </c>
      <c r="BJ23" s="55">
        <f t="shared" si="110"/>
        <v>1.7169373549883991E-2</v>
      </c>
      <c r="BK23" s="55">
        <f t="shared" si="110"/>
        <v>-3.9863782051282048E-2</v>
      </c>
      <c r="BL23" s="55">
        <f t="shared" si="110"/>
        <v>-0.16643102403554838</v>
      </c>
      <c r="BM23" s="55">
        <f t="shared" si="110"/>
        <v>0.28055878928987193</v>
      </c>
      <c r="BN23" s="55">
        <f t="shared" si="110"/>
        <v>0.5455291222313372</v>
      </c>
      <c r="BO23" s="55">
        <f t="shared" si="103"/>
        <v>0.42688558234992302</v>
      </c>
      <c r="BP23" s="55">
        <f t="shared" si="103"/>
        <v>0.37864349775784756</v>
      </c>
      <c r="BQ23" s="55">
        <f t="shared" si="103"/>
        <v>0.3597595878649113</v>
      </c>
      <c r="BR23" s="55">
        <f t="shared" si="103"/>
        <v>0.20990099009900989</v>
      </c>
      <c r="BS23" s="55">
        <f t="shared" si="103"/>
        <v>1</v>
      </c>
      <c r="BT23" s="55"/>
      <c r="BU23" s="55"/>
      <c r="BV23" s="55"/>
      <c r="BW23" s="55"/>
      <c r="BX23" s="55"/>
      <c r="BY23" s="55"/>
      <c r="BZ23" s="55"/>
      <c r="CA23" s="55"/>
      <c r="CB23" s="60">
        <v>15</v>
      </c>
      <c r="CC23" s="58">
        <f t="shared" si="111"/>
        <v>5</v>
      </c>
      <c r="CD23" s="58">
        <f t="shared" si="111"/>
        <v>1</v>
      </c>
      <c r="CE23" s="58">
        <f t="shared" si="111"/>
        <v>4</v>
      </c>
      <c r="CF23" s="58">
        <f t="shared" si="111"/>
        <v>4</v>
      </c>
      <c r="CG23" s="58">
        <f t="shared" si="111"/>
        <v>4</v>
      </c>
      <c r="CH23" s="58">
        <f t="shared" si="111"/>
        <v>4</v>
      </c>
      <c r="CI23" s="58">
        <f t="shared" si="111"/>
        <v>5</v>
      </c>
      <c r="CJ23" s="58">
        <f t="shared" si="111"/>
        <v>2</v>
      </c>
      <c r="CK23" s="58">
        <f t="shared" si="111"/>
        <v>5</v>
      </c>
      <c r="CL23" s="58">
        <f t="shared" si="111"/>
        <v>1</v>
      </c>
      <c r="CM23" s="58">
        <f t="shared" si="112"/>
        <v>2</v>
      </c>
      <c r="CN23" s="58">
        <f t="shared" si="112"/>
        <v>1</v>
      </c>
      <c r="CO23" s="58">
        <f t="shared" si="112"/>
        <v>1</v>
      </c>
      <c r="CP23" s="58">
        <f t="shared" si="112"/>
        <v>5</v>
      </c>
      <c r="CQ23" s="58">
        <f t="shared" si="112"/>
        <v>5</v>
      </c>
      <c r="CR23" s="58">
        <f t="shared" si="112"/>
        <v>5</v>
      </c>
      <c r="CS23" s="58">
        <f t="shared" si="112"/>
        <v>5</v>
      </c>
      <c r="CT23" s="58">
        <f t="shared" si="112"/>
        <v>5</v>
      </c>
      <c r="CU23" s="58">
        <f t="shared" si="112"/>
        <v>5</v>
      </c>
      <c r="CV23" s="58">
        <f t="shared" si="112"/>
        <v>5</v>
      </c>
      <c r="CW23" s="58"/>
      <c r="CX23" s="58"/>
      <c r="CY23" s="58"/>
      <c r="CZ23" s="58"/>
      <c r="DA23" s="58"/>
      <c r="DB23" s="58"/>
      <c r="DC23" s="46" t="s">
        <v>202</v>
      </c>
      <c r="DD23" s="47" t="s">
        <v>7</v>
      </c>
      <c r="DE23" s="58">
        <f t="shared" si="82"/>
        <v>15</v>
      </c>
      <c r="DF23" s="58">
        <f t="shared" si="83"/>
        <v>3</v>
      </c>
      <c r="DG23" s="58">
        <f t="shared" si="84"/>
        <v>12</v>
      </c>
      <c r="DH23" s="58">
        <f t="shared" si="85"/>
        <v>12</v>
      </c>
      <c r="DI23" s="58">
        <f t="shared" si="86"/>
        <v>12</v>
      </c>
      <c r="DJ23" s="58">
        <f t="shared" si="87"/>
        <v>12</v>
      </c>
      <c r="DK23" s="58">
        <f t="shared" si="113"/>
        <v>15</v>
      </c>
      <c r="DL23" s="58">
        <f t="shared" si="68"/>
        <v>6</v>
      </c>
      <c r="DM23" s="58">
        <f t="shared" si="69"/>
        <v>15</v>
      </c>
      <c r="DN23" s="58">
        <f t="shared" si="70"/>
        <v>3</v>
      </c>
      <c r="DO23" s="58">
        <f t="shared" si="71"/>
        <v>6</v>
      </c>
      <c r="DP23" s="58">
        <f t="shared" si="72"/>
        <v>3</v>
      </c>
      <c r="DQ23" s="58">
        <f t="shared" si="46"/>
        <v>3</v>
      </c>
      <c r="DR23" s="58">
        <f t="shared" si="47"/>
        <v>15</v>
      </c>
      <c r="DS23" s="58">
        <f t="shared" si="48"/>
        <v>15</v>
      </c>
      <c r="DT23" s="58">
        <f t="shared" si="49"/>
        <v>15</v>
      </c>
      <c r="DU23" s="58">
        <f t="shared" si="50"/>
        <v>15</v>
      </c>
      <c r="DV23" s="58">
        <f t="shared" si="51"/>
        <v>15</v>
      </c>
      <c r="DW23" s="58">
        <f t="shared" si="52"/>
        <v>15</v>
      </c>
      <c r="DX23" s="58">
        <f t="shared" si="53"/>
        <v>15</v>
      </c>
      <c r="DY23" s="58"/>
      <c r="DZ23" s="58"/>
      <c r="EA23" s="58"/>
      <c r="EB23" s="58"/>
      <c r="EC23" s="58"/>
      <c r="ED23" s="58"/>
      <c r="EE23" s="58"/>
    </row>
    <row r="24" spans="2:169" ht="14.25" customHeight="1">
      <c r="B24" s="46"/>
      <c r="C24" s="47" t="s">
        <v>1</v>
      </c>
      <c r="K24" s="2"/>
      <c r="L24" s="2"/>
      <c r="M24" s="2">
        <v>32577</v>
      </c>
      <c r="N24" s="2">
        <v>28775</v>
      </c>
      <c r="O24" s="2">
        <v>27802</v>
      </c>
      <c r="P24" s="2">
        <v>24410</v>
      </c>
      <c r="Q24" s="2">
        <v>26863</v>
      </c>
      <c r="R24" s="2">
        <v>25066</v>
      </c>
      <c r="S24" s="2">
        <v>22798</v>
      </c>
      <c r="T24" s="2">
        <v>23432</v>
      </c>
      <c r="U24" s="2">
        <v>21762</v>
      </c>
      <c r="V24" s="2">
        <v>22304</v>
      </c>
      <c r="W24" s="2">
        <v>20896</v>
      </c>
      <c r="X24" s="2">
        <v>19191</v>
      </c>
      <c r="Y24" s="2">
        <v>18267</v>
      </c>
      <c r="Z24" s="2">
        <v>17387</v>
      </c>
      <c r="AA24" s="2">
        <v>17952</v>
      </c>
      <c r="AB24" s="2">
        <v>15181</v>
      </c>
      <c r="AC24" s="2">
        <v>14854</v>
      </c>
      <c r="AD24" s="2">
        <v>15151</v>
      </c>
      <c r="AE24" s="2">
        <v>15148</v>
      </c>
      <c r="AF24" s="2">
        <v>16421</v>
      </c>
      <c r="AG24" s="2">
        <v>15787</v>
      </c>
      <c r="AH24" s="2">
        <v>15700</v>
      </c>
      <c r="AI24" s="2">
        <v>17114</v>
      </c>
      <c r="AJ24" s="2">
        <v>16973</v>
      </c>
      <c r="AK24" s="118">
        <v>16422</v>
      </c>
      <c r="AL24" s="72">
        <v>15539</v>
      </c>
      <c r="AM24" s="72">
        <v>14700</v>
      </c>
      <c r="AN24" s="72">
        <v>15750</v>
      </c>
      <c r="AO24" s="182">
        <v>16213</v>
      </c>
      <c r="AP24" s="72">
        <v>13316</v>
      </c>
      <c r="AQ24" s="201">
        <v>14778</v>
      </c>
      <c r="AR24" s="193">
        <v>11068</v>
      </c>
      <c r="AS24" s="204"/>
      <c r="AT24" s="204"/>
      <c r="AU24" s="204"/>
      <c r="AV24" s="204"/>
      <c r="AW24" s="204"/>
      <c r="AX24" s="111"/>
      <c r="AZ24" s="55">
        <f t="shared" si="104"/>
        <v>0.43926696749240263</v>
      </c>
      <c r="BA24" s="55">
        <f t="shared" si="105"/>
        <v>0.39576020851433535</v>
      </c>
      <c r="BB24" s="55">
        <f t="shared" si="106"/>
        <v>0.35429105819725198</v>
      </c>
      <c r="BC24" s="55">
        <f t="shared" si="107"/>
        <v>0.37808275297009425</v>
      </c>
      <c r="BD24" s="55">
        <f t="shared" si="108"/>
        <v>0.44704612292000151</v>
      </c>
      <c r="BE24" s="55">
        <f t="shared" si="109"/>
        <v>0.39555573286523577</v>
      </c>
      <c r="BF24" s="55">
        <f t="shared" si="110"/>
        <v>0.33555575050443021</v>
      </c>
      <c r="BG24" s="55">
        <f t="shared" si="110"/>
        <v>0.29920621372482076</v>
      </c>
      <c r="BH24" s="55">
        <f t="shared" si="110"/>
        <v>0.27456116165793587</v>
      </c>
      <c r="BI24" s="55">
        <f t="shared" si="110"/>
        <v>0.29609038737446197</v>
      </c>
      <c r="BJ24" s="55">
        <f t="shared" si="110"/>
        <v>0.18099157733537519</v>
      </c>
      <c r="BK24" s="55">
        <f t="shared" si="110"/>
        <v>0.11557500911885779</v>
      </c>
      <c r="BL24" s="55">
        <f t="shared" si="110"/>
        <v>0.10100180653637707</v>
      </c>
      <c r="BM24" s="55">
        <f t="shared" si="110"/>
        <v>0.10628630586070052</v>
      </c>
      <c r="BN24" s="55">
        <f t="shared" si="110"/>
        <v>0.18114973262032086</v>
      </c>
      <c r="BO24" s="55">
        <f t="shared" si="103"/>
        <v>-3.7481061853632827E-2</v>
      </c>
      <c r="BP24" s="55">
        <f t="shared" si="103"/>
        <v>-9.149050760737848E-2</v>
      </c>
      <c r="BQ24" s="55">
        <f t="shared" si="103"/>
        <v>0.12111411788000792</v>
      </c>
      <c r="BR24" s="55">
        <f t="shared" si="103"/>
        <v>2.4425666754687086E-2</v>
      </c>
      <c r="BS24" s="55">
        <f t="shared" si="103"/>
        <v>0.3259850191827538</v>
      </c>
      <c r="BT24" s="55"/>
      <c r="BU24" s="55"/>
      <c r="BV24" s="55"/>
      <c r="BW24" s="55"/>
      <c r="BX24" s="55"/>
      <c r="BY24" s="55"/>
      <c r="BZ24" s="55"/>
      <c r="CA24" s="55"/>
      <c r="CB24" s="60">
        <v>15</v>
      </c>
      <c r="CC24" s="58">
        <f t="shared" si="111"/>
        <v>5</v>
      </c>
      <c r="CD24" s="58">
        <f t="shared" si="111"/>
        <v>5</v>
      </c>
      <c r="CE24" s="58">
        <f t="shared" si="111"/>
        <v>5</v>
      </c>
      <c r="CF24" s="58">
        <f t="shared" si="111"/>
        <v>5</v>
      </c>
      <c r="CG24" s="58">
        <f t="shared" si="111"/>
        <v>5</v>
      </c>
      <c r="CH24" s="58">
        <f t="shared" si="111"/>
        <v>5</v>
      </c>
      <c r="CI24" s="58">
        <f t="shared" si="111"/>
        <v>5</v>
      </c>
      <c r="CJ24" s="58">
        <f t="shared" si="111"/>
        <v>5</v>
      </c>
      <c r="CK24" s="58">
        <f t="shared" si="111"/>
        <v>5</v>
      </c>
      <c r="CL24" s="58">
        <f t="shared" si="111"/>
        <v>5</v>
      </c>
      <c r="CM24" s="58">
        <f t="shared" si="112"/>
        <v>4</v>
      </c>
      <c r="CN24" s="58">
        <f t="shared" si="112"/>
        <v>3</v>
      </c>
      <c r="CO24" s="58">
        <f t="shared" si="112"/>
        <v>3</v>
      </c>
      <c r="CP24" s="58">
        <f t="shared" si="112"/>
        <v>3</v>
      </c>
      <c r="CQ24" s="58">
        <f t="shared" si="112"/>
        <v>4</v>
      </c>
      <c r="CR24" s="58">
        <f t="shared" si="112"/>
        <v>1</v>
      </c>
      <c r="CS24" s="58">
        <f t="shared" si="112"/>
        <v>1</v>
      </c>
      <c r="CT24" s="58">
        <f t="shared" si="112"/>
        <v>3</v>
      </c>
      <c r="CU24" s="58">
        <f t="shared" si="112"/>
        <v>2</v>
      </c>
      <c r="CV24" s="58">
        <f t="shared" si="112"/>
        <v>5</v>
      </c>
      <c r="CW24" s="58"/>
      <c r="CX24" s="58"/>
      <c r="CY24" s="58"/>
      <c r="CZ24" s="58"/>
      <c r="DA24" s="58"/>
      <c r="DB24" s="58"/>
      <c r="DC24" s="46" t="s">
        <v>202</v>
      </c>
      <c r="DD24" s="47" t="s">
        <v>1</v>
      </c>
      <c r="DE24" s="58">
        <f t="shared" si="82"/>
        <v>15</v>
      </c>
      <c r="DF24" s="58">
        <f t="shared" si="83"/>
        <v>15</v>
      </c>
      <c r="DG24" s="58">
        <f t="shared" si="84"/>
        <v>15</v>
      </c>
      <c r="DH24" s="58">
        <f t="shared" si="85"/>
        <v>15</v>
      </c>
      <c r="DI24" s="58">
        <f t="shared" si="86"/>
        <v>15</v>
      </c>
      <c r="DJ24" s="58">
        <f t="shared" si="87"/>
        <v>15</v>
      </c>
      <c r="DK24" s="58">
        <f t="shared" si="113"/>
        <v>15</v>
      </c>
      <c r="DL24" s="58">
        <f t="shared" si="68"/>
        <v>15</v>
      </c>
      <c r="DM24" s="58">
        <f t="shared" si="69"/>
        <v>15</v>
      </c>
      <c r="DN24" s="58">
        <f t="shared" si="70"/>
        <v>15</v>
      </c>
      <c r="DO24" s="58">
        <f t="shared" si="71"/>
        <v>12</v>
      </c>
      <c r="DP24" s="58">
        <f t="shared" si="72"/>
        <v>9</v>
      </c>
      <c r="DQ24" s="58">
        <f t="shared" si="46"/>
        <v>9</v>
      </c>
      <c r="DR24" s="58">
        <f t="shared" si="47"/>
        <v>9</v>
      </c>
      <c r="DS24" s="58">
        <f t="shared" si="48"/>
        <v>12</v>
      </c>
      <c r="DT24" s="58">
        <f t="shared" si="49"/>
        <v>3</v>
      </c>
      <c r="DU24" s="58">
        <f t="shared" si="50"/>
        <v>3</v>
      </c>
      <c r="DV24" s="58">
        <f t="shared" si="51"/>
        <v>9</v>
      </c>
      <c r="DW24" s="58">
        <f t="shared" si="52"/>
        <v>6</v>
      </c>
      <c r="DX24" s="58">
        <f t="shared" si="53"/>
        <v>15</v>
      </c>
      <c r="DY24" s="58"/>
      <c r="DZ24" s="58"/>
      <c r="EA24" s="58"/>
      <c r="EB24" s="58"/>
      <c r="EC24" s="58"/>
      <c r="ED24" s="58"/>
      <c r="EE24" s="58"/>
    </row>
    <row r="25" spans="2:169" ht="14.25" customHeight="1">
      <c r="B25" s="46"/>
      <c r="C25" s="47" t="s"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18"/>
      <c r="AL25" s="72"/>
      <c r="AM25" s="72"/>
      <c r="AN25" s="72"/>
      <c r="AO25" s="182"/>
      <c r="AP25" s="72"/>
      <c r="AQ25" s="197"/>
      <c r="AR25" s="197"/>
      <c r="AS25" s="208"/>
      <c r="AT25" s="208"/>
      <c r="AU25" s="208"/>
      <c r="AV25" s="208"/>
      <c r="AW25" s="208"/>
      <c r="AX25" s="111"/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/>
      <c r="BU25" s="62"/>
      <c r="BV25" s="62"/>
      <c r="BW25" s="62"/>
      <c r="BX25" s="62"/>
      <c r="BY25" s="55"/>
      <c r="BZ25" s="55"/>
      <c r="CA25" s="55"/>
      <c r="CB25" s="60">
        <v>15</v>
      </c>
      <c r="CC25" s="58">
        <f t="shared" si="111"/>
        <v>4</v>
      </c>
      <c r="CD25" s="58">
        <f t="shared" si="111"/>
        <v>4</v>
      </c>
      <c r="CE25" s="58">
        <f t="shared" si="111"/>
        <v>4</v>
      </c>
      <c r="CF25" s="58">
        <f t="shared" si="111"/>
        <v>4</v>
      </c>
      <c r="CG25" s="58">
        <f t="shared" si="111"/>
        <v>4</v>
      </c>
      <c r="CH25" s="58">
        <f t="shared" si="111"/>
        <v>4</v>
      </c>
      <c r="CI25" s="58">
        <f t="shared" si="111"/>
        <v>4</v>
      </c>
      <c r="CJ25" s="58">
        <f t="shared" si="111"/>
        <v>4</v>
      </c>
      <c r="CK25" s="58">
        <f t="shared" si="111"/>
        <v>4</v>
      </c>
      <c r="CL25" s="58">
        <f t="shared" si="111"/>
        <v>4</v>
      </c>
      <c r="CM25" s="58">
        <f t="shared" si="112"/>
        <v>4</v>
      </c>
      <c r="CN25" s="58">
        <f t="shared" si="112"/>
        <v>4</v>
      </c>
      <c r="CO25" s="58">
        <f t="shared" si="112"/>
        <v>4</v>
      </c>
      <c r="CP25" s="58">
        <f t="shared" si="112"/>
        <v>4</v>
      </c>
      <c r="CQ25" s="58">
        <f t="shared" si="112"/>
        <v>4</v>
      </c>
      <c r="CR25" s="58">
        <f t="shared" si="112"/>
        <v>4</v>
      </c>
      <c r="CS25" s="58">
        <f t="shared" si="112"/>
        <v>4</v>
      </c>
      <c r="CT25" s="58">
        <f t="shared" si="112"/>
        <v>4</v>
      </c>
      <c r="CU25" s="58">
        <f t="shared" si="112"/>
        <v>4</v>
      </c>
      <c r="CV25" s="58">
        <f t="shared" si="112"/>
        <v>4</v>
      </c>
      <c r="CW25" s="58"/>
      <c r="CX25" s="58"/>
      <c r="CY25" s="58"/>
      <c r="CZ25" s="58"/>
      <c r="DA25" s="58"/>
      <c r="DB25" s="58"/>
      <c r="DC25" s="46" t="s">
        <v>202</v>
      </c>
      <c r="DD25" s="47" t="s">
        <v>2</v>
      </c>
      <c r="DE25" s="58">
        <f t="shared" si="82"/>
        <v>12</v>
      </c>
      <c r="DF25" s="58">
        <f t="shared" si="83"/>
        <v>12</v>
      </c>
      <c r="DG25" s="58">
        <f t="shared" si="84"/>
        <v>12</v>
      </c>
      <c r="DH25" s="58">
        <f t="shared" si="85"/>
        <v>12</v>
      </c>
      <c r="DI25" s="58">
        <f t="shared" si="86"/>
        <v>12</v>
      </c>
      <c r="DJ25" s="58">
        <f t="shared" si="87"/>
        <v>12</v>
      </c>
      <c r="DK25" s="58">
        <f t="shared" si="113"/>
        <v>12</v>
      </c>
      <c r="DL25" s="58">
        <f t="shared" si="68"/>
        <v>12</v>
      </c>
      <c r="DM25" s="58">
        <f t="shared" si="69"/>
        <v>12</v>
      </c>
      <c r="DN25" s="58">
        <f t="shared" si="70"/>
        <v>12</v>
      </c>
      <c r="DO25" s="58">
        <f t="shared" si="71"/>
        <v>12</v>
      </c>
      <c r="DP25" s="58">
        <f t="shared" si="72"/>
        <v>12</v>
      </c>
      <c r="DQ25" s="58">
        <f t="shared" si="46"/>
        <v>12</v>
      </c>
      <c r="DR25" s="58">
        <f t="shared" si="47"/>
        <v>12</v>
      </c>
      <c r="DS25" s="58">
        <f t="shared" si="48"/>
        <v>12</v>
      </c>
      <c r="DT25" s="58">
        <f t="shared" si="49"/>
        <v>12</v>
      </c>
      <c r="DU25" s="58">
        <f t="shared" si="50"/>
        <v>12</v>
      </c>
      <c r="DV25" s="58">
        <f t="shared" si="51"/>
        <v>12</v>
      </c>
      <c r="DW25" s="58">
        <f t="shared" si="52"/>
        <v>12</v>
      </c>
      <c r="DX25" s="58">
        <f t="shared" si="53"/>
        <v>12</v>
      </c>
      <c r="DY25" s="58"/>
      <c r="DZ25" s="58"/>
      <c r="EA25" s="58"/>
      <c r="EB25" s="58"/>
      <c r="EC25" s="58"/>
      <c r="ED25" s="58"/>
      <c r="EE25" s="58"/>
    </row>
    <row r="26" spans="2:169" ht="14.25" customHeight="1">
      <c r="B26" s="46"/>
      <c r="C26" s="47" t="s">
        <v>8</v>
      </c>
      <c r="K26" s="2"/>
      <c r="L26" s="2"/>
      <c r="M26" s="2">
        <v>81271</v>
      </c>
      <c r="N26" s="2">
        <v>55657</v>
      </c>
      <c r="O26" s="2">
        <v>36052</v>
      </c>
      <c r="P26" s="2">
        <v>41935</v>
      </c>
      <c r="Q26" s="2">
        <v>53023</v>
      </c>
      <c r="R26" s="2">
        <v>50229</v>
      </c>
      <c r="S26" s="2">
        <v>37952</v>
      </c>
      <c r="T26" s="2">
        <v>34296</v>
      </c>
      <c r="U26" s="2">
        <v>41187</v>
      </c>
      <c r="V26" s="2">
        <v>26203</v>
      </c>
      <c r="W26" s="2">
        <v>33090</v>
      </c>
      <c r="X26" s="2">
        <v>23848</v>
      </c>
      <c r="Y26" s="2">
        <v>35679</v>
      </c>
      <c r="Z26" s="2">
        <v>41443</v>
      </c>
      <c r="AA26" s="2">
        <v>34831</v>
      </c>
      <c r="AB26" s="2">
        <v>31572</v>
      </c>
      <c r="AC26" s="2">
        <v>30407</v>
      </c>
      <c r="AD26" s="2">
        <v>24062</v>
      </c>
      <c r="AE26" s="2">
        <v>28489</v>
      </c>
      <c r="AF26" s="2">
        <v>27272</v>
      </c>
      <c r="AG26" s="2">
        <v>27301</v>
      </c>
      <c r="AH26" s="2">
        <v>26779</v>
      </c>
      <c r="AI26" s="2">
        <v>27557</v>
      </c>
      <c r="AJ26" s="2">
        <v>25657</v>
      </c>
      <c r="AK26" s="118">
        <v>23079</v>
      </c>
      <c r="AL26" s="72">
        <v>22822</v>
      </c>
      <c r="AM26" s="72">
        <v>25631</v>
      </c>
      <c r="AN26" s="72">
        <v>22009</v>
      </c>
      <c r="AO26" s="182">
        <v>21959</v>
      </c>
      <c r="AP26" s="72">
        <v>18668</v>
      </c>
      <c r="AQ26" s="193">
        <v>18497</v>
      </c>
      <c r="AR26" s="193">
        <v>17222</v>
      </c>
      <c r="AS26" s="204"/>
      <c r="AT26" s="204"/>
      <c r="AU26" s="204"/>
      <c r="AV26" s="204"/>
      <c r="AW26" s="204"/>
      <c r="AX26" s="111"/>
      <c r="AZ26" s="55">
        <f t="shared" ref="AZ26" si="114">(M26-Y26)/M26</f>
        <v>0.56098731404806146</v>
      </c>
      <c r="BA26" s="55">
        <f t="shared" ref="BA26" si="115">(N26-Z26)/N26</f>
        <v>0.25538566577429611</v>
      </c>
      <c r="BB26" s="55">
        <f t="shared" ref="BB26" si="116">(O26-AA26)/O26</f>
        <v>3.3867746588261402E-2</v>
      </c>
      <c r="BC26" s="55">
        <f t="shared" ref="BC26" si="117">(P26-AB26)/P26</f>
        <v>0.24712054369858114</v>
      </c>
      <c r="BD26" s="55">
        <f t="shared" ref="BD26" si="118">(Q26-AC26)/Q26</f>
        <v>0.42653188239066064</v>
      </c>
      <c r="BE26" s="55">
        <f t="shared" ref="BE26" si="119">(R26-AD26)/R26</f>
        <v>0.52095403054012623</v>
      </c>
      <c r="BF26" s="55">
        <f t="shared" ref="BF26" si="120">(S26-AE26)/S26</f>
        <v>0.2493412731871838</v>
      </c>
      <c r="BG26" s="55">
        <f t="shared" ref="BG26" si="121">(T26-AF26)/T26</f>
        <v>0.20480522509913693</v>
      </c>
      <c r="BH26" s="55">
        <f t="shared" ref="BH26" si="122">(U26-AG26)/U26</f>
        <v>0.33714521572340789</v>
      </c>
      <c r="BI26" s="55">
        <f t="shared" ref="BI26" si="123">(V26-AH26)/V26</f>
        <v>-2.1982215776819448E-2</v>
      </c>
      <c r="BJ26" s="55">
        <f t="shared" ref="BJ26" si="124">(W26-AI26)/W26</f>
        <v>0.16721063765488062</v>
      </c>
      <c r="BK26" s="55">
        <f t="shared" ref="BK26" si="125">(X26-AJ26)/X26</f>
        <v>-7.5855417645085535E-2</v>
      </c>
      <c r="BL26" s="55">
        <f t="shared" ref="BL26" si="126">(Y26-AK26)/Y26</f>
        <v>0.35314891112419072</v>
      </c>
      <c r="BM26" s="55">
        <f t="shared" ref="BM26" si="127">(Z26-AL26)/Z26</f>
        <v>0.44931592790097241</v>
      </c>
      <c r="BN26" s="55">
        <f t="shared" ref="BN26" si="128">(AA26-AM26)/AA26</f>
        <v>0.26413252562372597</v>
      </c>
      <c r="BO26" s="55">
        <f t="shared" ref="BO26:BS28" si="129">(AB26-AN26)/AB26</f>
        <v>0.30289497022678324</v>
      </c>
      <c r="BP26" s="55">
        <f t="shared" si="129"/>
        <v>0.27783076265333639</v>
      </c>
      <c r="BQ26" s="55">
        <f t="shared" si="129"/>
        <v>0.22417089186268804</v>
      </c>
      <c r="BR26" s="55">
        <f t="shared" si="129"/>
        <v>0.35073186142019724</v>
      </c>
      <c r="BS26" s="55">
        <f t="shared" si="129"/>
        <v>0.36850982692871809</v>
      </c>
      <c r="BT26" s="55"/>
      <c r="BU26" s="55"/>
      <c r="BV26" s="55"/>
      <c r="BW26" s="55"/>
      <c r="BX26" s="55"/>
      <c r="BY26" s="55"/>
      <c r="BZ26" s="55"/>
      <c r="CA26" s="55"/>
      <c r="CB26" s="60">
        <v>15</v>
      </c>
      <c r="CC26" s="58">
        <f t="shared" si="111"/>
        <v>5</v>
      </c>
      <c r="CD26" s="58">
        <f t="shared" si="111"/>
        <v>5</v>
      </c>
      <c r="CE26" s="58">
        <f t="shared" si="111"/>
        <v>2</v>
      </c>
      <c r="CF26" s="58">
        <f t="shared" si="111"/>
        <v>5</v>
      </c>
      <c r="CG26" s="58">
        <f t="shared" si="111"/>
        <v>5</v>
      </c>
      <c r="CH26" s="58">
        <f t="shared" si="111"/>
        <v>5</v>
      </c>
      <c r="CI26" s="58">
        <f t="shared" si="111"/>
        <v>5</v>
      </c>
      <c r="CJ26" s="58">
        <f t="shared" si="111"/>
        <v>4</v>
      </c>
      <c r="CK26" s="58">
        <f t="shared" si="111"/>
        <v>5</v>
      </c>
      <c r="CL26" s="58">
        <f t="shared" si="111"/>
        <v>1</v>
      </c>
      <c r="CM26" s="58">
        <f t="shared" si="112"/>
        <v>4</v>
      </c>
      <c r="CN26" s="58">
        <f t="shared" si="112"/>
        <v>1</v>
      </c>
      <c r="CO26" s="58">
        <f t="shared" si="112"/>
        <v>5</v>
      </c>
      <c r="CP26" s="58">
        <f t="shared" si="112"/>
        <v>5</v>
      </c>
      <c r="CQ26" s="58">
        <f t="shared" si="112"/>
        <v>5</v>
      </c>
      <c r="CR26" s="58">
        <f t="shared" si="112"/>
        <v>5</v>
      </c>
      <c r="CS26" s="58">
        <f t="shared" si="112"/>
        <v>5</v>
      </c>
      <c r="CT26" s="58">
        <f t="shared" si="112"/>
        <v>4</v>
      </c>
      <c r="CU26" s="58">
        <f t="shared" si="112"/>
        <v>5</v>
      </c>
      <c r="CV26" s="58">
        <f t="shared" si="112"/>
        <v>5</v>
      </c>
      <c r="CW26" s="58"/>
      <c r="CX26" s="58"/>
      <c r="CY26" s="58"/>
      <c r="CZ26" s="58"/>
      <c r="DA26" s="58"/>
      <c r="DB26" s="58"/>
      <c r="DC26" s="46" t="s">
        <v>202</v>
      </c>
      <c r="DD26" s="47" t="s">
        <v>8</v>
      </c>
      <c r="DE26" s="58">
        <f t="shared" si="82"/>
        <v>15</v>
      </c>
      <c r="DF26" s="58">
        <f t="shared" si="83"/>
        <v>15</v>
      </c>
      <c r="DG26" s="58">
        <f t="shared" si="84"/>
        <v>6</v>
      </c>
      <c r="DH26" s="58">
        <f t="shared" si="85"/>
        <v>15</v>
      </c>
      <c r="DI26" s="58">
        <f t="shared" si="86"/>
        <v>15</v>
      </c>
      <c r="DJ26" s="58">
        <f t="shared" si="87"/>
        <v>15</v>
      </c>
      <c r="DK26" s="58">
        <f t="shared" si="113"/>
        <v>15</v>
      </c>
      <c r="DL26" s="58">
        <f t="shared" si="68"/>
        <v>12</v>
      </c>
      <c r="DM26" s="58">
        <f t="shared" si="69"/>
        <v>15</v>
      </c>
      <c r="DN26" s="58">
        <f t="shared" si="70"/>
        <v>3</v>
      </c>
      <c r="DO26" s="58">
        <f t="shared" si="71"/>
        <v>12</v>
      </c>
      <c r="DP26" s="58">
        <f t="shared" si="72"/>
        <v>3</v>
      </c>
      <c r="DQ26" s="58">
        <f t="shared" si="46"/>
        <v>15</v>
      </c>
      <c r="DR26" s="58">
        <f t="shared" si="47"/>
        <v>15</v>
      </c>
      <c r="DS26" s="58">
        <f t="shared" si="48"/>
        <v>15</v>
      </c>
      <c r="DT26" s="58">
        <f t="shared" si="49"/>
        <v>15</v>
      </c>
      <c r="DU26" s="58">
        <f t="shared" si="50"/>
        <v>15</v>
      </c>
      <c r="DV26" s="58">
        <f t="shared" si="51"/>
        <v>12</v>
      </c>
      <c r="DW26" s="58">
        <f t="shared" si="52"/>
        <v>15</v>
      </c>
      <c r="DX26" s="58">
        <f t="shared" si="53"/>
        <v>15</v>
      </c>
      <c r="DY26" s="58"/>
      <c r="DZ26" s="58"/>
      <c r="EA26" s="58"/>
      <c r="EB26" s="58"/>
      <c r="EC26" s="58"/>
      <c r="ED26" s="58"/>
      <c r="EE26" s="58"/>
    </row>
    <row r="27" spans="2:169" s="48" customFormat="1" ht="14.25" customHeight="1">
      <c r="B27" s="50" t="s">
        <v>272</v>
      </c>
      <c r="C27" s="75" t="s">
        <v>0</v>
      </c>
      <c r="K27" s="51"/>
      <c r="L27" s="51"/>
      <c r="M27" s="51">
        <v>9.08</v>
      </c>
      <c r="N27" s="51">
        <v>1.58</v>
      </c>
      <c r="O27" s="51">
        <v>3.28</v>
      </c>
      <c r="P27" s="51">
        <v>5.78</v>
      </c>
      <c r="Q27" s="51">
        <v>3.98</v>
      </c>
      <c r="R27" s="51">
        <v>2.12</v>
      </c>
      <c r="S27" s="51">
        <v>1.26</v>
      </c>
      <c r="T27" s="51">
        <v>1.5</v>
      </c>
      <c r="U27" s="51">
        <v>2.88</v>
      </c>
      <c r="V27" s="51">
        <v>4.1399999999999997</v>
      </c>
      <c r="W27" s="51">
        <v>13.63</v>
      </c>
      <c r="X27" s="51">
        <v>4.01</v>
      </c>
      <c r="Y27" s="51">
        <v>1.98</v>
      </c>
      <c r="Z27" s="51">
        <v>2.42</v>
      </c>
      <c r="AA27" s="51">
        <v>2.65</v>
      </c>
      <c r="AB27" s="51">
        <v>0.68</v>
      </c>
      <c r="AC27" s="51">
        <v>1.41</v>
      </c>
      <c r="AD27" s="51">
        <v>2.38</v>
      </c>
      <c r="AE27" s="51">
        <v>0.21</v>
      </c>
      <c r="AF27" s="51">
        <v>0.11</v>
      </c>
      <c r="AG27" s="51">
        <v>1.03</v>
      </c>
      <c r="AH27" s="51">
        <v>0.01</v>
      </c>
      <c r="AI27" s="51">
        <v>2.0299999999999998</v>
      </c>
      <c r="AJ27" s="51">
        <v>0.12</v>
      </c>
      <c r="AK27" s="116">
        <v>1.75</v>
      </c>
      <c r="AL27" s="73">
        <v>11.29</v>
      </c>
      <c r="AM27" s="73">
        <v>1.73</v>
      </c>
      <c r="AN27" s="73">
        <v>1.59</v>
      </c>
      <c r="AO27" s="187">
        <v>3.29</v>
      </c>
      <c r="AP27" s="73">
        <v>4.4800000000000004</v>
      </c>
      <c r="AQ27" s="194">
        <v>0.62</v>
      </c>
      <c r="AR27" s="195">
        <v>8.09</v>
      </c>
      <c r="AS27" s="206"/>
      <c r="AT27" s="206"/>
      <c r="AU27" s="206"/>
      <c r="AV27" s="206"/>
      <c r="AW27" s="206"/>
      <c r="AX27" s="109"/>
      <c r="AY27" s="49"/>
      <c r="AZ27" s="54">
        <f t="shared" ref="AZ27:AZ28" si="130">(M27-Y27)/M27</f>
        <v>0.7819383259911894</v>
      </c>
      <c r="BA27" s="54">
        <f t="shared" ref="BA27:BA28" si="131">(N27-Z27)/N27</f>
        <v>-0.531645569620253</v>
      </c>
      <c r="BB27" s="54">
        <f t="shared" ref="BB27:BB28" si="132">(O27-AA27)/O27</f>
        <v>0.19207317073170729</v>
      </c>
      <c r="BC27" s="54">
        <f t="shared" ref="BC27:BC28" si="133">(P27-AB27)/P27</f>
        <v>0.88235294117647067</v>
      </c>
      <c r="BD27" s="54">
        <f t="shared" ref="BD27:BD28" si="134">(Q27-AC27)/Q27</f>
        <v>0.64572864321608048</v>
      </c>
      <c r="BE27" s="54">
        <f t="shared" ref="BE27:BE28" si="135">(R27-AD27)/R27</f>
        <v>-0.12264150943396215</v>
      </c>
      <c r="BF27" s="54">
        <f t="shared" ref="BF27:BN28" si="136">(S27-AE27)/S27</f>
        <v>0.83333333333333337</v>
      </c>
      <c r="BG27" s="54">
        <f t="shared" si="136"/>
        <v>0.92666666666666664</v>
      </c>
      <c r="BH27" s="54">
        <f t="shared" si="136"/>
        <v>0.64236111111111105</v>
      </c>
      <c r="BI27" s="54">
        <f t="shared" si="136"/>
        <v>0.99758454106280203</v>
      </c>
      <c r="BJ27" s="54">
        <f t="shared" si="136"/>
        <v>0.85106382978723405</v>
      </c>
      <c r="BK27" s="54">
        <f t="shared" si="136"/>
        <v>0.97007481296758102</v>
      </c>
      <c r="BL27" s="54">
        <f t="shared" si="136"/>
        <v>0.11616161616161616</v>
      </c>
      <c r="BM27" s="54">
        <f t="shared" si="136"/>
        <v>-3.665289256198347</v>
      </c>
      <c r="BN27" s="54">
        <f t="shared" si="136"/>
        <v>0.3471698113207547</v>
      </c>
      <c r="BO27" s="54">
        <f t="shared" si="129"/>
        <v>-1.338235294117647</v>
      </c>
      <c r="BP27" s="54">
        <f t="shared" si="129"/>
        <v>-1.3333333333333335</v>
      </c>
      <c r="BQ27" s="54">
        <f t="shared" si="129"/>
        <v>-0.8823529411764709</v>
      </c>
      <c r="BR27" s="54">
        <f t="shared" si="129"/>
        <v>-1.9523809523809526</v>
      </c>
      <c r="BS27" s="54">
        <f t="shared" si="129"/>
        <v>-72.545454545454547</v>
      </c>
      <c r="BT27" s="54"/>
      <c r="BU27" s="54"/>
      <c r="BV27" s="54"/>
      <c r="BW27" s="54"/>
      <c r="BX27" s="54"/>
      <c r="BY27" s="54"/>
      <c r="BZ27" s="54"/>
      <c r="CA27" s="54"/>
      <c r="CB27" s="61">
        <v>15</v>
      </c>
      <c r="CC27" s="59">
        <f t="shared" ref="CC27:CL32" si="137">IF(M27&gt;=5,IF(AZ27&gt;=0.24,5,IF(AZ27&gt;=0.16,4,IF(AZ27&gt;=0.08,3,IF(AZ27&gt;=0,2,1)))),IF(M27&gt;=3,IF(AZ27&gt;=0.18,5,IF(AZ27&gt;=0.12,4,IF(AZ27&gt;0.06,3,IF(AZ27&gt;=0,2,1)))),IF(M27&gt;=1,IF(AZ27&gt;=0.09,5,IF(AZ27&gt;=0.05,4,IF(AZ27&gt;=0.03,3,IF(AZ27&gt;=0,2,1)))),IF(AZ27&gt;=0.05,5,IF(AZ27&gt;=0,4,1)))))</f>
        <v>5</v>
      </c>
      <c r="CD27" s="59">
        <f t="shared" si="137"/>
        <v>1</v>
      </c>
      <c r="CE27" s="59">
        <f t="shared" si="137"/>
        <v>5</v>
      </c>
      <c r="CF27" s="59">
        <f t="shared" si="137"/>
        <v>5</v>
      </c>
      <c r="CG27" s="59">
        <f t="shared" si="137"/>
        <v>5</v>
      </c>
      <c r="CH27" s="59">
        <f t="shared" si="137"/>
        <v>1</v>
      </c>
      <c r="CI27" s="59">
        <f t="shared" si="137"/>
        <v>5</v>
      </c>
      <c r="CJ27" s="59">
        <f t="shared" si="137"/>
        <v>5</v>
      </c>
      <c r="CK27" s="59">
        <f t="shared" si="137"/>
        <v>5</v>
      </c>
      <c r="CL27" s="59">
        <f t="shared" si="137"/>
        <v>5</v>
      </c>
      <c r="CM27" s="59">
        <f t="shared" ref="CM27:CV32" si="138">IF(W27&gt;=5,IF(BJ27&gt;=0.24,5,IF(BJ27&gt;=0.16,4,IF(BJ27&gt;=0.08,3,IF(BJ27&gt;=0,2,1)))),IF(W27&gt;=3,IF(BJ27&gt;=0.18,5,IF(BJ27&gt;=0.12,4,IF(BJ27&gt;0.06,3,IF(BJ27&gt;=0,2,1)))),IF(W27&gt;=1,IF(BJ27&gt;=0.09,5,IF(BJ27&gt;=0.05,4,IF(BJ27&gt;=0.03,3,IF(BJ27&gt;=0,2,1)))),IF(BJ27&gt;=0.05,5,IF(BJ27&gt;=0,4,1)))))</f>
        <v>5</v>
      </c>
      <c r="CN27" s="59">
        <f t="shared" si="138"/>
        <v>5</v>
      </c>
      <c r="CO27" s="59">
        <f t="shared" si="138"/>
        <v>5</v>
      </c>
      <c r="CP27" s="59">
        <f t="shared" si="138"/>
        <v>1</v>
      </c>
      <c r="CQ27" s="59">
        <f t="shared" si="138"/>
        <v>5</v>
      </c>
      <c r="CR27" s="59">
        <f t="shared" si="138"/>
        <v>1</v>
      </c>
      <c r="CS27" s="59">
        <f t="shared" si="138"/>
        <v>1</v>
      </c>
      <c r="CT27" s="59">
        <f t="shared" si="138"/>
        <v>1</v>
      </c>
      <c r="CU27" s="59">
        <f t="shared" si="138"/>
        <v>1</v>
      </c>
      <c r="CV27" s="59">
        <f t="shared" si="138"/>
        <v>1</v>
      </c>
      <c r="CW27" s="59"/>
      <c r="CX27" s="59"/>
      <c r="CY27" s="59"/>
      <c r="CZ27" s="59"/>
      <c r="DA27" s="59"/>
      <c r="DB27" s="59"/>
      <c r="DC27" s="50" t="s">
        <v>205</v>
      </c>
      <c r="DD27" s="75" t="s">
        <v>0</v>
      </c>
      <c r="DE27" s="59">
        <f t="shared" si="82"/>
        <v>15</v>
      </c>
      <c r="DF27" s="59">
        <f t="shared" si="83"/>
        <v>3</v>
      </c>
      <c r="DG27" s="59">
        <f t="shared" si="84"/>
        <v>15</v>
      </c>
      <c r="DH27" s="59">
        <f t="shared" si="85"/>
        <v>15</v>
      </c>
      <c r="DI27" s="59">
        <f t="shared" si="86"/>
        <v>15</v>
      </c>
      <c r="DJ27" s="59">
        <f t="shared" si="87"/>
        <v>3</v>
      </c>
      <c r="DK27" s="59">
        <f>CI27/5*$CB27</f>
        <v>15</v>
      </c>
      <c r="DL27" s="59">
        <f t="shared" si="113"/>
        <v>15</v>
      </c>
      <c r="DM27" s="59">
        <f t="shared" si="113"/>
        <v>15</v>
      </c>
      <c r="DN27" s="59">
        <f t="shared" si="113"/>
        <v>15</v>
      </c>
      <c r="DO27" s="59">
        <f t="shared" si="113"/>
        <v>15</v>
      </c>
      <c r="DP27" s="59">
        <f t="shared" si="113"/>
        <v>15</v>
      </c>
      <c r="DQ27" s="59">
        <f t="shared" si="113"/>
        <v>15</v>
      </c>
      <c r="DR27" s="59">
        <f t="shared" si="113"/>
        <v>3</v>
      </c>
      <c r="DS27" s="59">
        <f t="shared" si="113"/>
        <v>15</v>
      </c>
      <c r="DT27" s="59">
        <f t="shared" si="113"/>
        <v>3</v>
      </c>
      <c r="DU27" s="59">
        <f t="shared" si="113"/>
        <v>3</v>
      </c>
      <c r="DV27" s="59">
        <f t="shared" si="113"/>
        <v>3</v>
      </c>
      <c r="DW27" s="59">
        <f t="shared" si="113"/>
        <v>3</v>
      </c>
      <c r="DX27" s="59">
        <f t="shared" si="113"/>
        <v>3</v>
      </c>
      <c r="DY27" s="59"/>
      <c r="DZ27" s="59"/>
      <c r="EA27" s="59"/>
      <c r="EB27" s="59"/>
      <c r="EC27" s="59"/>
      <c r="ED27" s="59"/>
      <c r="EE27" s="59"/>
    </row>
    <row r="28" spans="2:169" s="48" customFormat="1" ht="14.25" customHeight="1">
      <c r="B28" s="50"/>
      <c r="C28" s="75" t="s">
        <v>6</v>
      </c>
      <c r="K28" s="51"/>
      <c r="L28" s="51"/>
      <c r="M28" s="51">
        <v>10.130000000000001</v>
      </c>
      <c r="N28" s="51">
        <v>4.47</v>
      </c>
      <c r="O28" s="51">
        <v>1.53</v>
      </c>
      <c r="P28" s="51">
        <v>5.81</v>
      </c>
      <c r="Q28" s="51">
        <v>10.64</v>
      </c>
      <c r="R28" s="51">
        <v>11.68</v>
      </c>
      <c r="S28" s="51">
        <v>10.130000000000001</v>
      </c>
      <c r="T28" s="51">
        <v>3.24</v>
      </c>
      <c r="U28" s="51">
        <v>5.67</v>
      </c>
      <c r="V28" s="51">
        <v>8.07</v>
      </c>
      <c r="W28" s="51">
        <v>12.2</v>
      </c>
      <c r="X28" s="51">
        <v>4.28</v>
      </c>
      <c r="Y28" s="51">
        <v>4.13</v>
      </c>
      <c r="Z28" s="51">
        <v>8.32</v>
      </c>
      <c r="AA28" s="51">
        <v>3.38</v>
      </c>
      <c r="AB28" s="51">
        <v>1.32</v>
      </c>
      <c r="AC28" s="51">
        <v>12.41</v>
      </c>
      <c r="AD28" s="51">
        <v>6.31</v>
      </c>
      <c r="AE28" s="51">
        <v>9.3699999999999992</v>
      </c>
      <c r="AF28" s="51">
        <v>3.8</v>
      </c>
      <c r="AG28" s="51">
        <v>6.23</v>
      </c>
      <c r="AH28" s="51">
        <v>0.37</v>
      </c>
      <c r="AI28" s="51">
        <v>7.34</v>
      </c>
      <c r="AJ28" s="51">
        <v>1.83</v>
      </c>
      <c r="AK28" s="116">
        <v>4.67</v>
      </c>
      <c r="AL28" s="73">
        <v>1.03</v>
      </c>
      <c r="AM28" s="73">
        <v>3.12</v>
      </c>
      <c r="AN28" s="73">
        <v>4.79</v>
      </c>
      <c r="AO28" s="187">
        <v>7.49</v>
      </c>
      <c r="AP28" s="73">
        <v>3.78</v>
      </c>
      <c r="AQ28" s="194">
        <v>7.16</v>
      </c>
      <c r="AR28" s="195">
        <v>7.6</v>
      </c>
      <c r="AS28" s="206"/>
      <c r="AT28" s="206"/>
      <c r="AU28" s="206"/>
      <c r="AV28" s="206"/>
      <c r="AW28" s="206"/>
      <c r="AX28" s="109"/>
      <c r="AY28" s="49"/>
      <c r="AZ28" s="54">
        <f t="shared" si="130"/>
        <v>0.59230009871668321</v>
      </c>
      <c r="BA28" s="54">
        <f t="shared" si="131"/>
        <v>-0.86129753914988827</v>
      </c>
      <c r="BB28" s="54">
        <f t="shared" si="132"/>
        <v>-1.2091503267973855</v>
      </c>
      <c r="BC28" s="54">
        <f t="shared" si="133"/>
        <v>0.77280550774526668</v>
      </c>
      <c r="BD28" s="54">
        <f t="shared" si="134"/>
        <v>-0.16635338345864656</v>
      </c>
      <c r="BE28" s="54">
        <f t="shared" si="135"/>
        <v>0.45976027397260277</v>
      </c>
      <c r="BF28" s="54">
        <f t="shared" si="136"/>
        <v>7.5024679170780012E-2</v>
      </c>
      <c r="BG28" s="54">
        <f t="shared" si="136"/>
        <v>-0.17283950617283939</v>
      </c>
      <c r="BH28" s="54">
        <f t="shared" si="136"/>
        <v>-9.8765432098765524E-2</v>
      </c>
      <c r="BI28" s="54">
        <f t="shared" si="136"/>
        <v>0.95415117719950437</v>
      </c>
      <c r="BJ28" s="54">
        <f t="shared" si="136"/>
        <v>0.39836065573770491</v>
      </c>
      <c r="BK28" s="54">
        <f t="shared" si="136"/>
        <v>0.57242990654205606</v>
      </c>
      <c r="BL28" s="54">
        <f t="shared" si="136"/>
        <v>-0.13075060532687652</v>
      </c>
      <c r="BM28" s="54">
        <f t="shared" si="136"/>
        <v>0.87620192307692302</v>
      </c>
      <c r="BN28" s="54">
        <f t="shared" si="136"/>
        <v>7.6923076923076858E-2</v>
      </c>
      <c r="BO28" s="54">
        <f t="shared" si="129"/>
        <v>-2.6287878787878785</v>
      </c>
      <c r="BP28" s="54">
        <f t="shared" si="129"/>
        <v>0.39645447219983881</v>
      </c>
      <c r="BQ28" s="54">
        <f t="shared" si="129"/>
        <v>0.40095087163232962</v>
      </c>
      <c r="BR28" s="54">
        <f t="shared" si="129"/>
        <v>0.23585912486659544</v>
      </c>
      <c r="BS28" s="54">
        <f t="shared" si="129"/>
        <v>-1</v>
      </c>
      <c r="BT28" s="54"/>
      <c r="BU28" s="54"/>
      <c r="BV28" s="54"/>
      <c r="BW28" s="54"/>
      <c r="BX28" s="54"/>
      <c r="BY28" s="54"/>
      <c r="BZ28" s="54"/>
      <c r="CA28" s="54"/>
      <c r="CB28" s="61">
        <v>15</v>
      </c>
      <c r="CC28" s="59">
        <f t="shared" si="137"/>
        <v>5</v>
      </c>
      <c r="CD28" s="59">
        <f t="shared" si="137"/>
        <v>1</v>
      </c>
      <c r="CE28" s="59">
        <f t="shared" si="137"/>
        <v>1</v>
      </c>
      <c r="CF28" s="59">
        <f t="shared" si="137"/>
        <v>5</v>
      </c>
      <c r="CG28" s="59">
        <f t="shared" si="137"/>
        <v>1</v>
      </c>
      <c r="CH28" s="59">
        <f t="shared" si="137"/>
        <v>5</v>
      </c>
      <c r="CI28" s="59">
        <f t="shared" si="137"/>
        <v>2</v>
      </c>
      <c r="CJ28" s="59">
        <f t="shared" si="137"/>
        <v>1</v>
      </c>
      <c r="CK28" s="59">
        <f t="shared" si="137"/>
        <v>1</v>
      </c>
      <c r="CL28" s="59">
        <f t="shared" si="137"/>
        <v>5</v>
      </c>
      <c r="CM28" s="59">
        <f t="shared" si="138"/>
        <v>5</v>
      </c>
      <c r="CN28" s="59">
        <f t="shared" si="138"/>
        <v>5</v>
      </c>
      <c r="CO28" s="59">
        <f t="shared" si="138"/>
        <v>1</v>
      </c>
      <c r="CP28" s="59">
        <f t="shared" si="138"/>
        <v>5</v>
      </c>
      <c r="CQ28" s="59">
        <f t="shared" si="138"/>
        <v>3</v>
      </c>
      <c r="CR28" s="59">
        <f t="shared" si="138"/>
        <v>1</v>
      </c>
      <c r="CS28" s="59">
        <f t="shared" si="138"/>
        <v>5</v>
      </c>
      <c r="CT28" s="59">
        <f t="shared" si="138"/>
        <v>5</v>
      </c>
      <c r="CU28" s="59">
        <f t="shared" si="138"/>
        <v>4</v>
      </c>
      <c r="CV28" s="59">
        <f t="shared" si="138"/>
        <v>1</v>
      </c>
      <c r="CW28" s="59"/>
      <c r="CX28" s="59"/>
      <c r="CY28" s="59"/>
      <c r="CZ28" s="59"/>
      <c r="DA28" s="59"/>
      <c r="DB28" s="59"/>
      <c r="DC28" s="50" t="s">
        <v>204</v>
      </c>
      <c r="DD28" s="75" t="s">
        <v>6</v>
      </c>
      <c r="DE28" s="59">
        <f t="shared" si="82"/>
        <v>15</v>
      </c>
      <c r="DF28" s="59">
        <f t="shared" si="83"/>
        <v>3</v>
      </c>
      <c r="DG28" s="59">
        <f t="shared" si="84"/>
        <v>3</v>
      </c>
      <c r="DH28" s="59">
        <f t="shared" si="85"/>
        <v>15</v>
      </c>
      <c r="DI28" s="59">
        <f t="shared" si="86"/>
        <v>3</v>
      </c>
      <c r="DJ28" s="59">
        <f t="shared" si="87"/>
        <v>15</v>
      </c>
      <c r="DK28" s="59">
        <f t="shared" ref="DK28:DK32" si="139">CI28/5*$CB28</f>
        <v>6</v>
      </c>
      <c r="DL28" s="59">
        <f t="shared" si="113"/>
        <v>3</v>
      </c>
      <c r="DM28" s="59">
        <f t="shared" si="113"/>
        <v>3</v>
      </c>
      <c r="DN28" s="59">
        <f t="shared" si="113"/>
        <v>15</v>
      </c>
      <c r="DO28" s="59">
        <f t="shared" si="113"/>
        <v>15</v>
      </c>
      <c r="DP28" s="59">
        <f t="shared" si="113"/>
        <v>15</v>
      </c>
      <c r="DQ28" s="59">
        <f t="shared" si="113"/>
        <v>3</v>
      </c>
      <c r="DR28" s="59">
        <f t="shared" si="113"/>
        <v>15</v>
      </c>
      <c r="DS28" s="59">
        <f t="shared" si="113"/>
        <v>9</v>
      </c>
      <c r="DT28" s="59">
        <f t="shared" si="113"/>
        <v>3</v>
      </c>
      <c r="DU28" s="59">
        <f t="shared" si="113"/>
        <v>15</v>
      </c>
      <c r="DV28" s="59">
        <f t="shared" si="113"/>
        <v>15</v>
      </c>
      <c r="DW28" s="59">
        <f t="shared" si="113"/>
        <v>12</v>
      </c>
      <c r="DX28" s="59">
        <f t="shared" si="113"/>
        <v>3</v>
      </c>
      <c r="DY28" s="59"/>
      <c r="DZ28" s="59"/>
      <c r="EA28" s="59"/>
      <c r="EB28" s="59"/>
      <c r="EC28" s="59"/>
      <c r="ED28" s="59"/>
      <c r="EE28" s="59"/>
    </row>
    <row r="29" spans="2:169" s="48" customFormat="1" ht="14.25" customHeight="1">
      <c r="B29" s="50"/>
      <c r="C29" s="75" t="s">
        <v>7</v>
      </c>
      <c r="K29" s="51"/>
      <c r="L29" s="51"/>
      <c r="M29" s="51">
        <v>0.95</v>
      </c>
      <c r="N29" s="51">
        <v>8.89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7.0000000000000007E-2</v>
      </c>
      <c r="V29" s="51">
        <v>0</v>
      </c>
      <c r="W29" s="51">
        <v>0.65</v>
      </c>
      <c r="X29" s="51">
        <v>0</v>
      </c>
      <c r="Y29" s="51">
        <v>1.1399999999999999</v>
      </c>
      <c r="Z29" s="51">
        <v>0</v>
      </c>
      <c r="AA29" s="51">
        <v>0</v>
      </c>
      <c r="AB29" s="51">
        <v>0</v>
      </c>
      <c r="AC29" s="51">
        <v>0</v>
      </c>
      <c r="AD29" s="51">
        <v>0.55000000000000004</v>
      </c>
      <c r="AE29" s="51">
        <v>0</v>
      </c>
      <c r="AF29" s="51">
        <v>0</v>
      </c>
      <c r="AG29" s="51">
        <v>0</v>
      </c>
      <c r="AH29" s="51">
        <v>0.56000000000000005</v>
      </c>
      <c r="AI29" s="51">
        <v>3.21</v>
      </c>
      <c r="AJ29" s="51">
        <v>1.07</v>
      </c>
      <c r="AK29" s="116">
        <v>0</v>
      </c>
      <c r="AL29" s="73">
        <v>1.51</v>
      </c>
      <c r="AM29" s="73">
        <v>0</v>
      </c>
      <c r="AN29" s="73">
        <v>6.78</v>
      </c>
      <c r="AO29" s="187">
        <v>0</v>
      </c>
      <c r="AP29" s="73">
        <v>0</v>
      </c>
      <c r="AQ29" s="194">
        <v>0</v>
      </c>
      <c r="AR29" s="195">
        <v>0</v>
      </c>
      <c r="AS29" s="206"/>
      <c r="AT29" s="206"/>
      <c r="AU29" s="206"/>
      <c r="AV29" s="206"/>
      <c r="AW29" s="206"/>
      <c r="AX29" s="109"/>
      <c r="AY29" s="49"/>
      <c r="AZ29" s="54">
        <f t="shared" ref="AZ29" si="140">(M29-Y29)/M29</f>
        <v>-0.19999999999999996</v>
      </c>
      <c r="BA29" s="54">
        <f t="shared" ref="BA29" si="141">(N29-Z29)/N29</f>
        <v>1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54">
        <f>(U29-AG29)/U29</f>
        <v>1</v>
      </c>
      <c r="BI29" s="62">
        <v>0</v>
      </c>
      <c r="BJ29" s="54">
        <f>(W29-AI29)/W29</f>
        <v>-3.9384615384615382</v>
      </c>
      <c r="BK29" s="62">
        <v>0</v>
      </c>
      <c r="BL29" s="54">
        <f>(Y29-AK29)/Y29</f>
        <v>1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/>
      <c r="BU29" s="62"/>
      <c r="BV29" s="62"/>
      <c r="BW29" s="62"/>
      <c r="BX29" s="62"/>
      <c r="BY29" s="54"/>
      <c r="BZ29" s="54"/>
      <c r="CA29" s="54"/>
      <c r="CB29" s="61">
        <v>15</v>
      </c>
      <c r="CC29" s="59">
        <f t="shared" si="137"/>
        <v>1</v>
      </c>
      <c r="CD29" s="59">
        <f t="shared" si="137"/>
        <v>5</v>
      </c>
      <c r="CE29" s="59">
        <f t="shared" si="137"/>
        <v>4</v>
      </c>
      <c r="CF29" s="59">
        <f t="shared" si="137"/>
        <v>4</v>
      </c>
      <c r="CG29" s="59">
        <f t="shared" si="137"/>
        <v>4</v>
      </c>
      <c r="CH29" s="59">
        <f t="shared" si="137"/>
        <v>4</v>
      </c>
      <c r="CI29" s="59">
        <f t="shared" si="137"/>
        <v>4</v>
      </c>
      <c r="CJ29" s="59">
        <f t="shared" si="137"/>
        <v>4</v>
      </c>
      <c r="CK29" s="59">
        <f t="shared" si="137"/>
        <v>5</v>
      </c>
      <c r="CL29" s="59">
        <f t="shared" si="137"/>
        <v>4</v>
      </c>
      <c r="CM29" s="59">
        <f t="shared" si="138"/>
        <v>1</v>
      </c>
      <c r="CN29" s="59">
        <f t="shared" si="138"/>
        <v>4</v>
      </c>
      <c r="CO29" s="59">
        <f t="shared" si="138"/>
        <v>5</v>
      </c>
      <c r="CP29" s="59">
        <f t="shared" si="138"/>
        <v>4</v>
      </c>
      <c r="CQ29" s="59">
        <f t="shared" si="138"/>
        <v>4</v>
      </c>
      <c r="CR29" s="59">
        <f t="shared" si="138"/>
        <v>4</v>
      </c>
      <c r="CS29" s="59">
        <f t="shared" si="138"/>
        <v>4</v>
      </c>
      <c r="CT29" s="59">
        <f t="shared" si="138"/>
        <v>4</v>
      </c>
      <c r="CU29" s="59">
        <f t="shared" si="138"/>
        <v>4</v>
      </c>
      <c r="CV29" s="59">
        <f t="shared" si="138"/>
        <v>4</v>
      </c>
      <c r="CW29" s="59"/>
      <c r="CX29" s="59"/>
      <c r="CY29" s="59"/>
      <c r="CZ29" s="59"/>
      <c r="DA29" s="59"/>
      <c r="DB29" s="59"/>
      <c r="DC29" s="50" t="s">
        <v>204</v>
      </c>
      <c r="DD29" s="75" t="s">
        <v>7</v>
      </c>
      <c r="DE29" s="59">
        <f t="shared" si="82"/>
        <v>3</v>
      </c>
      <c r="DF29" s="59">
        <f t="shared" si="83"/>
        <v>15</v>
      </c>
      <c r="DG29" s="59">
        <f t="shared" si="84"/>
        <v>12</v>
      </c>
      <c r="DH29" s="59">
        <f t="shared" si="85"/>
        <v>12</v>
      </c>
      <c r="DI29" s="59">
        <f t="shared" si="86"/>
        <v>12</v>
      </c>
      <c r="DJ29" s="59">
        <f t="shared" si="87"/>
        <v>12</v>
      </c>
      <c r="DK29" s="59">
        <f t="shared" si="139"/>
        <v>12</v>
      </c>
      <c r="DL29" s="59">
        <f t="shared" si="113"/>
        <v>12</v>
      </c>
      <c r="DM29" s="59">
        <f t="shared" si="113"/>
        <v>15</v>
      </c>
      <c r="DN29" s="59">
        <f t="shared" si="113"/>
        <v>12</v>
      </c>
      <c r="DO29" s="59">
        <f t="shared" si="113"/>
        <v>3</v>
      </c>
      <c r="DP29" s="59">
        <f t="shared" si="113"/>
        <v>12</v>
      </c>
      <c r="DQ29" s="59">
        <f t="shared" si="113"/>
        <v>15</v>
      </c>
      <c r="DR29" s="59">
        <f t="shared" si="113"/>
        <v>12</v>
      </c>
      <c r="DS29" s="59">
        <f t="shared" si="113"/>
        <v>12</v>
      </c>
      <c r="DT29" s="59">
        <f t="shared" si="113"/>
        <v>12</v>
      </c>
      <c r="DU29" s="59">
        <f t="shared" si="113"/>
        <v>12</v>
      </c>
      <c r="DV29" s="59">
        <f t="shared" si="113"/>
        <v>12</v>
      </c>
      <c r="DW29" s="59">
        <f t="shared" si="113"/>
        <v>12</v>
      </c>
      <c r="DX29" s="59">
        <f t="shared" si="113"/>
        <v>12</v>
      </c>
      <c r="DY29" s="59"/>
      <c r="DZ29" s="59"/>
      <c r="EA29" s="59"/>
      <c r="EB29" s="59"/>
      <c r="EC29" s="59"/>
      <c r="ED29" s="59"/>
      <c r="EE29" s="59"/>
    </row>
    <row r="30" spans="2:169" s="48" customFormat="1" ht="14.25" customHeight="1">
      <c r="B30" s="50"/>
      <c r="C30" s="75" t="s">
        <v>1</v>
      </c>
      <c r="K30" s="51"/>
      <c r="L30" s="51"/>
      <c r="M30" s="51">
        <v>0.13</v>
      </c>
      <c r="N30" s="51">
        <v>0.78</v>
      </c>
      <c r="O30" s="51">
        <v>1.06</v>
      </c>
      <c r="P30" s="51">
        <v>0.7</v>
      </c>
      <c r="Q30" s="51">
        <v>1.27</v>
      </c>
      <c r="R30" s="51">
        <v>0.79</v>
      </c>
      <c r="S30" s="51">
        <v>0.73</v>
      </c>
      <c r="T30" s="51">
        <v>0.64</v>
      </c>
      <c r="U30" s="51">
        <v>0.73</v>
      </c>
      <c r="V30" s="51">
        <v>0.25</v>
      </c>
      <c r="W30" s="51">
        <v>1.2</v>
      </c>
      <c r="X30" s="51">
        <v>1.1299999999999999</v>
      </c>
      <c r="Y30" s="51">
        <v>1.01</v>
      </c>
      <c r="Z30" s="51">
        <v>0.34</v>
      </c>
      <c r="AA30" s="51">
        <v>0.95</v>
      </c>
      <c r="AB30" s="51">
        <v>1.49</v>
      </c>
      <c r="AC30" s="51">
        <v>1.1000000000000001</v>
      </c>
      <c r="AD30" s="51">
        <v>0</v>
      </c>
      <c r="AE30" s="51">
        <v>2.77</v>
      </c>
      <c r="AF30" s="51">
        <v>1.1100000000000001</v>
      </c>
      <c r="AG30" s="51">
        <v>0.16</v>
      </c>
      <c r="AH30" s="51">
        <v>1.65</v>
      </c>
      <c r="AI30" s="51">
        <v>0.37</v>
      </c>
      <c r="AJ30" s="51">
        <v>0.6</v>
      </c>
      <c r="AK30" s="116">
        <v>1.18</v>
      </c>
      <c r="AL30" s="73">
        <v>0.42</v>
      </c>
      <c r="AM30" s="73">
        <v>1.05</v>
      </c>
      <c r="AN30" s="73">
        <v>0.11</v>
      </c>
      <c r="AO30" s="187">
        <v>0.45</v>
      </c>
      <c r="AP30" s="187">
        <v>0.12</v>
      </c>
      <c r="AQ30" s="195">
        <v>0.12</v>
      </c>
      <c r="AR30" s="195">
        <v>0.18</v>
      </c>
      <c r="AS30" s="206"/>
      <c r="AT30" s="206"/>
      <c r="AU30" s="206"/>
      <c r="AV30" s="206"/>
      <c r="AW30" s="206"/>
      <c r="AX30" s="109"/>
      <c r="AY30" s="49"/>
      <c r="AZ30" s="54">
        <f t="shared" ref="AZ30" si="142">(M30-Y30)/M30</f>
        <v>-6.7692307692307692</v>
      </c>
      <c r="BA30" s="54">
        <f t="shared" ref="BA30" si="143">(N30-Z30)/N30</f>
        <v>0.5641025641025641</v>
      </c>
      <c r="BB30" s="54">
        <f t="shared" ref="BB30" si="144">(O30-AA30)/O30</f>
        <v>0.10377358490566047</v>
      </c>
      <c r="BC30" s="54">
        <f t="shared" ref="BC30" si="145">(P30-AB30)/P30</f>
        <v>-1.1285714285714288</v>
      </c>
      <c r="BD30" s="54">
        <f t="shared" ref="BD30" si="146">(Q30-AC30)/Q30</f>
        <v>0.13385826771653536</v>
      </c>
      <c r="BE30" s="54">
        <f t="shared" ref="BE30" si="147">(R30-AD30)/R30</f>
        <v>1</v>
      </c>
      <c r="BF30" s="54">
        <f>(S30-AE30)/S30</f>
        <v>-2.7945205479452055</v>
      </c>
      <c r="BG30" s="54">
        <f>(T30-AF30)/T30</f>
        <v>-0.73437500000000011</v>
      </c>
      <c r="BH30" s="54">
        <f>(U30-AG30)/U30</f>
        <v>0.78082191780821908</v>
      </c>
      <c r="BI30" s="54">
        <f>(V30-AH30)/V30</f>
        <v>-5.6</v>
      </c>
      <c r="BJ30" s="54">
        <f>(W30-AI30)/W30</f>
        <v>0.69166666666666665</v>
      </c>
      <c r="BK30" s="54">
        <f>(X30-AJ30)/X30</f>
        <v>0.46902654867256632</v>
      </c>
      <c r="BL30" s="54">
        <f>(Y30-AK30)/Y30</f>
        <v>-0.16831683168316824</v>
      </c>
      <c r="BM30" s="54">
        <f>(Z30-AL30)/Z30</f>
        <v>-0.23529411764705868</v>
      </c>
      <c r="BN30" s="54">
        <f>(AA30-AM30)/AA30</f>
        <v>-0.10526315789473695</v>
      </c>
      <c r="BO30" s="54">
        <f>(AB30-AN30)/AB30</f>
        <v>0.92617449664429519</v>
      </c>
      <c r="BP30" s="54">
        <f>(AC30-AO30)/AC30</f>
        <v>0.59090909090909094</v>
      </c>
      <c r="BQ30" s="62">
        <v>0</v>
      </c>
      <c r="BR30" s="62">
        <v>0</v>
      </c>
      <c r="BS30" s="62">
        <v>0</v>
      </c>
      <c r="BT30" s="62"/>
      <c r="BU30" s="62"/>
      <c r="BV30" s="62"/>
      <c r="BW30" s="62"/>
      <c r="BX30" s="62"/>
      <c r="BY30" s="54"/>
      <c r="BZ30" s="54"/>
      <c r="CA30" s="54"/>
      <c r="CB30" s="61">
        <v>15</v>
      </c>
      <c r="CC30" s="59">
        <f t="shared" si="137"/>
        <v>1</v>
      </c>
      <c r="CD30" s="59">
        <f t="shared" si="137"/>
        <v>5</v>
      </c>
      <c r="CE30" s="59">
        <f t="shared" si="137"/>
        <v>5</v>
      </c>
      <c r="CF30" s="59">
        <f t="shared" si="137"/>
        <v>1</v>
      </c>
      <c r="CG30" s="59">
        <f t="shared" si="137"/>
        <v>5</v>
      </c>
      <c r="CH30" s="59">
        <f t="shared" si="137"/>
        <v>5</v>
      </c>
      <c r="CI30" s="59">
        <f t="shared" si="137"/>
        <v>1</v>
      </c>
      <c r="CJ30" s="59">
        <f t="shared" si="137"/>
        <v>1</v>
      </c>
      <c r="CK30" s="59">
        <f t="shared" si="137"/>
        <v>5</v>
      </c>
      <c r="CL30" s="59">
        <f t="shared" si="137"/>
        <v>1</v>
      </c>
      <c r="CM30" s="59">
        <f t="shared" si="138"/>
        <v>5</v>
      </c>
      <c r="CN30" s="59">
        <f t="shared" si="138"/>
        <v>5</v>
      </c>
      <c r="CO30" s="59">
        <f t="shared" si="138"/>
        <v>1</v>
      </c>
      <c r="CP30" s="59">
        <f t="shared" si="138"/>
        <v>1</v>
      </c>
      <c r="CQ30" s="59">
        <f t="shared" si="138"/>
        <v>1</v>
      </c>
      <c r="CR30" s="59">
        <f t="shared" si="138"/>
        <v>5</v>
      </c>
      <c r="CS30" s="59">
        <f t="shared" si="138"/>
        <v>5</v>
      </c>
      <c r="CT30" s="59">
        <f t="shared" si="138"/>
        <v>4</v>
      </c>
      <c r="CU30" s="59">
        <f t="shared" si="138"/>
        <v>2</v>
      </c>
      <c r="CV30" s="59">
        <f t="shared" si="138"/>
        <v>2</v>
      </c>
      <c r="CW30" s="59"/>
      <c r="CX30" s="59"/>
      <c r="CY30" s="59"/>
      <c r="CZ30" s="59"/>
      <c r="DA30" s="59"/>
      <c r="DB30" s="59"/>
      <c r="DC30" s="50" t="s">
        <v>204</v>
      </c>
      <c r="DD30" s="75" t="s">
        <v>1</v>
      </c>
      <c r="DE30" s="59">
        <f t="shared" si="82"/>
        <v>3</v>
      </c>
      <c r="DF30" s="59">
        <f t="shared" si="83"/>
        <v>15</v>
      </c>
      <c r="DG30" s="59">
        <f t="shared" si="84"/>
        <v>15</v>
      </c>
      <c r="DH30" s="59">
        <f t="shared" si="85"/>
        <v>3</v>
      </c>
      <c r="DI30" s="59">
        <f t="shared" si="86"/>
        <v>15</v>
      </c>
      <c r="DJ30" s="59">
        <f t="shared" si="87"/>
        <v>15</v>
      </c>
      <c r="DK30" s="59">
        <f t="shared" si="139"/>
        <v>3</v>
      </c>
      <c r="DL30" s="59">
        <f t="shared" si="113"/>
        <v>3</v>
      </c>
      <c r="DM30" s="59">
        <f t="shared" si="113"/>
        <v>15</v>
      </c>
      <c r="DN30" s="59">
        <f t="shared" si="113"/>
        <v>3</v>
      </c>
      <c r="DO30" s="59">
        <f t="shared" si="113"/>
        <v>15</v>
      </c>
      <c r="DP30" s="59">
        <f t="shared" si="113"/>
        <v>15</v>
      </c>
      <c r="DQ30" s="59">
        <f t="shared" si="113"/>
        <v>3</v>
      </c>
      <c r="DR30" s="59">
        <f t="shared" si="113"/>
        <v>3</v>
      </c>
      <c r="DS30" s="59">
        <f t="shared" si="113"/>
        <v>3</v>
      </c>
      <c r="DT30" s="59">
        <f t="shared" si="113"/>
        <v>15</v>
      </c>
      <c r="DU30" s="59">
        <f t="shared" si="113"/>
        <v>15</v>
      </c>
      <c r="DV30" s="59">
        <f t="shared" si="113"/>
        <v>12</v>
      </c>
      <c r="DW30" s="59">
        <f t="shared" si="113"/>
        <v>6</v>
      </c>
      <c r="DX30" s="59">
        <f t="shared" si="113"/>
        <v>6</v>
      </c>
      <c r="DY30" s="59"/>
      <c r="DZ30" s="59"/>
      <c r="EA30" s="59"/>
      <c r="EB30" s="59"/>
      <c r="EC30" s="59"/>
      <c r="ED30" s="59"/>
      <c r="EE30" s="59"/>
    </row>
    <row r="31" spans="2:169" s="48" customFormat="1" ht="14.25" customHeight="1">
      <c r="B31" s="50"/>
      <c r="C31" s="75" t="s">
        <v>2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116"/>
      <c r="AL31" s="73"/>
      <c r="AM31" s="73"/>
      <c r="AN31" s="73"/>
      <c r="AO31" s="187"/>
      <c r="AP31" s="187"/>
      <c r="AQ31" s="73"/>
      <c r="AR31" s="73"/>
      <c r="AS31" s="109"/>
      <c r="AT31" s="109"/>
      <c r="AU31" s="109"/>
      <c r="AV31" s="109"/>
      <c r="AW31" s="109"/>
      <c r="AX31" s="109"/>
      <c r="AY31" s="49"/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</v>
      </c>
      <c r="BQ31" s="62">
        <v>0</v>
      </c>
      <c r="BR31" s="62">
        <v>0</v>
      </c>
      <c r="BS31" s="62">
        <v>0</v>
      </c>
      <c r="BT31" s="62"/>
      <c r="BU31" s="62"/>
      <c r="BV31" s="62"/>
      <c r="BW31" s="62"/>
      <c r="BX31" s="62"/>
      <c r="BY31" s="54"/>
      <c r="BZ31" s="54"/>
      <c r="CA31" s="54"/>
      <c r="CB31" s="61">
        <v>15</v>
      </c>
      <c r="CC31" s="59">
        <f t="shared" si="137"/>
        <v>4</v>
      </c>
      <c r="CD31" s="59">
        <f t="shared" si="137"/>
        <v>4</v>
      </c>
      <c r="CE31" s="59">
        <f t="shared" si="137"/>
        <v>4</v>
      </c>
      <c r="CF31" s="59">
        <f t="shared" si="137"/>
        <v>4</v>
      </c>
      <c r="CG31" s="59">
        <f t="shared" si="137"/>
        <v>4</v>
      </c>
      <c r="CH31" s="59">
        <f t="shared" si="137"/>
        <v>4</v>
      </c>
      <c r="CI31" s="59">
        <f t="shared" si="137"/>
        <v>4</v>
      </c>
      <c r="CJ31" s="59">
        <f t="shared" si="137"/>
        <v>4</v>
      </c>
      <c r="CK31" s="59">
        <f t="shared" si="137"/>
        <v>4</v>
      </c>
      <c r="CL31" s="59">
        <f t="shared" si="137"/>
        <v>4</v>
      </c>
      <c r="CM31" s="59">
        <f t="shared" si="138"/>
        <v>4</v>
      </c>
      <c r="CN31" s="59">
        <f t="shared" si="138"/>
        <v>4</v>
      </c>
      <c r="CO31" s="59">
        <f t="shared" si="138"/>
        <v>4</v>
      </c>
      <c r="CP31" s="59">
        <f t="shared" si="138"/>
        <v>4</v>
      </c>
      <c r="CQ31" s="59">
        <f t="shared" si="138"/>
        <v>4</v>
      </c>
      <c r="CR31" s="59">
        <f t="shared" si="138"/>
        <v>4</v>
      </c>
      <c r="CS31" s="59">
        <f t="shared" si="138"/>
        <v>4</v>
      </c>
      <c r="CT31" s="59">
        <f t="shared" si="138"/>
        <v>4</v>
      </c>
      <c r="CU31" s="59">
        <f t="shared" si="138"/>
        <v>4</v>
      </c>
      <c r="CV31" s="59">
        <f t="shared" si="138"/>
        <v>4</v>
      </c>
      <c r="CW31" s="59"/>
      <c r="CX31" s="59"/>
      <c r="CY31" s="59"/>
      <c r="CZ31" s="59"/>
      <c r="DA31" s="59"/>
      <c r="DB31" s="59"/>
      <c r="DC31" s="50" t="s">
        <v>204</v>
      </c>
      <c r="DD31" s="75" t="s">
        <v>2</v>
      </c>
      <c r="DE31" s="59">
        <f t="shared" si="82"/>
        <v>12</v>
      </c>
      <c r="DF31" s="59">
        <f t="shared" si="83"/>
        <v>12</v>
      </c>
      <c r="DG31" s="59">
        <f t="shared" si="84"/>
        <v>12</v>
      </c>
      <c r="DH31" s="59">
        <f t="shared" si="85"/>
        <v>12</v>
      </c>
      <c r="DI31" s="59">
        <f t="shared" si="86"/>
        <v>12</v>
      </c>
      <c r="DJ31" s="59">
        <f t="shared" si="87"/>
        <v>12</v>
      </c>
      <c r="DK31" s="59">
        <f t="shared" si="139"/>
        <v>12</v>
      </c>
      <c r="DL31" s="59">
        <f t="shared" si="113"/>
        <v>12</v>
      </c>
      <c r="DM31" s="59">
        <f t="shared" si="113"/>
        <v>12</v>
      </c>
      <c r="DN31" s="59">
        <f t="shared" si="113"/>
        <v>12</v>
      </c>
      <c r="DO31" s="59">
        <f t="shared" si="113"/>
        <v>12</v>
      </c>
      <c r="DP31" s="59">
        <f t="shared" si="113"/>
        <v>12</v>
      </c>
      <c r="DQ31" s="59">
        <f t="shared" si="113"/>
        <v>12</v>
      </c>
      <c r="DR31" s="59">
        <f t="shared" si="113"/>
        <v>12</v>
      </c>
      <c r="DS31" s="59">
        <f t="shared" si="113"/>
        <v>12</v>
      </c>
      <c r="DT31" s="59">
        <f t="shared" si="113"/>
        <v>12</v>
      </c>
      <c r="DU31" s="59">
        <f t="shared" si="113"/>
        <v>12</v>
      </c>
      <c r="DV31" s="59">
        <f t="shared" si="113"/>
        <v>12</v>
      </c>
      <c r="DW31" s="59">
        <f t="shared" si="113"/>
        <v>12</v>
      </c>
      <c r="DX31" s="59">
        <f t="shared" si="113"/>
        <v>12</v>
      </c>
      <c r="DY31" s="59"/>
      <c r="DZ31" s="59"/>
      <c r="EA31" s="59"/>
      <c r="EB31" s="59"/>
      <c r="EC31" s="59"/>
      <c r="ED31" s="59"/>
      <c r="EE31" s="59"/>
    </row>
    <row r="32" spans="2:169" s="48" customFormat="1" ht="14.25" customHeight="1">
      <c r="B32" s="50"/>
      <c r="C32" s="75" t="s">
        <v>8</v>
      </c>
      <c r="K32" s="51"/>
      <c r="L32" s="51"/>
      <c r="M32" s="51">
        <v>0.4</v>
      </c>
      <c r="N32" s="51">
        <v>0.36</v>
      </c>
      <c r="O32" s="51">
        <v>0</v>
      </c>
      <c r="P32" s="51">
        <v>0</v>
      </c>
      <c r="Q32" s="51">
        <v>0</v>
      </c>
      <c r="R32" s="51">
        <v>0</v>
      </c>
      <c r="S32" s="51">
        <v>1.0900000000000001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3.47</v>
      </c>
      <c r="AB32" s="51">
        <v>1.37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116">
        <v>0</v>
      </c>
      <c r="AL32" s="73">
        <v>0</v>
      </c>
      <c r="AM32" s="73">
        <v>0</v>
      </c>
      <c r="AN32" s="73">
        <v>0</v>
      </c>
      <c r="AO32" s="187">
        <v>0</v>
      </c>
      <c r="AP32" s="187">
        <v>0</v>
      </c>
      <c r="AQ32" s="73">
        <v>0</v>
      </c>
      <c r="AR32" s="73">
        <v>0</v>
      </c>
      <c r="AS32" s="109"/>
      <c r="AT32" s="109"/>
      <c r="AU32" s="109"/>
      <c r="AV32" s="109"/>
      <c r="AW32" s="109"/>
      <c r="AX32" s="109"/>
      <c r="AY32" s="49"/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2">
        <v>0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2">
        <v>0</v>
      </c>
      <c r="BS32" s="62">
        <v>0</v>
      </c>
      <c r="BT32" s="62"/>
      <c r="BU32" s="62"/>
      <c r="BV32" s="62"/>
      <c r="BW32" s="62"/>
      <c r="BX32" s="62"/>
      <c r="BY32" s="54"/>
      <c r="BZ32" s="54"/>
      <c r="CA32" s="54"/>
      <c r="CB32" s="61">
        <v>15</v>
      </c>
      <c r="CC32" s="59">
        <f t="shared" si="137"/>
        <v>4</v>
      </c>
      <c r="CD32" s="59">
        <f t="shared" si="137"/>
        <v>4</v>
      </c>
      <c r="CE32" s="59">
        <f t="shared" si="137"/>
        <v>4</v>
      </c>
      <c r="CF32" s="59">
        <f t="shared" si="137"/>
        <v>4</v>
      </c>
      <c r="CG32" s="59">
        <f t="shared" si="137"/>
        <v>4</v>
      </c>
      <c r="CH32" s="59">
        <f t="shared" si="137"/>
        <v>4</v>
      </c>
      <c r="CI32" s="59">
        <f t="shared" si="137"/>
        <v>2</v>
      </c>
      <c r="CJ32" s="59">
        <f t="shared" si="137"/>
        <v>4</v>
      </c>
      <c r="CK32" s="59">
        <f t="shared" si="137"/>
        <v>4</v>
      </c>
      <c r="CL32" s="59">
        <f t="shared" si="137"/>
        <v>4</v>
      </c>
      <c r="CM32" s="59">
        <f t="shared" si="138"/>
        <v>4</v>
      </c>
      <c r="CN32" s="59">
        <f t="shared" si="138"/>
        <v>4</v>
      </c>
      <c r="CO32" s="59">
        <f t="shared" si="138"/>
        <v>4</v>
      </c>
      <c r="CP32" s="59">
        <f t="shared" si="138"/>
        <v>4</v>
      </c>
      <c r="CQ32" s="59">
        <f t="shared" si="138"/>
        <v>2</v>
      </c>
      <c r="CR32" s="59">
        <f t="shared" si="138"/>
        <v>2</v>
      </c>
      <c r="CS32" s="59">
        <f t="shared" si="138"/>
        <v>4</v>
      </c>
      <c r="CT32" s="59">
        <f t="shared" si="138"/>
        <v>4</v>
      </c>
      <c r="CU32" s="59">
        <f t="shared" si="138"/>
        <v>4</v>
      </c>
      <c r="CV32" s="59">
        <f t="shared" si="138"/>
        <v>4</v>
      </c>
      <c r="CW32" s="59"/>
      <c r="CX32" s="59"/>
      <c r="CY32" s="59"/>
      <c r="CZ32" s="59"/>
      <c r="DA32" s="59"/>
      <c r="DB32" s="59"/>
      <c r="DC32" s="50" t="s">
        <v>204</v>
      </c>
      <c r="DD32" s="75" t="s">
        <v>8</v>
      </c>
      <c r="DE32" s="59">
        <f t="shared" si="82"/>
        <v>12</v>
      </c>
      <c r="DF32" s="59">
        <f t="shared" si="83"/>
        <v>12</v>
      </c>
      <c r="DG32" s="59">
        <f t="shared" si="84"/>
        <v>12</v>
      </c>
      <c r="DH32" s="59">
        <f t="shared" si="85"/>
        <v>12</v>
      </c>
      <c r="DI32" s="59">
        <f t="shared" si="86"/>
        <v>12</v>
      </c>
      <c r="DJ32" s="59">
        <f t="shared" si="87"/>
        <v>12</v>
      </c>
      <c r="DK32" s="59">
        <f t="shared" si="139"/>
        <v>6</v>
      </c>
      <c r="DL32" s="59">
        <f t="shared" si="113"/>
        <v>12</v>
      </c>
      <c r="DM32" s="59">
        <f t="shared" si="113"/>
        <v>12</v>
      </c>
      <c r="DN32" s="59">
        <f t="shared" si="113"/>
        <v>12</v>
      </c>
      <c r="DO32" s="59">
        <f t="shared" si="113"/>
        <v>12</v>
      </c>
      <c r="DP32" s="59">
        <f t="shared" si="113"/>
        <v>12</v>
      </c>
      <c r="DQ32" s="59">
        <f t="shared" si="113"/>
        <v>12</v>
      </c>
      <c r="DR32" s="59">
        <f t="shared" si="113"/>
        <v>12</v>
      </c>
      <c r="DS32" s="59">
        <f t="shared" si="113"/>
        <v>6</v>
      </c>
      <c r="DT32" s="59">
        <f t="shared" si="113"/>
        <v>6</v>
      </c>
      <c r="DU32" s="59">
        <f t="shared" si="113"/>
        <v>12</v>
      </c>
      <c r="DV32" s="59">
        <f t="shared" si="113"/>
        <v>12</v>
      </c>
      <c r="DW32" s="59">
        <f t="shared" si="113"/>
        <v>12</v>
      </c>
      <c r="DX32" s="59">
        <f t="shared" si="113"/>
        <v>12</v>
      </c>
      <c r="DY32" s="59"/>
      <c r="DZ32" s="59"/>
      <c r="EA32" s="59"/>
      <c r="EB32" s="59"/>
      <c r="EC32" s="59"/>
      <c r="ED32" s="59"/>
      <c r="EE32" s="59"/>
    </row>
    <row r="33" spans="2:135" ht="14.25" customHeight="1">
      <c r="B33" s="46" t="s">
        <v>135</v>
      </c>
      <c r="C33" s="47" t="s">
        <v>107</v>
      </c>
      <c r="G33" s="63"/>
      <c r="H33" s="63"/>
      <c r="I33" s="63"/>
      <c r="J33" s="63"/>
      <c r="K33" s="2"/>
      <c r="L33" s="2"/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171</v>
      </c>
      <c r="AL33" s="119">
        <v>0</v>
      </c>
      <c r="AM33" s="119">
        <v>0</v>
      </c>
      <c r="AN33" s="119">
        <v>0</v>
      </c>
      <c r="AO33" s="127">
        <v>0</v>
      </c>
      <c r="AP33" s="182">
        <v>0</v>
      </c>
      <c r="AQ33" s="72">
        <v>0</v>
      </c>
      <c r="AR33" s="72">
        <v>0</v>
      </c>
      <c r="AS33" s="111"/>
      <c r="AT33" s="111"/>
      <c r="AU33" s="111"/>
      <c r="AV33" s="111"/>
      <c r="AW33" s="111"/>
      <c r="AX33" s="111"/>
      <c r="CC33" s="58">
        <f t="shared" ref="CC33:CL38" si="148">IF(Y33&gt;10000,-6,IF(Y33&gt;5000,-5,IF(Y33&gt;1000,-4,IF(Y33&gt;500,-3,IF(Y33&gt;100,-2,IF(Y33&gt;=1,-1,0))))))</f>
        <v>0</v>
      </c>
      <c r="CD33" s="58">
        <f t="shared" si="148"/>
        <v>0</v>
      </c>
      <c r="CE33" s="58">
        <f t="shared" si="148"/>
        <v>0</v>
      </c>
      <c r="CF33" s="58">
        <f t="shared" si="148"/>
        <v>0</v>
      </c>
      <c r="CG33" s="58">
        <f t="shared" si="148"/>
        <v>0</v>
      </c>
      <c r="CH33" s="58">
        <f t="shared" si="148"/>
        <v>0</v>
      </c>
      <c r="CI33" s="58">
        <f t="shared" si="148"/>
        <v>0</v>
      </c>
      <c r="CJ33" s="58">
        <f t="shared" si="148"/>
        <v>0</v>
      </c>
      <c r="CK33" s="58">
        <f t="shared" si="148"/>
        <v>0</v>
      </c>
      <c r="CL33" s="58">
        <f t="shared" si="148"/>
        <v>0</v>
      </c>
      <c r="CM33" s="58">
        <f t="shared" ref="CM33:CV38" si="149">IF(AI33&gt;10000,-6,IF(AI33&gt;5000,-5,IF(AI33&gt;1000,-4,IF(AI33&gt;500,-3,IF(AI33&gt;100,-2,IF(AI33&gt;=1,-1,0))))))</f>
        <v>0</v>
      </c>
      <c r="CN33" s="58">
        <f t="shared" si="149"/>
        <v>0</v>
      </c>
      <c r="CO33" s="58">
        <f t="shared" si="149"/>
        <v>-2</v>
      </c>
      <c r="CP33" s="58">
        <f t="shared" si="149"/>
        <v>0</v>
      </c>
      <c r="CQ33" s="58">
        <f t="shared" si="149"/>
        <v>0</v>
      </c>
      <c r="CR33" s="58">
        <f t="shared" si="149"/>
        <v>0</v>
      </c>
      <c r="CS33" s="58">
        <f t="shared" si="149"/>
        <v>0</v>
      </c>
      <c r="CT33" s="58">
        <f t="shared" si="149"/>
        <v>0</v>
      </c>
      <c r="CU33" s="58">
        <f t="shared" si="149"/>
        <v>0</v>
      </c>
      <c r="CV33" s="58">
        <f t="shared" si="149"/>
        <v>0</v>
      </c>
      <c r="CW33" s="58"/>
      <c r="CX33" s="58"/>
      <c r="CY33" s="58"/>
      <c r="CZ33" s="58"/>
      <c r="DA33" s="58"/>
      <c r="DC33" s="46" t="s">
        <v>207</v>
      </c>
      <c r="DD33" s="47" t="s">
        <v>107</v>
      </c>
      <c r="DE33" s="1">
        <f t="shared" ref="DE33:DO48" si="150">CC33</f>
        <v>0</v>
      </c>
      <c r="DF33" s="1">
        <f t="shared" si="150"/>
        <v>0</v>
      </c>
      <c r="DG33" s="1">
        <f t="shared" si="150"/>
        <v>0</v>
      </c>
      <c r="DH33" s="1">
        <f t="shared" si="150"/>
        <v>0</v>
      </c>
      <c r="DI33" s="1">
        <f t="shared" si="150"/>
        <v>0</v>
      </c>
      <c r="DJ33" s="1">
        <f t="shared" si="150"/>
        <v>0</v>
      </c>
      <c r="DK33" s="1">
        <f t="shared" si="150"/>
        <v>0</v>
      </c>
      <c r="DL33" s="1">
        <f t="shared" si="150"/>
        <v>0</v>
      </c>
      <c r="DM33" s="1">
        <f t="shared" si="150"/>
        <v>0</v>
      </c>
      <c r="DN33" s="1">
        <f t="shared" si="150"/>
        <v>0</v>
      </c>
      <c r="DO33" s="1">
        <f t="shared" si="150"/>
        <v>0</v>
      </c>
      <c r="DP33" s="1">
        <f t="shared" ref="DP33:DX33" si="151">CN33</f>
        <v>0</v>
      </c>
      <c r="DQ33" s="1">
        <f t="shared" si="151"/>
        <v>-2</v>
      </c>
      <c r="DR33" s="1">
        <f t="shared" si="151"/>
        <v>0</v>
      </c>
      <c r="DS33" s="1">
        <f t="shared" si="151"/>
        <v>0</v>
      </c>
      <c r="DT33" s="1">
        <f t="shared" si="151"/>
        <v>0</v>
      </c>
      <c r="DU33" s="1">
        <f t="shared" si="151"/>
        <v>0</v>
      </c>
      <c r="DV33" s="1">
        <f t="shared" si="151"/>
        <v>0</v>
      </c>
      <c r="DW33" s="1">
        <f t="shared" si="151"/>
        <v>0</v>
      </c>
      <c r="DX33" s="1">
        <f t="shared" si="151"/>
        <v>0</v>
      </c>
    </row>
    <row r="34" spans="2:135" ht="14.25" customHeight="1">
      <c r="C34" s="47" t="s">
        <v>131</v>
      </c>
      <c r="K34" s="2"/>
      <c r="L34" s="2"/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118">
        <v>0</v>
      </c>
      <c r="AP34" s="182">
        <v>0</v>
      </c>
      <c r="AQ34" s="72">
        <v>0</v>
      </c>
      <c r="AR34" s="72">
        <v>0</v>
      </c>
      <c r="AS34" s="111"/>
      <c r="AT34" s="111"/>
      <c r="AU34" s="111"/>
      <c r="AV34" s="111"/>
      <c r="AW34" s="111"/>
      <c r="AX34" s="111"/>
      <c r="CC34" s="58">
        <f t="shared" si="148"/>
        <v>0</v>
      </c>
      <c r="CD34" s="58">
        <f t="shared" si="148"/>
        <v>0</v>
      </c>
      <c r="CE34" s="58">
        <f t="shared" si="148"/>
        <v>0</v>
      </c>
      <c r="CF34" s="58">
        <f t="shared" si="148"/>
        <v>0</v>
      </c>
      <c r="CG34" s="58">
        <f t="shared" si="148"/>
        <v>0</v>
      </c>
      <c r="CH34" s="58">
        <f t="shared" si="148"/>
        <v>0</v>
      </c>
      <c r="CI34" s="58">
        <f t="shared" si="148"/>
        <v>0</v>
      </c>
      <c r="CJ34" s="58">
        <f t="shared" si="148"/>
        <v>0</v>
      </c>
      <c r="CK34" s="58">
        <f t="shared" si="148"/>
        <v>0</v>
      </c>
      <c r="CL34" s="58">
        <f t="shared" si="148"/>
        <v>0</v>
      </c>
      <c r="CM34" s="58">
        <f t="shared" si="149"/>
        <v>0</v>
      </c>
      <c r="CN34" s="58">
        <f t="shared" si="149"/>
        <v>0</v>
      </c>
      <c r="CO34" s="58">
        <f t="shared" si="149"/>
        <v>0</v>
      </c>
      <c r="CP34" s="58">
        <f t="shared" si="149"/>
        <v>0</v>
      </c>
      <c r="CQ34" s="58">
        <f t="shared" si="149"/>
        <v>0</v>
      </c>
      <c r="CR34" s="58">
        <f t="shared" si="149"/>
        <v>0</v>
      </c>
      <c r="CS34" s="58">
        <f t="shared" si="149"/>
        <v>0</v>
      </c>
      <c r="CT34" s="58">
        <f t="shared" si="149"/>
        <v>0</v>
      </c>
      <c r="CU34" s="58">
        <f t="shared" si="149"/>
        <v>0</v>
      </c>
      <c r="CV34" s="58">
        <f t="shared" si="149"/>
        <v>0</v>
      </c>
      <c r="CW34" s="58"/>
      <c r="CX34" s="58"/>
      <c r="CY34" s="58"/>
      <c r="CZ34" s="58"/>
      <c r="DA34" s="58"/>
      <c r="DC34" s="1" t="s">
        <v>206</v>
      </c>
      <c r="DD34" s="47" t="s">
        <v>131</v>
      </c>
      <c r="DE34" s="1">
        <f t="shared" si="150"/>
        <v>0</v>
      </c>
      <c r="DF34" s="1">
        <f t="shared" si="150"/>
        <v>0</v>
      </c>
      <c r="DG34" s="1">
        <f t="shared" si="150"/>
        <v>0</v>
      </c>
      <c r="DH34" s="1">
        <f t="shared" si="150"/>
        <v>0</v>
      </c>
      <c r="DI34" s="1">
        <f t="shared" si="150"/>
        <v>0</v>
      </c>
      <c r="DJ34" s="1">
        <f t="shared" si="150"/>
        <v>0</v>
      </c>
      <c r="DK34" s="1">
        <f t="shared" si="150"/>
        <v>0</v>
      </c>
      <c r="DL34" s="1">
        <f t="shared" si="150"/>
        <v>0</v>
      </c>
      <c r="DM34" s="1">
        <f t="shared" si="150"/>
        <v>0</v>
      </c>
      <c r="DN34" s="1">
        <f t="shared" si="150"/>
        <v>0</v>
      </c>
      <c r="DO34" s="1">
        <f t="shared" si="150"/>
        <v>0</v>
      </c>
      <c r="DP34" s="1">
        <f t="shared" ref="DP34:DX38" si="152">CN34</f>
        <v>0</v>
      </c>
      <c r="DQ34" s="1">
        <f t="shared" si="152"/>
        <v>0</v>
      </c>
      <c r="DR34" s="1">
        <f t="shared" si="152"/>
        <v>0</v>
      </c>
      <c r="DS34" s="1">
        <f t="shared" si="152"/>
        <v>0</v>
      </c>
      <c r="DT34" s="1">
        <f t="shared" si="152"/>
        <v>0</v>
      </c>
      <c r="DU34" s="1">
        <f t="shared" si="152"/>
        <v>0</v>
      </c>
      <c r="DV34" s="1">
        <f t="shared" si="152"/>
        <v>0</v>
      </c>
      <c r="DW34" s="1">
        <f t="shared" si="152"/>
        <v>0</v>
      </c>
      <c r="DX34" s="1">
        <f t="shared" si="152"/>
        <v>0</v>
      </c>
    </row>
    <row r="35" spans="2:135" ht="14.25" customHeight="1">
      <c r="C35" s="47" t="s">
        <v>7</v>
      </c>
      <c r="K35" s="2"/>
      <c r="L35" s="2"/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118">
        <v>0</v>
      </c>
      <c r="AP35" s="182">
        <v>0</v>
      </c>
      <c r="AQ35" s="72">
        <v>0</v>
      </c>
      <c r="AR35" s="72">
        <v>0</v>
      </c>
      <c r="AS35" s="111"/>
      <c r="AT35" s="111"/>
      <c r="AU35" s="111"/>
      <c r="AV35" s="111"/>
      <c r="AW35" s="111"/>
      <c r="AX35" s="111"/>
      <c r="CC35" s="58">
        <f t="shared" si="148"/>
        <v>0</v>
      </c>
      <c r="CD35" s="58">
        <f t="shared" si="148"/>
        <v>0</v>
      </c>
      <c r="CE35" s="58">
        <f t="shared" si="148"/>
        <v>0</v>
      </c>
      <c r="CF35" s="58">
        <f t="shared" si="148"/>
        <v>0</v>
      </c>
      <c r="CG35" s="58">
        <f t="shared" si="148"/>
        <v>0</v>
      </c>
      <c r="CH35" s="58">
        <f t="shared" si="148"/>
        <v>0</v>
      </c>
      <c r="CI35" s="58">
        <f t="shared" si="148"/>
        <v>0</v>
      </c>
      <c r="CJ35" s="58">
        <f t="shared" si="148"/>
        <v>0</v>
      </c>
      <c r="CK35" s="58">
        <f t="shared" si="148"/>
        <v>0</v>
      </c>
      <c r="CL35" s="58">
        <f t="shared" si="148"/>
        <v>0</v>
      </c>
      <c r="CM35" s="58">
        <f t="shared" si="149"/>
        <v>0</v>
      </c>
      <c r="CN35" s="58">
        <f t="shared" si="149"/>
        <v>0</v>
      </c>
      <c r="CO35" s="58">
        <f t="shared" si="149"/>
        <v>0</v>
      </c>
      <c r="CP35" s="58">
        <f t="shared" si="149"/>
        <v>0</v>
      </c>
      <c r="CQ35" s="58">
        <f t="shared" si="149"/>
        <v>0</v>
      </c>
      <c r="CR35" s="58">
        <f t="shared" si="149"/>
        <v>0</v>
      </c>
      <c r="CS35" s="58">
        <f t="shared" si="149"/>
        <v>0</v>
      </c>
      <c r="CT35" s="58">
        <f t="shared" si="149"/>
        <v>0</v>
      </c>
      <c r="CU35" s="58">
        <f t="shared" si="149"/>
        <v>0</v>
      </c>
      <c r="CV35" s="58">
        <f t="shared" si="149"/>
        <v>0</v>
      </c>
      <c r="CW35" s="58"/>
      <c r="CX35" s="58"/>
      <c r="CY35" s="58"/>
      <c r="CZ35" s="58"/>
      <c r="DA35" s="58"/>
      <c r="DC35" s="1" t="s">
        <v>206</v>
      </c>
      <c r="DD35" s="47" t="s">
        <v>7</v>
      </c>
      <c r="DE35" s="1">
        <f t="shared" si="150"/>
        <v>0</v>
      </c>
      <c r="DF35" s="1">
        <f t="shared" si="150"/>
        <v>0</v>
      </c>
      <c r="DG35" s="1">
        <f t="shared" si="150"/>
        <v>0</v>
      </c>
      <c r="DH35" s="1">
        <f t="shared" si="150"/>
        <v>0</v>
      </c>
      <c r="DI35" s="1">
        <f t="shared" si="150"/>
        <v>0</v>
      </c>
      <c r="DJ35" s="1">
        <f t="shared" si="150"/>
        <v>0</v>
      </c>
      <c r="DK35" s="1">
        <f t="shared" si="150"/>
        <v>0</v>
      </c>
      <c r="DL35" s="1">
        <f t="shared" si="150"/>
        <v>0</v>
      </c>
      <c r="DM35" s="1">
        <f t="shared" si="150"/>
        <v>0</v>
      </c>
      <c r="DN35" s="1">
        <f t="shared" si="150"/>
        <v>0</v>
      </c>
      <c r="DO35" s="1">
        <f t="shared" si="150"/>
        <v>0</v>
      </c>
      <c r="DP35" s="1">
        <f t="shared" si="152"/>
        <v>0</v>
      </c>
      <c r="DQ35" s="1">
        <f t="shared" si="152"/>
        <v>0</v>
      </c>
      <c r="DR35" s="1">
        <f t="shared" si="152"/>
        <v>0</v>
      </c>
      <c r="DS35" s="1">
        <f t="shared" si="152"/>
        <v>0</v>
      </c>
      <c r="DT35" s="1">
        <f t="shared" si="152"/>
        <v>0</v>
      </c>
      <c r="DU35" s="1">
        <f t="shared" si="152"/>
        <v>0</v>
      </c>
      <c r="DV35" s="1">
        <f t="shared" si="152"/>
        <v>0</v>
      </c>
      <c r="DW35" s="1">
        <f t="shared" si="152"/>
        <v>0</v>
      </c>
      <c r="DX35" s="1">
        <f t="shared" si="152"/>
        <v>0</v>
      </c>
    </row>
    <row r="36" spans="2:135" ht="14.25" customHeight="1">
      <c r="C36" s="47" t="s">
        <v>1</v>
      </c>
      <c r="K36" s="2"/>
      <c r="L36" s="2"/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781</v>
      </c>
      <c r="AL36" s="2">
        <v>1825</v>
      </c>
      <c r="AM36" s="2">
        <v>102</v>
      </c>
      <c r="AN36" s="2">
        <v>0</v>
      </c>
      <c r="AO36" s="118">
        <v>0</v>
      </c>
      <c r="AP36" s="182">
        <v>0</v>
      </c>
      <c r="AQ36" s="72">
        <v>0</v>
      </c>
      <c r="AR36" s="72">
        <v>0</v>
      </c>
      <c r="AS36" s="111"/>
      <c r="AT36" s="111"/>
      <c r="AU36" s="111"/>
      <c r="AV36" s="111"/>
      <c r="AW36" s="111"/>
      <c r="AX36" s="111"/>
      <c r="CC36" s="58">
        <f t="shared" si="148"/>
        <v>0</v>
      </c>
      <c r="CD36" s="58">
        <f t="shared" si="148"/>
        <v>0</v>
      </c>
      <c r="CE36" s="58">
        <f t="shared" si="148"/>
        <v>0</v>
      </c>
      <c r="CF36" s="58">
        <f t="shared" si="148"/>
        <v>0</v>
      </c>
      <c r="CG36" s="58">
        <f t="shared" si="148"/>
        <v>0</v>
      </c>
      <c r="CH36" s="58">
        <f t="shared" si="148"/>
        <v>0</v>
      </c>
      <c r="CI36" s="58">
        <f t="shared" si="148"/>
        <v>0</v>
      </c>
      <c r="CJ36" s="58">
        <f t="shared" si="148"/>
        <v>0</v>
      </c>
      <c r="CK36" s="58">
        <f t="shared" si="148"/>
        <v>0</v>
      </c>
      <c r="CL36" s="58">
        <f t="shared" si="148"/>
        <v>0</v>
      </c>
      <c r="CM36" s="58">
        <f t="shared" si="149"/>
        <v>0</v>
      </c>
      <c r="CN36" s="58">
        <f t="shared" si="149"/>
        <v>0</v>
      </c>
      <c r="CO36" s="58">
        <f t="shared" si="149"/>
        <v>-3</v>
      </c>
      <c r="CP36" s="58">
        <f t="shared" si="149"/>
        <v>-4</v>
      </c>
      <c r="CQ36" s="58">
        <f t="shared" si="149"/>
        <v>-2</v>
      </c>
      <c r="CR36" s="58">
        <f t="shared" si="149"/>
        <v>0</v>
      </c>
      <c r="CS36" s="58">
        <f t="shared" si="149"/>
        <v>0</v>
      </c>
      <c r="CT36" s="58">
        <f t="shared" si="149"/>
        <v>0</v>
      </c>
      <c r="CU36" s="58">
        <f t="shared" si="149"/>
        <v>0</v>
      </c>
      <c r="CV36" s="58">
        <f t="shared" si="149"/>
        <v>0</v>
      </c>
      <c r="CW36" s="58"/>
      <c r="CX36" s="58"/>
      <c r="CY36" s="58"/>
      <c r="CZ36" s="58"/>
      <c r="DA36" s="58"/>
      <c r="DC36" s="1" t="s">
        <v>206</v>
      </c>
      <c r="DD36" s="47" t="s">
        <v>1</v>
      </c>
      <c r="DE36" s="1">
        <f t="shared" si="150"/>
        <v>0</v>
      </c>
      <c r="DF36" s="1">
        <f t="shared" si="150"/>
        <v>0</v>
      </c>
      <c r="DG36" s="1">
        <f t="shared" si="150"/>
        <v>0</v>
      </c>
      <c r="DH36" s="1">
        <f t="shared" si="150"/>
        <v>0</v>
      </c>
      <c r="DI36" s="1">
        <f t="shared" si="150"/>
        <v>0</v>
      </c>
      <c r="DJ36" s="1">
        <f t="shared" si="150"/>
        <v>0</v>
      </c>
      <c r="DK36" s="1">
        <f t="shared" si="150"/>
        <v>0</v>
      </c>
      <c r="DL36" s="1">
        <f t="shared" si="150"/>
        <v>0</v>
      </c>
      <c r="DM36" s="1">
        <f t="shared" si="150"/>
        <v>0</v>
      </c>
      <c r="DN36" s="1">
        <f t="shared" si="150"/>
        <v>0</v>
      </c>
      <c r="DO36" s="1">
        <f t="shared" si="150"/>
        <v>0</v>
      </c>
      <c r="DP36" s="1">
        <f t="shared" si="152"/>
        <v>0</v>
      </c>
      <c r="DQ36" s="1">
        <f t="shared" si="152"/>
        <v>-3</v>
      </c>
      <c r="DR36" s="1">
        <f t="shared" si="152"/>
        <v>-4</v>
      </c>
      <c r="DS36" s="1">
        <f t="shared" si="152"/>
        <v>-2</v>
      </c>
      <c r="DT36" s="1">
        <f t="shared" si="152"/>
        <v>0</v>
      </c>
      <c r="DU36" s="1">
        <f t="shared" si="152"/>
        <v>0</v>
      </c>
      <c r="DV36" s="1">
        <f t="shared" si="152"/>
        <v>0</v>
      </c>
      <c r="DW36" s="1">
        <f t="shared" si="152"/>
        <v>0</v>
      </c>
      <c r="DX36" s="1">
        <f t="shared" si="152"/>
        <v>0</v>
      </c>
    </row>
    <row r="37" spans="2:135" ht="14.25" customHeight="1">
      <c r="C37" s="47" t="s">
        <v>2</v>
      </c>
      <c r="K37" s="2"/>
      <c r="L37" s="2"/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118">
        <v>0</v>
      </c>
      <c r="AP37" s="182">
        <v>0</v>
      </c>
      <c r="AQ37" s="72">
        <v>0</v>
      </c>
      <c r="AR37" s="72">
        <v>0</v>
      </c>
      <c r="AS37" s="111"/>
      <c r="AT37" s="111"/>
      <c r="AU37" s="111"/>
      <c r="AV37" s="111"/>
      <c r="AW37" s="111"/>
      <c r="AX37" s="111"/>
      <c r="CC37" s="58">
        <f t="shared" si="148"/>
        <v>0</v>
      </c>
      <c r="CD37" s="58">
        <f t="shared" si="148"/>
        <v>0</v>
      </c>
      <c r="CE37" s="58">
        <f t="shared" si="148"/>
        <v>0</v>
      </c>
      <c r="CF37" s="58">
        <f t="shared" si="148"/>
        <v>0</v>
      </c>
      <c r="CG37" s="58">
        <f t="shared" si="148"/>
        <v>0</v>
      </c>
      <c r="CH37" s="58">
        <f t="shared" si="148"/>
        <v>0</v>
      </c>
      <c r="CI37" s="58">
        <f t="shared" si="148"/>
        <v>0</v>
      </c>
      <c r="CJ37" s="58">
        <f t="shared" si="148"/>
        <v>0</v>
      </c>
      <c r="CK37" s="58">
        <f t="shared" si="148"/>
        <v>0</v>
      </c>
      <c r="CL37" s="58">
        <f t="shared" si="148"/>
        <v>0</v>
      </c>
      <c r="CM37" s="58">
        <f t="shared" si="149"/>
        <v>0</v>
      </c>
      <c r="CN37" s="58">
        <f t="shared" si="149"/>
        <v>0</v>
      </c>
      <c r="CO37" s="58">
        <f t="shared" si="149"/>
        <v>0</v>
      </c>
      <c r="CP37" s="58">
        <f t="shared" si="149"/>
        <v>0</v>
      </c>
      <c r="CQ37" s="58">
        <f t="shared" si="149"/>
        <v>0</v>
      </c>
      <c r="CR37" s="58">
        <f t="shared" si="149"/>
        <v>0</v>
      </c>
      <c r="CS37" s="58">
        <f t="shared" si="149"/>
        <v>0</v>
      </c>
      <c r="CT37" s="58">
        <f t="shared" si="149"/>
        <v>0</v>
      </c>
      <c r="CU37" s="58">
        <f t="shared" si="149"/>
        <v>0</v>
      </c>
      <c r="CV37" s="58">
        <f t="shared" si="149"/>
        <v>0</v>
      </c>
      <c r="CW37" s="58"/>
      <c r="CX37" s="58"/>
      <c r="CY37" s="58"/>
      <c r="CZ37" s="58"/>
      <c r="DA37" s="58"/>
      <c r="DC37" s="1" t="s">
        <v>206</v>
      </c>
      <c r="DD37" s="47" t="s">
        <v>2</v>
      </c>
      <c r="DE37" s="1">
        <f t="shared" si="150"/>
        <v>0</v>
      </c>
      <c r="DF37" s="1">
        <f t="shared" si="150"/>
        <v>0</v>
      </c>
      <c r="DG37" s="1">
        <f t="shared" si="150"/>
        <v>0</v>
      </c>
      <c r="DH37" s="1">
        <f t="shared" si="150"/>
        <v>0</v>
      </c>
      <c r="DI37" s="1">
        <f t="shared" si="150"/>
        <v>0</v>
      </c>
      <c r="DJ37" s="1">
        <f t="shared" si="150"/>
        <v>0</v>
      </c>
      <c r="DK37" s="1">
        <f t="shared" si="150"/>
        <v>0</v>
      </c>
      <c r="DL37" s="1">
        <f t="shared" si="150"/>
        <v>0</v>
      </c>
      <c r="DM37" s="1">
        <f t="shared" si="150"/>
        <v>0</v>
      </c>
      <c r="DN37" s="1">
        <f t="shared" si="150"/>
        <v>0</v>
      </c>
      <c r="DO37" s="1">
        <f t="shared" si="150"/>
        <v>0</v>
      </c>
      <c r="DP37" s="1">
        <f t="shared" si="152"/>
        <v>0</v>
      </c>
      <c r="DQ37" s="1">
        <f t="shared" si="152"/>
        <v>0</v>
      </c>
      <c r="DR37" s="1">
        <f t="shared" si="152"/>
        <v>0</v>
      </c>
      <c r="DS37" s="1">
        <f t="shared" si="152"/>
        <v>0</v>
      </c>
      <c r="DT37" s="1">
        <f t="shared" si="152"/>
        <v>0</v>
      </c>
      <c r="DU37" s="1">
        <f t="shared" si="152"/>
        <v>0</v>
      </c>
      <c r="DV37" s="1">
        <f t="shared" si="152"/>
        <v>0</v>
      </c>
      <c r="DW37" s="1">
        <f t="shared" si="152"/>
        <v>0</v>
      </c>
      <c r="DX37" s="1">
        <f t="shared" si="152"/>
        <v>0</v>
      </c>
    </row>
    <row r="38" spans="2:135" ht="14.25" customHeight="1">
      <c r="C38" s="47" t="s">
        <v>8</v>
      </c>
      <c r="K38" s="2"/>
      <c r="L38" s="2"/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118">
        <v>0</v>
      </c>
      <c r="AP38" s="182">
        <v>0</v>
      </c>
      <c r="AQ38" s="72">
        <v>0</v>
      </c>
      <c r="AR38" s="72">
        <v>0</v>
      </c>
      <c r="AS38" s="111"/>
      <c r="AT38" s="111"/>
      <c r="AU38" s="111"/>
      <c r="AV38" s="111"/>
      <c r="AW38" s="111"/>
      <c r="AX38" s="111"/>
      <c r="CC38" s="58">
        <f t="shared" si="148"/>
        <v>0</v>
      </c>
      <c r="CD38" s="58">
        <f t="shared" si="148"/>
        <v>0</v>
      </c>
      <c r="CE38" s="58">
        <f t="shared" si="148"/>
        <v>0</v>
      </c>
      <c r="CF38" s="58">
        <f t="shared" si="148"/>
        <v>0</v>
      </c>
      <c r="CG38" s="58">
        <f t="shared" si="148"/>
        <v>0</v>
      </c>
      <c r="CH38" s="58">
        <f t="shared" si="148"/>
        <v>0</v>
      </c>
      <c r="CI38" s="58">
        <f t="shared" si="148"/>
        <v>0</v>
      </c>
      <c r="CJ38" s="58">
        <f t="shared" si="148"/>
        <v>0</v>
      </c>
      <c r="CK38" s="58">
        <f t="shared" si="148"/>
        <v>0</v>
      </c>
      <c r="CL38" s="58">
        <f t="shared" si="148"/>
        <v>0</v>
      </c>
      <c r="CM38" s="58">
        <f t="shared" si="149"/>
        <v>0</v>
      </c>
      <c r="CN38" s="58">
        <f t="shared" si="149"/>
        <v>0</v>
      </c>
      <c r="CO38" s="58">
        <f t="shared" si="149"/>
        <v>0</v>
      </c>
      <c r="CP38" s="58">
        <f t="shared" si="149"/>
        <v>0</v>
      </c>
      <c r="CQ38" s="58">
        <f t="shared" si="149"/>
        <v>0</v>
      </c>
      <c r="CR38" s="58">
        <f t="shared" si="149"/>
        <v>0</v>
      </c>
      <c r="CS38" s="58">
        <f t="shared" si="149"/>
        <v>0</v>
      </c>
      <c r="CT38" s="58">
        <f t="shared" si="149"/>
        <v>0</v>
      </c>
      <c r="CU38" s="58">
        <f t="shared" si="149"/>
        <v>0</v>
      </c>
      <c r="CV38" s="58">
        <f t="shared" si="149"/>
        <v>0</v>
      </c>
      <c r="CW38" s="58"/>
      <c r="CX38" s="58"/>
      <c r="CY38" s="58"/>
      <c r="CZ38" s="58"/>
      <c r="DA38" s="58"/>
      <c r="DC38" s="1" t="s">
        <v>206</v>
      </c>
      <c r="DD38" s="47" t="s">
        <v>8</v>
      </c>
      <c r="DE38" s="1">
        <f t="shared" si="150"/>
        <v>0</v>
      </c>
      <c r="DF38" s="1">
        <f t="shared" si="150"/>
        <v>0</v>
      </c>
      <c r="DG38" s="1">
        <f t="shared" si="150"/>
        <v>0</v>
      </c>
      <c r="DH38" s="1">
        <f t="shared" si="150"/>
        <v>0</v>
      </c>
      <c r="DI38" s="1">
        <f t="shared" si="150"/>
        <v>0</v>
      </c>
      <c r="DJ38" s="1">
        <f t="shared" si="150"/>
        <v>0</v>
      </c>
      <c r="DK38" s="1">
        <f t="shared" si="150"/>
        <v>0</v>
      </c>
      <c r="DL38" s="1">
        <f t="shared" si="150"/>
        <v>0</v>
      </c>
      <c r="DM38" s="1">
        <f t="shared" si="150"/>
        <v>0</v>
      </c>
      <c r="DN38" s="1">
        <f t="shared" si="150"/>
        <v>0</v>
      </c>
      <c r="DO38" s="1">
        <f t="shared" si="150"/>
        <v>0</v>
      </c>
      <c r="DP38" s="1">
        <f t="shared" si="152"/>
        <v>0</v>
      </c>
      <c r="DQ38" s="1">
        <f t="shared" si="152"/>
        <v>0</v>
      </c>
      <c r="DR38" s="1">
        <f t="shared" si="152"/>
        <v>0</v>
      </c>
      <c r="DS38" s="1">
        <f t="shared" si="152"/>
        <v>0</v>
      </c>
      <c r="DT38" s="1">
        <f t="shared" si="152"/>
        <v>0</v>
      </c>
      <c r="DU38" s="1">
        <f t="shared" si="152"/>
        <v>0</v>
      </c>
      <c r="DV38" s="1">
        <f t="shared" si="152"/>
        <v>0</v>
      </c>
      <c r="DW38" s="1">
        <f t="shared" si="152"/>
        <v>0</v>
      </c>
      <c r="DX38" s="1">
        <f t="shared" si="152"/>
        <v>0</v>
      </c>
    </row>
    <row r="39" spans="2:135" s="48" customFormat="1" ht="14.25" customHeight="1">
      <c r="B39" s="50" t="s">
        <v>136</v>
      </c>
      <c r="C39" s="75" t="s">
        <v>0</v>
      </c>
      <c r="K39" s="51"/>
      <c r="L39" s="51"/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1</v>
      </c>
      <c r="AK39" s="69">
        <v>0</v>
      </c>
      <c r="AL39" s="51">
        <v>0</v>
      </c>
      <c r="AM39" s="51">
        <v>0</v>
      </c>
      <c r="AN39" s="51">
        <v>0</v>
      </c>
      <c r="AO39" s="116">
        <v>0</v>
      </c>
      <c r="AP39" s="187">
        <v>1</v>
      </c>
      <c r="AQ39" s="73">
        <v>0</v>
      </c>
      <c r="AR39" s="73">
        <v>0</v>
      </c>
      <c r="AS39" s="109"/>
      <c r="AT39" s="109"/>
      <c r="AU39" s="109"/>
      <c r="AV39" s="109"/>
      <c r="AW39" s="109"/>
      <c r="AX39" s="109"/>
      <c r="AY39" s="49"/>
      <c r="AZ39" s="49"/>
      <c r="BA39" s="49"/>
      <c r="BB39" s="49"/>
      <c r="BC39" s="49"/>
      <c r="BD39" s="49"/>
      <c r="BE39" s="49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61">
        <v>-0.25</v>
      </c>
      <c r="CC39" s="59">
        <f t="shared" ref="CC39:CC50" si="153">Y39/$CB39</f>
        <v>0</v>
      </c>
      <c r="CD39" s="59">
        <f t="shared" ref="CD39:CD50" si="154">Z39/$CB39</f>
        <v>0</v>
      </c>
      <c r="CE39" s="59">
        <f t="shared" ref="CE39:CE50" si="155">AA39/$CB39</f>
        <v>0</v>
      </c>
      <c r="CF39" s="59">
        <f t="shared" ref="CF39:CF50" si="156">AB39/$CB39</f>
        <v>0</v>
      </c>
      <c r="CG39" s="59">
        <f t="shared" ref="CG39:CG50" si="157">AC39/$CB39</f>
        <v>0</v>
      </c>
      <c r="CH39" s="59">
        <f t="shared" ref="CH39:CH50" si="158">AD39/$CB39</f>
        <v>0</v>
      </c>
      <c r="CI39" s="59">
        <f t="shared" ref="CI39:CI50" si="159">AE39/$CB39</f>
        <v>0</v>
      </c>
      <c r="CJ39" s="59">
        <f t="shared" ref="CJ39:CJ50" si="160">AF39/$CB39</f>
        <v>0</v>
      </c>
      <c r="CK39" s="59">
        <f t="shared" ref="CK39:CK50" si="161">AG39/$CB39</f>
        <v>0</v>
      </c>
      <c r="CL39" s="59">
        <f t="shared" ref="CL39:CL50" si="162">AH39/$CB39</f>
        <v>0</v>
      </c>
      <c r="CM39" s="59">
        <f t="shared" ref="CM39:CM50" si="163">AI39/$CB39</f>
        <v>0</v>
      </c>
      <c r="CN39" s="59">
        <f t="shared" ref="CN39:CN50" si="164">AJ39/$CB39</f>
        <v>-4</v>
      </c>
      <c r="CO39" s="59">
        <f t="shared" ref="CO39:CO50" si="165">AK39/$CB39</f>
        <v>0</v>
      </c>
      <c r="CP39" s="59">
        <f t="shared" ref="CP39:CP50" si="166">AL39/$CB39</f>
        <v>0</v>
      </c>
      <c r="CQ39" s="59">
        <f t="shared" ref="CQ39:CQ50" si="167">AM39/$CB39</f>
        <v>0</v>
      </c>
      <c r="CR39" s="59">
        <f t="shared" ref="CR39:CR50" si="168">AN39/$CB39</f>
        <v>0</v>
      </c>
      <c r="CS39" s="59">
        <f t="shared" ref="CS39:CS50" si="169">AO39/$CB39</f>
        <v>0</v>
      </c>
      <c r="CT39" s="59">
        <f t="shared" ref="CT39:CT50" si="170">AP39/$CB39</f>
        <v>-4</v>
      </c>
      <c r="CU39" s="59">
        <f t="shared" ref="CU39:CU50" si="171">AQ39/$CB39</f>
        <v>0</v>
      </c>
      <c r="CV39" s="59">
        <f t="shared" ref="CV39:CV50" si="172">AR39/$CB39</f>
        <v>0</v>
      </c>
      <c r="CW39" s="59"/>
      <c r="CX39" s="59"/>
      <c r="CY39" s="59"/>
      <c r="CZ39" s="59"/>
      <c r="DA39" s="59"/>
      <c r="DB39" s="59"/>
      <c r="DC39" s="50" t="s">
        <v>209</v>
      </c>
      <c r="DD39" s="75" t="s">
        <v>0</v>
      </c>
      <c r="DE39" s="59">
        <f t="shared" si="150"/>
        <v>0</v>
      </c>
      <c r="DF39" s="59">
        <f t="shared" si="150"/>
        <v>0</v>
      </c>
      <c r="DG39" s="59">
        <f t="shared" si="150"/>
        <v>0</v>
      </c>
      <c r="DH39" s="59">
        <f t="shared" si="150"/>
        <v>0</v>
      </c>
      <c r="DI39" s="59">
        <f t="shared" si="150"/>
        <v>0</v>
      </c>
      <c r="DJ39" s="59">
        <f t="shared" si="150"/>
        <v>0</v>
      </c>
      <c r="DK39" s="59">
        <f t="shared" si="150"/>
        <v>0</v>
      </c>
      <c r="DL39" s="59">
        <f t="shared" si="150"/>
        <v>0</v>
      </c>
      <c r="DM39" s="59">
        <f t="shared" si="150"/>
        <v>0</v>
      </c>
      <c r="DN39" s="59">
        <f t="shared" si="150"/>
        <v>0</v>
      </c>
      <c r="DO39" s="59">
        <f t="shared" si="150"/>
        <v>0</v>
      </c>
      <c r="DP39" s="59">
        <f t="shared" ref="DP39:DX39" si="173">CN39</f>
        <v>-4</v>
      </c>
      <c r="DQ39" s="59">
        <f t="shared" si="173"/>
        <v>0</v>
      </c>
      <c r="DR39" s="59">
        <f t="shared" si="173"/>
        <v>0</v>
      </c>
      <c r="DS39" s="59">
        <f t="shared" si="173"/>
        <v>0</v>
      </c>
      <c r="DT39" s="59">
        <f t="shared" si="173"/>
        <v>0</v>
      </c>
      <c r="DU39" s="59">
        <f t="shared" si="173"/>
        <v>0</v>
      </c>
      <c r="DV39" s="59">
        <f t="shared" si="173"/>
        <v>-4</v>
      </c>
      <c r="DW39" s="59">
        <f t="shared" si="173"/>
        <v>0</v>
      </c>
      <c r="DX39" s="59">
        <f t="shared" si="173"/>
        <v>0</v>
      </c>
      <c r="DY39" s="59"/>
      <c r="DZ39" s="59"/>
      <c r="EA39" s="59"/>
      <c r="EB39" s="59"/>
      <c r="EC39" s="59"/>
      <c r="ED39" s="59"/>
      <c r="EE39" s="59"/>
    </row>
    <row r="40" spans="2:135" s="48" customFormat="1" ht="14.25" customHeight="1">
      <c r="C40" s="75" t="s">
        <v>6</v>
      </c>
      <c r="K40" s="51"/>
      <c r="L40" s="51"/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v>0</v>
      </c>
      <c r="AN40" s="51">
        <v>0</v>
      </c>
      <c r="AO40" s="51">
        <v>0</v>
      </c>
      <c r="AP40" s="124">
        <v>0</v>
      </c>
      <c r="AQ40" s="73">
        <v>0</v>
      </c>
      <c r="AR40" s="73">
        <v>0</v>
      </c>
      <c r="AS40" s="109"/>
      <c r="AT40" s="109"/>
      <c r="AU40" s="109"/>
      <c r="AV40" s="109"/>
      <c r="AW40" s="109"/>
      <c r="AX40" s="109"/>
      <c r="AY40" s="49"/>
      <c r="AZ40" s="49"/>
      <c r="BA40" s="49"/>
      <c r="BB40" s="49"/>
      <c r="BC40" s="49"/>
      <c r="BD40" s="49"/>
      <c r="BE40" s="49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61">
        <v>-0.25</v>
      </c>
      <c r="CC40" s="59">
        <f t="shared" si="153"/>
        <v>0</v>
      </c>
      <c r="CD40" s="59">
        <f t="shared" si="154"/>
        <v>0</v>
      </c>
      <c r="CE40" s="59">
        <f t="shared" si="155"/>
        <v>0</v>
      </c>
      <c r="CF40" s="59">
        <f t="shared" si="156"/>
        <v>0</v>
      </c>
      <c r="CG40" s="59">
        <f t="shared" si="157"/>
        <v>0</v>
      </c>
      <c r="CH40" s="59">
        <f t="shared" si="158"/>
        <v>0</v>
      </c>
      <c r="CI40" s="59">
        <f t="shared" si="159"/>
        <v>0</v>
      </c>
      <c r="CJ40" s="59">
        <f t="shared" si="160"/>
        <v>0</v>
      </c>
      <c r="CK40" s="59">
        <f t="shared" si="161"/>
        <v>0</v>
      </c>
      <c r="CL40" s="59">
        <f t="shared" si="162"/>
        <v>0</v>
      </c>
      <c r="CM40" s="59">
        <f t="shared" si="163"/>
        <v>0</v>
      </c>
      <c r="CN40" s="59">
        <f t="shared" si="164"/>
        <v>0</v>
      </c>
      <c r="CO40" s="59">
        <f t="shared" si="165"/>
        <v>0</v>
      </c>
      <c r="CP40" s="59">
        <f t="shared" si="166"/>
        <v>0</v>
      </c>
      <c r="CQ40" s="59">
        <f t="shared" si="167"/>
        <v>0</v>
      </c>
      <c r="CR40" s="59">
        <f t="shared" si="168"/>
        <v>0</v>
      </c>
      <c r="CS40" s="59">
        <f t="shared" si="169"/>
        <v>0</v>
      </c>
      <c r="CT40" s="59">
        <f t="shared" si="170"/>
        <v>0</v>
      </c>
      <c r="CU40" s="59">
        <f t="shared" si="171"/>
        <v>0</v>
      </c>
      <c r="CV40" s="59">
        <f t="shared" si="172"/>
        <v>0</v>
      </c>
      <c r="CW40" s="59"/>
      <c r="CX40" s="59"/>
      <c r="CY40" s="59"/>
      <c r="CZ40" s="59"/>
      <c r="DA40" s="59"/>
      <c r="DB40" s="59"/>
      <c r="DC40" s="48" t="s">
        <v>208</v>
      </c>
      <c r="DD40" s="75" t="s">
        <v>6</v>
      </c>
      <c r="DE40" s="59">
        <f t="shared" si="150"/>
        <v>0</v>
      </c>
      <c r="DF40" s="59">
        <f t="shared" si="150"/>
        <v>0</v>
      </c>
      <c r="DG40" s="59">
        <f t="shared" si="150"/>
        <v>0</v>
      </c>
      <c r="DH40" s="59">
        <f t="shared" si="150"/>
        <v>0</v>
      </c>
      <c r="DI40" s="59">
        <f t="shared" si="150"/>
        <v>0</v>
      </c>
      <c r="DJ40" s="59">
        <f t="shared" si="150"/>
        <v>0</v>
      </c>
      <c r="DK40" s="59">
        <f t="shared" si="150"/>
        <v>0</v>
      </c>
      <c r="DL40" s="59">
        <f t="shared" si="150"/>
        <v>0</v>
      </c>
      <c r="DM40" s="59">
        <f t="shared" si="150"/>
        <v>0</v>
      </c>
      <c r="DN40" s="59">
        <f t="shared" si="150"/>
        <v>0</v>
      </c>
      <c r="DO40" s="59">
        <f t="shared" si="150"/>
        <v>0</v>
      </c>
      <c r="DP40" s="59">
        <f t="shared" ref="DP40:DX44" si="174">CN40</f>
        <v>0</v>
      </c>
      <c r="DQ40" s="59">
        <f t="shared" si="174"/>
        <v>0</v>
      </c>
      <c r="DR40" s="59">
        <f t="shared" si="174"/>
        <v>0</v>
      </c>
      <c r="DS40" s="59">
        <f t="shared" si="174"/>
        <v>0</v>
      </c>
      <c r="DT40" s="59">
        <f t="shared" si="174"/>
        <v>0</v>
      </c>
      <c r="DU40" s="59">
        <f t="shared" si="174"/>
        <v>0</v>
      </c>
      <c r="DV40" s="59">
        <f t="shared" si="174"/>
        <v>0</v>
      </c>
      <c r="DW40" s="59">
        <f t="shared" si="174"/>
        <v>0</v>
      </c>
      <c r="DX40" s="59">
        <f t="shared" si="174"/>
        <v>0</v>
      </c>
      <c r="DY40" s="59"/>
      <c r="DZ40" s="59"/>
      <c r="EA40" s="59"/>
      <c r="EB40" s="59"/>
      <c r="EC40" s="59"/>
      <c r="ED40" s="59"/>
      <c r="EE40" s="59"/>
    </row>
    <row r="41" spans="2:135" s="48" customFormat="1" ht="14.25" customHeight="1">
      <c r="C41" s="75" t="s">
        <v>7</v>
      </c>
      <c r="K41" s="51"/>
      <c r="L41" s="51"/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v>0</v>
      </c>
      <c r="AN41" s="51">
        <v>0</v>
      </c>
      <c r="AO41" s="51">
        <v>0</v>
      </c>
      <c r="AP41" s="116">
        <v>0</v>
      </c>
      <c r="AQ41" s="73">
        <v>0</v>
      </c>
      <c r="AR41" s="73">
        <v>0</v>
      </c>
      <c r="AS41" s="109"/>
      <c r="AT41" s="109"/>
      <c r="AU41" s="109"/>
      <c r="AV41" s="109"/>
      <c r="AW41" s="109"/>
      <c r="AX41" s="109"/>
      <c r="AY41" s="49"/>
      <c r="AZ41" s="49"/>
      <c r="BA41" s="49"/>
      <c r="BB41" s="49"/>
      <c r="BC41" s="49"/>
      <c r="BD41" s="49"/>
      <c r="BE41" s="49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61">
        <v>-0.25</v>
      </c>
      <c r="CC41" s="59">
        <f t="shared" si="153"/>
        <v>0</v>
      </c>
      <c r="CD41" s="59">
        <f t="shared" si="154"/>
        <v>0</v>
      </c>
      <c r="CE41" s="59">
        <f t="shared" si="155"/>
        <v>0</v>
      </c>
      <c r="CF41" s="59">
        <f t="shared" si="156"/>
        <v>0</v>
      </c>
      <c r="CG41" s="59">
        <f t="shared" si="157"/>
        <v>0</v>
      </c>
      <c r="CH41" s="59">
        <f t="shared" si="158"/>
        <v>0</v>
      </c>
      <c r="CI41" s="59">
        <f t="shared" si="159"/>
        <v>0</v>
      </c>
      <c r="CJ41" s="59">
        <f t="shared" si="160"/>
        <v>0</v>
      </c>
      <c r="CK41" s="59">
        <f t="shared" si="161"/>
        <v>0</v>
      </c>
      <c r="CL41" s="59">
        <f t="shared" si="162"/>
        <v>0</v>
      </c>
      <c r="CM41" s="59">
        <f t="shared" si="163"/>
        <v>0</v>
      </c>
      <c r="CN41" s="59">
        <f t="shared" si="164"/>
        <v>0</v>
      </c>
      <c r="CO41" s="59">
        <f t="shared" si="165"/>
        <v>0</v>
      </c>
      <c r="CP41" s="59">
        <f t="shared" si="166"/>
        <v>0</v>
      </c>
      <c r="CQ41" s="59">
        <f t="shared" si="167"/>
        <v>0</v>
      </c>
      <c r="CR41" s="59">
        <f t="shared" si="168"/>
        <v>0</v>
      </c>
      <c r="CS41" s="59">
        <f t="shared" si="169"/>
        <v>0</v>
      </c>
      <c r="CT41" s="59">
        <f t="shared" si="170"/>
        <v>0</v>
      </c>
      <c r="CU41" s="59">
        <f t="shared" si="171"/>
        <v>0</v>
      </c>
      <c r="CV41" s="59">
        <f t="shared" si="172"/>
        <v>0</v>
      </c>
      <c r="CW41" s="59"/>
      <c r="CX41" s="59"/>
      <c r="CY41" s="59"/>
      <c r="CZ41" s="59"/>
      <c r="DA41" s="59"/>
      <c r="DB41" s="59"/>
      <c r="DC41" s="48" t="s">
        <v>208</v>
      </c>
      <c r="DD41" s="75" t="s">
        <v>7</v>
      </c>
      <c r="DE41" s="59">
        <f t="shared" si="150"/>
        <v>0</v>
      </c>
      <c r="DF41" s="59">
        <f t="shared" si="150"/>
        <v>0</v>
      </c>
      <c r="DG41" s="59">
        <f t="shared" si="150"/>
        <v>0</v>
      </c>
      <c r="DH41" s="59">
        <f t="shared" si="150"/>
        <v>0</v>
      </c>
      <c r="DI41" s="59">
        <f t="shared" si="150"/>
        <v>0</v>
      </c>
      <c r="DJ41" s="59">
        <f t="shared" si="150"/>
        <v>0</v>
      </c>
      <c r="DK41" s="59">
        <f t="shared" si="150"/>
        <v>0</v>
      </c>
      <c r="DL41" s="59">
        <f t="shared" si="150"/>
        <v>0</v>
      </c>
      <c r="DM41" s="59">
        <f t="shared" si="150"/>
        <v>0</v>
      </c>
      <c r="DN41" s="59">
        <f t="shared" si="150"/>
        <v>0</v>
      </c>
      <c r="DO41" s="59">
        <f t="shared" si="150"/>
        <v>0</v>
      </c>
      <c r="DP41" s="59">
        <f t="shared" si="174"/>
        <v>0</v>
      </c>
      <c r="DQ41" s="59">
        <f t="shared" si="174"/>
        <v>0</v>
      </c>
      <c r="DR41" s="59">
        <f t="shared" si="174"/>
        <v>0</v>
      </c>
      <c r="DS41" s="59">
        <f t="shared" si="174"/>
        <v>0</v>
      </c>
      <c r="DT41" s="59">
        <f t="shared" si="174"/>
        <v>0</v>
      </c>
      <c r="DU41" s="59">
        <f t="shared" si="174"/>
        <v>0</v>
      </c>
      <c r="DV41" s="59">
        <f t="shared" si="174"/>
        <v>0</v>
      </c>
      <c r="DW41" s="59">
        <f t="shared" si="174"/>
        <v>0</v>
      </c>
      <c r="DX41" s="59">
        <f t="shared" si="174"/>
        <v>0</v>
      </c>
      <c r="DY41" s="59"/>
      <c r="DZ41" s="59"/>
      <c r="EA41" s="59"/>
      <c r="EB41" s="59"/>
      <c r="EC41" s="59"/>
      <c r="ED41" s="59"/>
      <c r="EE41" s="59"/>
    </row>
    <row r="42" spans="2:135" s="48" customFormat="1" ht="14.25" customHeight="1">
      <c r="C42" s="75" t="s">
        <v>1</v>
      </c>
      <c r="K42" s="51"/>
      <c r="L42" s="51"/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1</v>
      </c>
      <c r="AK42" s="51">
        <v>0</v>
      </c>
      <c r="AL42" s="51">
        <v>0</v>
      </c>
      <c r="AM42" s="51">
        <v>0</v>
      </c>
      <c r="AN42" s="51">
        <v>0</v>
      </c>
      <c r="AO42" s="51">
        <v>0</v>
      </c>
      <c r="AP42" s="116">
        <v>0</v>
      </c>
      <c r="AQ42" s="73">
        <v>0</v>
      </c>
      <c r="AR42" s="73">
        <v>0</v>
      </c>
      <c r="AS42" s="109"/>
      <c r="AT42" s="109"/>
      <c r="AU42" s="109"/>
      <c r="AV42" s="109"/>
      <c r="AW42" s="109"/>
      <c r="AX42" s="109"/>
      <c r="AY42" s="49"/>
      <c r="AZ42" s="49"/>
      <c r="BA42" s="49"/>
      <c r="BB42" s="49"/>
      <c r="BC42" s="49"/>
      <c r="BD42" s="49"/>
      <c r="BE42" s="49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61">
        <v>-0.25</v>
      </c>
      <c r="CC42" s="59">
        <f t="shared" si="153"/>
        <v>0</v>
      </c>
      <c r="CD42" s="59">
        <f t="shared" si="154"/>
        <v>0</v>
      </c>
      <c r="CE42" s="59">
        <f t="shared" si="155"/>
        <v>0</v>
      </c>
      <c r="CF42" s="59">
        <f t="shared" si="156"/>
        <v>0</v>
      </c>
      <c r="CG42" s="59">
        <f t="shared" si="157"/>
        <v>0</v>
      </c>
      <c r="CH42" s="59">
        <f t="shared" si="158"/>
        <v>0</v>
      </c>
      <c r="CI42" s="59">
        <f t="shared" si="159"/>
        <v>0</v>
      </c>
      <c r="CJ42" s="59">
        <f t="shared" si="160"/>
        <v>0</v>
      </c>
      <c r="CK42" s="59">
        <f t="shared" si="161"/>
        <v>0</v>
      </c>
      <c r="CL42" s="59">
        <f t="shared" si="162"/>
        <v>0</v>
      </c>
      <c r="CM42" s="59">
        <f t="shared" si="163"/>
        <v>0</v>
      </c>
      <c r="CN42" s="59">
        <f t="shared" si="164"/>
        <v>-4</v>
      </c>
      <c r="CO42" s="59">
        <f t="shared" si="165"/>
        <v>0</v>
      </c>
      <c r="CP42" s="59">
        <f t="shared" si="166"/>
        <v>0</v>
      </c>
      <c r="CQ42" s="59">
        <f t="shared" si="167"/>
        <v>0</v>
      </c>
      <c r="CR42" s="59">
        <f t="shared" si="168"/>
        <v>0</v>
      </c>
      <c r="CS42" s="59">
        <f t="shared" si="169"/>
        <v>0</v>
      </c>
      <c r="CT42" s="59">
        <f t="shared" si="170"/>
        <v>0</v>
      </c>
      <c r="CU42" s="59">
        <f t="shared" si="171"/>
        <v>0</v>
      </c>
      <c r="CV42" s="59">
        <f t="shared" si="172"/>
        <v>0</v>
      </c>
      <c r="CW42" s="59"/>
      <c r="CX42" s="59"/>
      <c r="CY42" s="59"/>
      <c r="CZ42" s="59"/>
      <c r="DA42" s="59"/>
      <c r="DB42" s="59"/>
      <c r="DC42" s="48" t="s">
        <v>208</v>
      </c>
      <c r="DD42" s="75" t="s">
        <v>1</v>
      </c>
      <c r="DE42" s="59">
        <f t="shared" si="150"/>
        <v>0</v>
      </c>
      <c r="DF42" s="59">
        <f t="shared" si="150"/>
        <v>0</v>
      </c>
      <c r="DG42" s="59">
        <f t="shared" si="150"/>
        <v>0</v>
      </c>
      <c r="DH42" s="59">
        <f t="shared" si="150"/>
        <v>0</v>
      </c>
      <c r="DI42" s="59">
        <f t="shared" si="150"/>
        <v>0</v>
      </c>
      <c r="DJ42" s="59">
        <f t="shared" si="150"/>
        <v>0</v>
      </c>
      <c r="DK42" s="59">
        <f t="shared" si="150"/>
        <v>0</v>
      </c>
      <c r="DL42" s="59">
        <f t="shared" si="150"/>
        <v>0</v>
      </c>
      <c r="DM42" s="59">
        <f t="shared" si="150"/>
        <v>0</v>
      </c>
      <c r="DN42" s="59">
        <f t="shared" si="150"/>
        <v>0</v>
      </c>
      <c r="DO42" s="59">
        <f t="shared" si="150"/>
        <v>0</v>
      </c>
      <c r="DP42" s="59">
        <f t="shared" si="174"/>
        <v>-4</v>
      </c>
      <c r="DQ42" s="59">
        <f t="shared" si="174"/>
        <v>0</v>
      </c>
      <c r="DR42" s="59">
        <f t="shared" si="174"/>
        <v>0</v>
      </c>
      <c r="DS42" s="59">
        <f t="shared" si="174"/>
        <v>0</v>
      </c>
      <c r="DT42" s="59">
        <f t="shared" si="174"/>
        <v>0</v>
      </c>
      <c r="DU42" s="59">
        <f t="shared" si="174"/>
        <v>0</v>
      </c>
      <c r="DV42" s="59">
        <f t="shared" si="174"/>
        <v>0</v>
      </c>
      <c r="DW42" s="59">
        <f t="shared" si="174"/>
        <v>0</v>
      </c>
      <c r="DX42" s="59">
        <f t="shared" si="174"/>
        <v>0</v>
      </c>
      <c r="DY42" s="59"/>
      <c r="DZ42" s="59"/>
      <c r="EA42" s="59"/>
      <c r="EB42" s="59"/>
      <c r="EC42" s="59"/>
      <c r="ED42" s="59"/>
      <c r="EE42" s="59"/>
    </row>
    <row r="43" spans="2:135" s="48" customFormat="1" ht="14.25" customHeight="1">
      <c r="C43" s="75" t="s">
        <v>2</v>
      </c>
      <c r="K43" s="51"/>
      <c r="L43" s="51"/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116">
        <v>0</v>
      </c>
      <c r="AQ43" s="73">
        <v>0</v>
      </c>
      <c r="AR43" s="73">
        <v>0</v>
      </c>
      <c r="AS43" s="109"/>
      <c r="AT43" s="109"/>
      <c r="AU43" s="109"/>
      <c r="AV43" s="109"/>
      <c r="AW43" s="109"/>
      <c r="AX43" s="109"/>
      <c r="AY43" s="49"/>
      <c r="AZ43" s="49"/>
      <c r="BA43" s="49"/>
      <c r="BB43" s="49"/>
      <c r="BC43" s="49"/>
      <c r="BD43" s="49"/>
      <c r="BE43" s="49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61">
        <v>-0.25</v>
      </c>
      <c r="CC43" s="59">
        <f t="shared" si="153"/>
        <v>0</v>
      </c>
      <c r="CD43" s="59">
        <f t="shared" si="154"/>
        <v>0</v>
      </c>
      <c r="CE43" s="59">
        <f t="shared" si="155"/>
        <v>0</v>
      </c>
      <c r="CF43" s="59">
        <f t="shared" si="156"/>
        <v>0</v>
      </c>
      <c r="CG43" s="59">
        <f t="shared" si="157"/>
        <v>0</v>
      </c>
      <c r="CH43" s="59">
        <f t="shared" si="158"/>
        <v>0</v>
      </c>
      <c r="CI43" s="59">
        <f t="shared" si="159"/>
        <v>0</v>
      </c>
      <c r="CJ43" s="59">
        <f t="shared" si="160"/>
        <v>0</v>
      </c>
      <c r="CK43" s="59">
        <f t="shared" si="161"/>
        <v>0</v>
      </c>
      <c r="CL43" s="59">
        <f t="shared" si="162"/>
        <v>0</v>
      </c>
      <c r="CM43" s="59">
        <f t="shared" si="163"/>
        <v>0</v>
      </c>
      <c r="CN43" s="59">
        <f t="shared" si="164"/>
        <v>0</v>
      </c>
      <c r="CO43" s="59">
        <f t="shared" si="165"/>
        <v>0</v>
      </c>
      <c r="CP43" s="59">
        <f t="shared" si="166"/>
        <v>0</v>
      </c>
      <c r="CQ43" s="59">
        <f t="shared" si="167"/>
        <v>0</v>
      </c>
      <c r="CR43" s="59">
        <f t="shared" si="168"/>
        <v>0</v>
      </c>
      <c r="CS43" s="59">
        <f t="shared" si="169"/>
        <v>0</v>
      </c>
      <c r="CT43" s="59">
        <f t="shared" si="170"/>
        <v>0</v>
      </c>
      <c r="CU43" s="59">
        <f t="shared" si="171"/>
        <v>0</v>
      </c>
      <c r="CV43" s="59">
        <f t="shared" si="172"/>
        <v>0</v>
      </c>
      <c r="CW43" s="59"/>
      <c r="CX43" s="59"/>
      <c r="CY43" s="59"/>
      <c r="CZ43" s="59"/>
      <c r="DA43" s="59"/>
      <c r="DB43" s="59"/>
      <c r="DC43" s="48" t="s">
        <v>208</v>
      </c>
      <c r="DD43" s="75" t="s">
        <v>2</v>
      </c>
      <c r="DE43" s="59">
        <f t="shared" si="150"/>
        <v>0</v>
      </c>
      <c r="DF43" s="59">
        <f t="shared" si="150"/>
        <v>0</v>
      </c>
      <c r="DG43" s="59">
        <f t="shared" si="150"/>
        <v>0</v>
      </c>
      <c r="DH43" s="59">
        <f t="shared" si="150"/>
        <v>0</v>
      </c>
      <c r="DI43" s="59">
        <f t="shared" si="150"/>
        <v>0</v>
      </c>
      <c r="DJ43" s="59">
        <f t="shared" si="150"/>
        <v>0</v>
      </c>
      <c r="DK43" s="59">
        <f t="shared" si="150"/>
        <v>0</v>
      </c>
      <c r="DL43" s="59">
        <f t="shared" si="150"/>
        <v>0</v>
      </c>
      <c r="DM43" s="59">
        <f t="shared" si="150"/>
        <v>0</v>
      </c>
      <c r="DN43" s="59">
        <f t="shared" si="150"/>
        <v>0</v>
      </c>
      <c r="DO43" s="59">
        <f t="shared" si="150"/>
        <v>0</v>
      </c>
      <c r="DP43" s="59">
        <f t="shared" si="174"/>
        <v>0</v>
      </c>
      <c r="DQ43" s="59">
        <f t="shared" si="174"/>
        <v>0</v>
      </c>
      <c r="DR43" s="59">
        <f t="shared" si="174"/>
        <v>0</v>
      </c>
      <c r="DS43" s="59">
        <f t="shared" si="174"/>
        <v>0</v>
      </c>
      <c r="DT43" s="59">
        <f t="shared" si="174"/>
        <v>0</v>
      </c>
      <c r="DU43" s="59">
        <f t="shared" si="174"/>
        <v>0</v>
      </c>
      <c r="DV43" s="59">
        <f t="shared" si="174"/>
        <v>0</v>
      </c>
      <c r="DW43" s="59">
        <f t="shared" si="174"/>
        <v>0</v>
      </c>
      <c r="DX43" s="59">
        <f t="shared" si="174"/>
        <v>0</v>
      </c>
      <c r="DY43" s="59"/>
      <c r="DZ43" s="59"/>
      <c r="EA43" s="59"/>
      <c r="EB43" s="59"/>
      <c r="EC43" s="59"/>
      <c r="ED43" s="59"/>
      <c r="EE43" s="59"/>
    </row>
    <row r="44" spans="2:135" s="48" customFormat="1" ht="14.25" customHeight="1">
      <c r="C44" s="75" t="s">
        <v>8</v>
      </c>
      <c r="K44" s="51"/>
      <c r="L44" s="51"/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v>0</v>
      </c>
      <c r="AN44" s="51">
        <v>0</v>
      </c>
      <c r="AO44" s="51">
        <v>0</v>
      </c>
      <c r="AP44" s="116">
        <v>0</v>
      </c>
      <c r="AQ44" s="73">
        <v>0</v>
      </c>
      <c r="AR44" s="73">
        <v>0</v>
      </c>
      <c r="AS44" s="109"/>
      <c r="AT44" s="109"/>
      <c r="AU44" s="109"/>
      <c r="AV44" s="109"/>
      <c r="AW44" s="109"/>
      <c r="AX44" s="109"/>
      <c r="AY44" s="49"/>
      <c r="AZ44" s="49"/>
      <c r="BA44" s="49"/>
      <c r="BB44" s="49"/>
      <c r="BC44" s="49"/>
      <c r="BD44" s="49"/>
      <c r="BE44" s="49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61">
        <v>-0.25</v>
      </c>
      <c r="CC44" s="59">
        <f t="shared" si="153"/>
        <v>0</v>
      </c>
      <c r="CD44" s="59">
        <f t="shared" si="154"/>
        <v>0</v>
      </c>
      <c r="CE44" s="59">
        <f t="shared" si="155"/>
        <v>0</v>
      </c>
      <c r="CF44" s="59">
        <f t="shared" si="156"/>
        <v>0</v>
      </c>
      <c r="CG44" s="59">
        <f t="shared" si="157"/>
        <v>0</v>
      </c>
      <c r="CH44" s="59">
        <f t="shared" si="158"/>
        <v>0</v>
      </c>
      <c r="CI44" s="59">
        <f t="shared" si="159"/>
        <v>0</v>
      </c>
      <c r="CJ44" s="59">
        <f t="shared" si="160"/>
        <v>0</v>
      </c>
      <c r="CK44" s="59">
        <f t="shared" si="161"/>
        <v>0</v>
      </c>
      <c r="CL44" s="59">
        <f t="shared" si="162"/>
        <v>0</v>
      </c>
      <c r="CM44" s="59">
        <f t="shared" si="163"/>
        <v>0</v>
      </c>
      <c r="CN44" s="59">
        <f t="shared" si="164"/>
        <v>0</v>
      </c>
      <c r="CO44" s="59">
        <f t="shared" si="165"/>
        <v>0</v>
      </c>
      <c r="CP44" s="59">
        <f t="shared" si="166"/>
        <v>0</v>
      </c>
      <c r="CQ44" s="59">
        <f t="shared" si="167"/>
        <v>0</v>
      </c>
      <c r="CR44" s="59">
        <f t="shared" si="168"/>
        <v>0</v>
      </c>
      <c r="CS44" s="59">
        <f t="shared" si="169"/>
        <v>0</v>
      </c>
      <c r="CT44" s="59">
        <f t="shared" si="170"/>
        <v>0</v>
      </c>
      <c r="CU44" s="59">
        <f t="shared" si="171"/>
        <v>0</v>
      </c>
      <c r="CV44" s="59">
        <f t="shared" si="172"/>
        <v>0</v>
      </c>
      <c r="CW44" s="59"/>
      <c r="CX44" s="59"/>
      <c r="CY44" s="59"/>
      <c r="CZ44" s="59"/>
      <c r="DA44" s="59"/>
      <c r="DB44" s="59"/>
      <c r="DC44" s="48" t="s">
        <v>208</v>
      </c>
      <c r="DD44" s="75" t="s">
        <v>8</v>
      </c>
      <c r="DE44" s="59">
        <f t="shared" si="150"/>
        <v>0</v>
      </c>
      <c r="DF44" s="59">
        <f t="shared" si="150"/>
        <v>0</v>
      </c>
      <c r="DG44" s="59">
        <f t="shared" si="150"/>
        <v>0</v>
      </c>
      <c r="DH44" s="59">
        <f t="shared" si="150"/>
        <v>0</v>
      </c>
      <c r="DI44" s="59">
        <f t="shared" si="150"/>
        <v>0</v>
      </c>
      <c r="DJ44" s="59">
        <f t="shared" si="150"/>
        <v>0</v>
      </c>
      <c r="DK44" s="59">
        <f t="shared" si="150"/>
        <v>0</v>
      </c>
      <c r="DL44" s="59">
        <f t="shared" si="150"/>
        <v>0</v>
      </c>
      <c r="DM44" s="59">
        <f t="shared" si="150"/>
        <v>0</v>
      </c>
      <c r="DN44" s="59">
        <f t="shared" si="150"/>
        <v>0</v>
      </c>
      <c r="DO44" s="59">
        <f t="shared" si="150"/>
        <v>0</v>
      </c>
      <c r="DP44" s="59">
        <f t="shared" si="174"/>
        <v>0</v>
      </c>
      <c r="DQ44" s="59">
        <f t="shared" si="174"/>
        <v>0</v>
      </c>
      <c r="DR44" s="59">
        <f t="shared" si="174"/>
        <v>0</v>
      </c>
      <c r="DS44" s="59">
        <f t="shared" si="174"/>
        <v>0</v>
      </c>
      <c r="DT44" s="59">
        <f t="shared" si="174"/>
        <v>0</v>
      </c>
      <c r="DU44" s="59">
        <f t="shared" si="174"/>
        <v>0</v>
      </c>
      <c r="DV44" s="59">
        <f t="shared" si="174"/>
        <v>0</v>
      </c>
      <c r="DW44" s="59">
        <f t="shared" si="174"/>
        <v>0</v>
      </c>
      <c r="DX44" s="59">
        <f t="shared" si="174"/>
        <v>0</v>
      </c>
      <c r="DY44" s="59"/>
      <c r="DZ44" s="59"/>
      <c r="EA44" s="59"/>
      <c r="EB44" s="59"/>
      <c r="EC44" s="59"/>
      <c r="ED44" s="59"/>
      <c r="EE44" s="59"/>
    </row>
    <row r="45" spans="2:135" ht="14.25" customHeight="1">
      <c r="B45" s="46" t="s">
        <v>137</v>
      </c>
      <c r="C45" s="47" t="s">
        <v>0</v>
      </c>
      <c r="K45" s="2"/>
      <c r="L45" s="2"/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118">
        <v>1</v>
      </c>
      <c r="AQ45" s="72">
        <v>1</v>
      </c>
      <c r="AR45" s="72">
        <v>0</v>
      </c>
      <c r="AS45" s="111"/>
      <c r="AT45" s="111"/>
      <c r="AU45" s="111"/>
      <c r="AV45" s="111"/>
      <c r="AW45" s="111"/>
      <c r="AX45" s="111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60">
        <v>-0.25</v>
      </c>
      <c r="CC45" s="58">
        <f t="shared" si="153"/>
        <v>0</v>
      </c>
      <c r="CD45" s="58">
        <f t="shared" si="154"/>
        <v>0</v>
      </c>
      <c r="CE45" s="58">
        <f t="shared" si="155"/>
        <v>0</v>
      </c>
      <c r="CF45" s="58">
        <f t="shared" si="156"/>
        <v>0</v>
      </c>
      <c r="CG45" s="58">
        <f t="shared" si="157"/>
        <v>0</v>
      </c>
      <c r="CH45" s="58">
        <f t="shared" si="158"/>
        <v>0</v>
      </c>
      <c r="CI45" s="58">
        <f t="shared" si="159"/>
        <v>0</v>
      </c>
      <c r="CJ45" s="58">
        <f t="shared" si="160"/>
        <v>0</v>
      </c>
      <c r="CK45" s="58">
        <f t="shared" si="161"/>
        <v>0</v>
      </c>
      <c r="CL45" s="58">
        <f t="shared" si="162"/>
        <v>0</v>
      </c>
      <c r="CM45" s="58">
        <f t="shared" si="163"/>
        <v>0</v>
      </c>
      <c r="CN45" s="58">
        <f t="shared" si="164"/>
        <v>0</v>
      </c>
      <c r="CO45" s="58">
        <f t="shared" si="165"/>
        <v>0</v>
      </c>
      <c r="CP45" s="58">
        <f t="shared" si="166"/>
        <v>0</v>
      </c>
      <c r="CQ45" s="58">
        <f t="shared" si="167"/>
        <v>0</v>
      </c>
      <c r="CR45" s="58">
        <f t="shared" si="168"/>
        <v>0</v>
      </c>
      <c r="CS45" s="58">
        <f t="shared" si="169"/>
        <v>0</v>
      </c>
      <c r="CT45" s="58">
        <f t="shared" si="170"/>
        <v>-4</v>
      </c>
      <c r="CU45" s="58">
        <f t="shared" si="171"/>
        <v>-4</v>
      </c>
      <c r="CV45" s="58">
        <f t="shared" si="172"/>
        <v>0</v>
      </c>
      <c r="CW45" s="58"/>
      <c r="CX45" s="58"/>
      <c r="CY45" s="58"/>
      <c r="CZ45" s="58"/>
      <c r="DA45" s="58"/>
      <c r="DB45" s="58"/>
      <c r="DC45" s="46" t="s">
        <v>211</v>
      </c>
      <c r="DD45" s="47" t="s">
        <v>0</v>
      </c>
      <c r="DE45" s="58">
        <f t="shared" si="150"/>
        <v>0</v>
      </c>
      <c r="DF45" s="58">
        <f t="shared" si="150"/>
        <v>0</v>
      </c>
      <c r="DG45" s="58">
        <f t="shared" si="150"/>
        <v>0</v>
      </c>
      <c r="DH45" s="58">
        <f t="shared" si="150"/>
        <v>0</v>
      </c>
      <c r="DI45" s="58">
        <f t="shared" si="150"/>
        <v>0</v>
      </c>
      <c r="DJ45" s="58">
        <f t="shared" si="150"/>
        <v>0</v>
      </c>
      <c r="DK45" s="58">
        <f t="shared" si="150"/>
        <v>0</v>
      </c>
      <c r="DL45" s="58">
        <f t="shared" si="150"/>
        <v>0</v>
      </c>
      <c r="DM45" s="58">
        <f t="shared" si="150"/>
        <v>0</v>
      </c>
      <c r="DN45" s="58">
        <f t="shared" si="150"/>
        <v>0</v>
      </c>
      <c r="DO45" s="58">
        <f t="shared" si="150"/>
        <v>0</v>
      </c>
      <c r="DP45" s="58">
        <f t="shared" ref="DP45:DX45" si="175">CN45</f>
        <v>0</v>
      </c>
      <c r="DQ45" s="58">
        <f t="shared" si="175"/>
        <v>0</v>
      </c>
      <c r="DR45" s="58">
        <f t="shared" si="175"/>
        <v>0</v>
      </c>
      <c r="DS45" s="58">
        <f t="shared" si="175"/>
        <v>0</v>
      </c>
      <c r="DT45" s="58">
        <f t="shared" si="175"/>
        <v>0</v>
      </c>
      <c r="DU45" s="58">
        <f t="shared" si="175"/>
        <v>0</v>
      </c>
      <c r="DV45" s="58">
        <f t="shared" si="175"/>
        <v>-4</v>
      </c>
      <c r="DW45" s="58">
        <f t="shared" si="175"/>
        <v>-4</v>
      </c>
      <c r="DX45" s="58">
        <f t="shared" si="175"/>
        <v>0</v>
      </c>
      <c r="DY45" s="58"/>
      <c r="DZ45" s="58"/>
      <c r="EA45" s="58"/>
      <c r="EB45" s="58"/>
      <c r="EC45" s="58"/>
      <c r="ED45" s="58"/>
      <c r="EE45" s="58"/>
    </row>
    <row r="46" spans="2:135" ht="14.25" customHeight="1">
      <c r="B46" s="46"/>
      <c r="C46" s="47" t="s">
        <v>6</v>
      </c>
      <c r="K46" s="2"/>
      <c r="L46" s="2"/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1</v>
      </c>
      <c r="AP46" s="118">
        <v>0</v>
      </c>
      <c r="AQ46" s="72">
        <v>0</v>
      </c>
      <c r="AR46" s="72">
        <v>0</v>
      </c>
      <c r="AS46" s="111"/>
      <c r="AT46" s="111"/>
      <c r="AU46" s="111"/>
      <c r="AV46" s="111"/>
      <c r="AW46" s="111"/>
      <c r="AX46" s="111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60">
        <v>-0.25</v>
      </c>
      <c r="CC46" s="58">
        <f t="shared" si="153"/>
        <v>0</v>
      </c>
      <c r="CD46" s="58">
        <f t="shared" si="154"/>
        <v>0</v>
      </c>
      <c r="CE46" s="58">
        <f t="shared" si="155"/>
        <v>0</v>
      </c>
      <c r="CF46" s="58">
        <f t="shared" si="156"/>
        <v>0</v>
      </c>
      <c r="CG46" s="58">
        <f t="shared" si="157"/>
        <v>0</v>
      </c>
      <c r="CH46" s="58">
        <f t="shared" si="158"/>
        <v>0</v>
      </c>
      <c r="CI46" s="58">
        <f t="shared" si="159"/>
        <v>0</v>
      </c>
      <c r="CJ46" s="58">
        <f t="shared" si="160"/>
        <v>0</v>
      </c>
      <c r="CK46" s="58">
        <f t="shared" si="161"/>
        <v>0</v>
      </c>
      <c r="CL46" s="58">
        <f t="shared" si="162"/>
        <v>0</v>
      </c>
      <c r="CM46" s="58">
        <f t="shared" si="163"/>
        <v>0</v>
      </c>
      <c r="CN46" s="58">
        <f t="shared" si="164"/>
        <v>0</v>
      </c>
      <c r="CO46" s="58">
        <f t="shared" si="165"/>
        <v>0</v>
      </c>
      <c r="CP46" s="58">
        <f t="shared" si="166"/>
        <v>0</v>
      </c>
      <c r="CQ46" s="58">
        <f t="shared" si="167"/>
        <v>0</v>
      </c>
      <c r="CR46" s="58">
        <f t="shared" si="168"/>
        <v>0</v>
      </c>
      <c r="CS46" s="58">
        <f t="shared" si="169"/>
        <v>-4</v>
      </c>
      <c r="CT46" s="58">
        <f t="shared" si="170"/>
        <v>0</v>
      </c>
      <c r="CU46" s="58">
        <f t="shared" si="171"/>
        <v>0</v>
      </c>
      <c r="CV46" s="58">
        <f t="shared" si="172"/>
        <v>0</v>
      </c>
      <c r="CW46" s="58"/>
      <c r="CX46" s="58"/>
      <c r="CY46" s="58"/>
      <c r="CZ46" s="58"/>
      <c r="DA46" s="58"/>
      <c r="DB46" s="58"/>
      <c r="DC46" s="46" t="s">
        <v>210</v>
      </c>
      <c r="DD46" s="47" t="s">
        <v>6</v>
      </c>
      <c r="DE46" s="58">
        <f t="shared" si="150"/>
        <v>0</v>
      </c>
      <c r="DF46" s="58">
        <f t="shared" si="150"/>
        <v>0</v>
      </c>
      <c r="DG46" s="58">
        <f t="shared" si="150"/>
        <v>0</v>
      </c>
      <c r="DH46" s="58">
        <f t="shared" si="150"/>
        <v>0</v>
      </c>
      <c r="DI46" s="58">
        <f t="shared" si="150"/>
        <v>0</v>
      </c>
      <c r="DJ46" s="58">
        <f t="shared" si="150"/>
        <v>0</v>
      </c>
      <c r="DK46" s="58">
        <f t="shared" si="150"/>
        <v>0</v>
      </c>
      <c r="DL46" s="58">
        <f t="shared" si="150"/>
        <v>0</v>
      </c>
      <c r="DM46" s="58">
        <f t="shared" si="150"/>
        <v>0</v>
      </c>
      <c r="DN46" s="58">
        <f t="shared" si="150"/>
        <v>0</v>
      </c>
      <c r="DO46" s="58">
        <f t="shared" si="150"/>
        <v>0</v>
      </c>
      <c r="DP46" s="58">
        <f t="shared" ref="DP46:DX50" si="176">CN46</f>
        <v>0</v>
      </c>
      <c r="DQ46" s="58">
        <f t="shared" si="176"/>
        <v>0</v>
      </c>
      <c r="DR46" s="58">
        <f t="shared" si="176"/>
        <v>0</v>
      </c>
      <c r="DS46" s="58">
        <f t="shared" si="176"/>
        <v>0</v>
      </c>
      <c r="DT46" s="58">
        <f t="shared" si="176"/>
        <v>0</v>
      </c>
      <c r="DU46" s="58">
        <f t="shared" si="176"/>
        <v>-4</v>
      </c>
      <c r="DV46" s="58">
        <f t="shared" si="176"/>
        <v>0</v>
      </c>
      <c r="DW46" s="58">
        <f t="shared" si="176"/>
        <v>0</v>
      </c>
      <c r="DX46" s="58">
        <f t="shared" si="176"/>
        <v>0</v>
      </c>
      <c r="DY46" s="58"/>
      <c r="DZ46" s="58"/>
      <c r="EA46" s="58"/>
      <c r="EB46" s="58"/>
      <c r="EC46" s="58"/>
      <c r="ED46" s="58"/>
      <c r="EE46" s="58"/>
    </row>
    <row r="47" spans="2:135" ht="14.25" customHeight="1">
      <c r="B47" s="46"/>
      <c r="C47" s="47" t="s">
        <v>7</v>
      </c>
      <c r="K47" s="2"/>
      <c r="L47" s="2"/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118">
        <v>0</v>
      </c>
      <c r="AQ47" s="72">
        <v>0</v>
      </c>
      <c r="AR47" s="72">
        <v>0</v>
      </c>
      <c r="AS47" s="111"/>
      <c r="AT47" s="111"/>
      <c r="AU47" s="111"/>
      <c r="AV47" s="111"/>
      <c r="AW47" s="111"/>
      <c r="AX47" s="111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60">
        <v>-0.25</v>
      </c>
      <c r="CC47" s="58">
        <f t="shared" si="153"/>
        <v>0</v>
      </c>
      <c r="CD47" s="58">
        <f t="shared" si="154"/>
        <v>0</v>
      </c>
      <c r="CE47" s="58">
        <f t="shared" si="155"/>
        <v>0</v>
      </c>
      <c r="CF47" s="58">
        <f t="shared" si="156"/>
        <v>0</v>
      </c>
      <c r="CG47" s="58">
        <f t="shared" si="157"/>
        <v>0</v>
      </c>
      <c r="CH47" s="58">
        <f t="shared" si="158"/>
        <v>0</v>
      </c>
      <c r="CI47" s="58">
        <f t="shared" si="159"/>
        <v>0</v>
      </c>
      <c r="CJ47" s="58">
        <f t="shared" si="160"/>
        <v>0</v>
      </c>
      <c r="CK47" s="58">
        <f t="shared" si="161"/>
        <v>0</v>
      </c>
      <c r="CL47" s="58">
        <f t="shared" si="162"/>
        <v>0</v>
      </c>
      <c r="CM47" s="58">
        <f t="shared" si="163"/>
        <v>0</v>
      </c>
      <c r="CN47" s="58">
        <f t="shared" si="164"/>
        <v>0</v>
      </c>
      <c r="CO47" s="58">
        <f t="shared" si="165"/>
        <v>0</v>
      </c>
      <c r="CP47" s="58">
        <f t="shared" si="166"/>
        <v>0</v>
      </c>
      <c r="CQ47" s="58">
        <f t="shared" si="167"/>
        <v>0</v>
      </c>
      <c r="CR47" s="58">
        <f t="shared" si="168"/>
        <v>0</v>
      </c>
      <c r="CS47" s="58">
        <f t="shared" si="169"/>
        <v>0</v>
      </c>
      <c r="CT47" s="58">
        <f t="shared" si="170"/>
        <v>0</v>
      </c>
      <c r="CU47" s="58">
        <f t="shared" si="171"/>
        <v>0</v>
      </c>
      <c r="CV47" s="58">
        <f t="shared" si="172"/>
        <v>0</v>
      </c>
      <c r="CW47" s="58"/>
      <c r="CX47" s="58"/>
      <c r="CY47" s="58"/>
      <c r="CZ47" s="58"/>
      <c r="DA47" s="58"/>
      <c r="DB47" s="58"/>
      <c r="DC47" s="46" t="s">
        <v>210</v>
      </c>
      <c r="DD47" s="47" t="s">
        <v>7</v>
      </c>
      <c r="DE47" s="58">
        <f t="shared" si="150"/>
        <v>0</v>
      </c>
      <c r="DF47" s="58">
        <f t="shared" si="150"/>
        <v>0</v>
      </c>
      <c r="DG47" s="58">
        <f t="shared" si="150"/>
        <v>0</v>
      </c>
      <c r="DH47" s="58">
        <f t="shared" si="150"/>
        <v>0</v>
      </c>
      <c r="DI47" s="58">
        <f t="shared" si="150"/>
        <v>0</v>
      </c>
      <c r="DJ47" s="58">
        <f t="shared" si="150"/>
        <v>0</v>
      </c>
      <c r="DK47" s="58">
        <f t="shared" si="150"/>
        <v>0</v>
      </c>
      <c r="DL47" s="58">
        <f t="shared" si="150"/>
        <v>0</v>
      </c>
      <c r="DM47" s="58">
        <f t="shared" si="150"/>
        <v>0</v>
      </c>
      <c r="DN47" s="58">
        <f t="shared" si="150"/>
        <v>0</v>
      </c>
      <c r="DO47" s="58">
        <f t="shared" si="150"/>
        <v>0</v>
      </c>
      <c r="DP47" s="58">
        <f t="shared" si="176"/>
        <v>0</v>
      </c>
      <c r="DQ47" s="58">
        <f t="shared" si="176"/>
        <v>0</v>
      </c>
      <c r="DR47" s="58">
        <f t="shared" si="176"/>
        <v>0</v>
      </c>
      <c r="DS47" s="58">
        <f t="shared" si="176"/>
        <v>0</v>
      </c>
      <c r="DT47" s="58">
        <f t="shared" si="176"/>
        <v>0</v>
      </c>
      <c r="DU47" s="58">
        <f t="shared" si="176"/>
        <v>0</v>
      </c>
      <c r="DV47" s="58">
        <f t="shared" si="176"/>
        <v>0</v>
      </c>
      <c r="DW47" s="58">
        <f t="shared" si="176"/>
        <v>0</v>
      </c>
      <c r="DX47" s="58">
        <f t="shared" si="176"/>
        <v>0</v>
      </c>
      <c r="DY47" s="58"/>
      <c r="DZ47" s="58"/>
      <c r="EA47" s="58"/>
      <c r="EB47" s="58"/>
      <c r="EC47" s="58"/>
      <c r="ED47" s="58"/>
      <c r="EE47" s="58"/>
    </row>
    <row r="48" spans="2:135" ht="14.25" customHeight="1">
      <c r="B48" s="46"/>
      <c r="C48" s="47" t="s">
        <v>1</v>
      </c>
      <c r="K48" s="2"/>
      <c r="L48" s="2"/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118">
        <v>0</v>
      </c>
      <c r="AQ48" s="72">
        <v>1</v>
      </c>
      <c r="AR48" s="72">
        <v>0</v>
      </c>
      <c r="AS48" s="111"/>
      <c r="AT48" s="111"/>
      <c r="AU48" s="111"/>
      <c r="AV48" s="111"/>
      <c r="AW48" s="111"/>
      <c r="AX48" s="111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60">
        <v>-0.25</v>
      </c>
      <c r="CC48" s="58">
        <f t="shared" si="153"/>
        <v>0</v>
      </c>
      <c r="CD48" s="58">
        <f t="shared" si="154"/>
        <v>0</v>
      </c>
      <c r="CE48" s="58">
        <f t="shared" si="155"/>
        <v>0</v>
      </c>
      <c r="CF48" s="58">
        <f t="shared" si="156"/>
        <v>0</v>
      </c>
      <c r="CG48" s="58">
        <f t="shared" si="157"/>
        <v>0</v>
      </c>
      <c r="CH48" s="58">
        <f t="shared" si="158"/>
        <v>0</v>
      </c>
      <c r="CI48" s="58">
        <f t="shared" si="159"/>
        <v>0</v>
      </c>
      <c r="CJ48" s="58">
        <f t="shared" si="160"/>
        <v>0</v>
      </c>
      <c r="CK48" s="58">
        <f t="shared" si="161"/>
        <v>0</v>
      </c>
      <c r="CL48" s="58">
        <f t="shared" si="162"/>
        <v>0</v>
      </c>
      <c r="CM48" s="58">
        <f t="shared" si="163"/>
        <v>0</v>
      </c>
      <c r="CN48" s="58">
        <f t="shared" si="164"/>
        <v>0</v>
      </c>
      <c r="CO48" s="58">
        <f t="shared" si="165"/>
        <v>0</v>
      </c>
      <c r="CP48" s="58">
        <f t="shared" si="166"/>
        <v>0</v>
      </c>
      <c r="CQ48" s="58">
        <f t="shared" si="167"/>
        <v>0</v>
      </c>
      <c r="CR48" s="58">
        <f t="shared" si="168"/>
        <v>0</v>
      </c>
      <c r="CS48" s="58">
        <f t="shared" si="169"/>
        <v>0</v>
      </c>
      <c r="CT48" s="58">
        <f t="shared" si="170"/>
        <v>0</v>
      </c>
      <c r="CU48" s="58">
        <f t="shared" si="171"/>
        <v>-4</v>
      </c>
      <c r="CV48" s="58">
        <f t="shared" si="172"/>
        <v>0</v>
      </c>
      <c r="CW48" s="58"/>
      <c r="CX48" s="58"/>
      <c r="CY48" s="58"/>
      <c r="CZ48" s="58"/>
      <c r="DA48" s="58"/>
      <c r="DB48" s="58"/>
      <c r="DC48" s="46" t="s">
        <v>210</v>
      </c>
      <c r="DD48" s="47" t="s">
        <v>1</v>
      </c>
      <c r="DE48" s="58">
        <f t="shared" si="150"/>
        <v>0</v>
      </c>
      <c r="DF48" s="58">
        <f t="shared" si="150"/>
        <v>0</v>
      </c>
      <c r="DG48" s="58">
        <f t="shared" si="150"/>
        <v>0</v>
      </c>
      <c r="DH48" s="58">
        <f t="shared" si="150"/>
        <v>0</v>
      </c>
      <c r="DI48" s="58">
        <f t="shared" si="150"/>
        <v>0</v>
      </c>
      <c r="DJ48" s="58">
        <f t="shared" si="150"/>
        <v>0</v>
      </c>
      <c r="DK48" s="58">
        <f t="shared" si="150"/>
        <v>0</v>
      </c>
      <c r="DL48" s="58">
        <f t="shared" si="150"/>
        <v>0</v>
      </c>
      <c r="DM48" s="58">
        <f t="shared" si="150"/>
        <v>0</v>
      </c>
      <c r="DN48" s="58">
        <f t="shared" si="150"/>
        <v>0</v>
      </c>
      <c r="DO48" s="58">
        <f t="shared" si="150"/>
        <v>0</v>
      </c>
      <c r="DP48" s="58">
        <f t="shared" si="176"/>
        <v>0</v>
      </c>
      <c r="DQ48" s="58">
        <f t="shared" si="176"/>
        <v>0</v>
      </c>
      <c r="DR48" s="58">
        <f t="shared" si="176"/>
        <v>0</v>
      </c>
      <c r="DS48" s="58">
        <f t="shared" si="176"/>
        <v>0</v>
      </c>
      <c r="DT48" s="58">
        <f t="shared" si="176"/>
        <v>0</v>
      </c>
      <c r="DU48" s="58">
        <f t="shared" si="176"/>
        <v>0</v>
      </c>
      <c r="DV48" s="58">
        <f t="shared" si="176"/>
        <v>0</v>
      </c>
      <c r="DW48" s="58">
        <f t="shared" si="176"/>
        <v>-4</v>
      </c>
      <c r="DX48" s="58">
        <f t="shared" si="176"/>
        <v>0</v>
      </c>
      <c r="DY48" s="58"/>
      <c r="DZ48" s="58"/>
      <c r="EA48" s="58"/>
      <c r="EB48" s="58"/>
      <c r="EC48" s="58"/>
      <c r="ED48" s="58"/>
      <c r="EE48" s="58"/>
    </row>
    <row r="49" spans="2:161" ht="14.25" customHeight="1">
      <c r="B49" s="46"/>
      <c r="C49" s="47" t="s">
        <v>2</v>
      </c>
      <c r="K49" s="2"/>
      <c r="L49" s="2"/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118">
        <v>0</v>
      </c>
      <c r="AQ49" s="72">
        <v>0</v>
      </c>
      <c r="AR49" s="72">
        <v>0</v>
      </c>
      <c r="AS49" s="111"/>
      <c r="AT49" s="111"/>
      <c r="AU49" s="111"/>
      <c r="AV49" s="111"/>
      <c r="AW49" s="111"/>
      <c r="AX49" s="111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60">
        <v>-0.25</v>
      </c>
      <c r="CC49" s="58">
        <f t="shared" si="153"/>
        <v>0</v>
      </c>
      <c r="CD49" s="58">
        <f t="shared" si="154"/>
        <v>0</v>
      </c>
      <c r="CE49" s="58">
        <f t="shared" si="155"/>
        <v>0</v>
      </c>
      <c r="CF49" s="58">
        <f t="shared" si="156"/>
        <v>0</v>
      </c>
      <c r="CG49" s="58">
        <f t="shared" si="157"/>
        <v>0</v>
      </c>
      <c r="CH49" s="58">
        <f t="shared" si="158"/>
        <v>0</v>
      </c>
      <c r="CI49" s="58">
        <f t="shared" si="159"/>
        <v>0</v>
      </c>
      <c r="CJ49" s="58">
        <f t="shared" si="160"/>
        <v>0</v>
      </c>
      <c r="CK49" s="58">
        <f t="shared" si="161"/>
        <v>0</v>
      </c>
      <c r="CL49" s="58">
        <f t="shared" si="162"/>
        <v>0</v>
      </c>
      <c r="CM49" s="58">
        <f t="shared" si="163"/>
        <v>0</v>
      </c>
      <c r="CN49" s="58">
        <f t="shared" si="164"/>
        <v>0</v>
      </c>
      <c r="CO49" s="58">
        <f t="shared" si="165"/>
        <v>0</v>
      </c>
      <c r="CP49" s="58">
        <f t="shared" si="166"/>
        <v>0</v>
      </c>
      <c r="CQ49" s="58">
        <f t="shared" si="167"/>
        <v>0</v>
      </c>
      <c r="CR49" s="58">
        <f t="shared" si="168"/>
        <v>0</v>
      </c>
      <c r="CS49" s="58">
        <f t="shared" si="169"/>
        <v>0</v>
      </c>
      <c r="CT49" s="58">
        <f t="shared" si="170"/>
        <v>0</v>
      </c>
      <c r="CU49" s="58">
        <f t="shared" si="171"/>
        <v>0</v>
      </c>
      <c r="CV49" s="58">
        <f t="shared" si="172"/>
        <v>0</v>
      </c>
      <c r="CW49" s="58"/>
      <c r="CX49" s="58"/>
      <c r="CY49" s="58"/>
      <c r="CZ49" s="58"/>
      <c r="DA49" s="58"/>
      <c r="DB49" s="58"/>
      <c r="DC49" s="46" t="s">
        <v>210</v>
      </c>
      <c r="DD49" s="47" t="s">
        <v>2</v>
      </c>
      <c r="DE49" s="58">
        <f t="shared" ref="DE49:DE50" si="177">CC49</f>
        <v>0</v>
      </c>
      <c r="DF49" s="58">
        <f t="shared" ref="DF49:DF50" si="178">CD49</f>
        <v>0</v>
      </c>
      <c r="DG49" s="58">
        <f t="shared" ref="DG49:DG50" si="179">CE49</f>
        <v>0</v>
      </c>
      <c r="DH49" s="58">
        <f t="shared" ref="DH49:DH50" si="180">CF49</f>
        <v>0</v>
      </c>
      <c r="DI49" s="58">
        <f t="shared" ref="DI49:DI50" si="181">CG49</f>
        <v>0</v>
      </c>
      <c r="DJ49" s="58">
        <f t="shared" ref="DJ49:DJ50" si="182">CH49</f>
        <v>0</v>
      </c>
      <c r="DK49" s="58">
        <f t="shared" ref="DK49:DK50" si="183">CI49</f>
        <v>0</v>
      </c>
      <c r="DL49" s="58">
        <f t="shared" ref="DL49:DL50" si="184">CJ49</f>
        <v>0</v>
      </c>
      <c r="DM49" s="58">
        <f t="shared" ref="DM49:DM50" si="185">CK49</f>
        <v>0</v>
      </c>
      <c r="DN49" s="58">
        <f t="shared" ref="DN49:DN50" si="186">CL49</f>
        <v>0</v>
      </c>
      <c r="DO49" s="58">
        <f t="shared" ref="DO49:DO50" si="187">CM49</f>
        <v>0</v>
      </c>
      <c r="DP49" s="58">
        <f t="shared" si="176"/>
        <v>0</v>
      </c>
      <c r="DQ49" s="58">
        <f t="shared" si="176"/>
        <v>0</v>
      </c>
      <c r="DR49" s="58">
        <f t="shared" si="176"/>
        <v>0</v>
      </c>
      <c r="DS49" s="58">
        <f t="shared" si="176"/>
        <v>0</v>
      </c>
      <c r="DT49" s="58">
        <f t="shared" si="176"/>
        <v>0</v>
      </c>
      <c r="DU49" s="58">
        <f t="shared" si="176"/>
        <v>0</v>
      </c>
      <c r="DV49" s="58">
        <f t="shared" si="176"/>
        <v>0</v>
      </c>
      <c r="DW49" s="58">
        <f t="shared" si="176"/>
        <v>0</v>
      </c>
      <c r="DX49" s="58">
        <f t="shared" si="176"/>
        <v>0</v>
      </c>
      <c r="DY49" s="58"/>
      <c r="DZ49" s="58"/>
      <c r="EA49" s="58"/>
      <c r="EB49" s="58"/>
      <c r="EC49" s="58"/>
      <c r="ED49" s="58"/>
      <c r="EE49" s="58"/>
    </row>
    <row r="50" spans="2:161" ht="14.25" customHeight="1">
      <c r="B50" s="46"/>
      <c r="C50" s="47" t="s">
        <v>8</v>
      </c>
      <c r="K50" s="2"/>
      <c r="L50" s="2"/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118">
        <v>0</v>
      </c>
      <c r="AQ50" s="72">
        <v>0</v>
      </c>
      <c r="AR50" s="72">
        <v>0</v>
      </c>
      <c r="AS50" s="111"/>
      <c r="AT50" s="111"/>
      <c r="AU50" s="111"/>
      <c r="AV50" s="111"/>
      <c r="AW50" s="111"/>
      <c r="AX50" s="111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60">
        <v>-0.25</v>
      </c>
      <c r="CC50" s="58">
        <f t="shared" si="153"/>
        <v>0</v>
      </c>
      <c r="CD50" s="58">
        <f t="shared" si="154"/>
        <v>0</v>
      </c>
      <c r="CE50" s="58">
        <f t="shared" si="155"/>
        <v>0</v>
      </c>
      <c r="CF50" s="58">
        <f t="shared" si="156"/>
        <v>0</v>
      </c>
      <c r="CG50" s="58">
        <f t="shared" si="157"/>
        <v>0</v>
      </c>
      <c r="CH50" s="58">
        <f t="shared" si="158"/>
        <v>0</v>
      </c>
      <c r="CI50" s="58">
        <f t="shared" si="159"/>
        <v>0</v>
      </c>
      <c r="CJ50" s="58">
        <f t="shared" si="160"/>
        <v>0</v>
      </c>
      <c r="CK50" s="58">
        <f t="shared" si="161"/>
        <v>0</v>
      </c>
      <c r="CL50" s="58">
        <f t="shared" si="162"/>
        <v>0</v>
      </c>
      <c r="CM50" s="58">
        <f t="shared" si="163"/>
        <v>0</v>
      </c>
      <c r="CN50" s="58">
        <f t="shared" si="164"/>
        <v>0</v>
      </c>
      <c r="CO50" s="58">
        <f t="shared" si="165"/>
        <v>0</v>
      </c>
      <c r="CP50" s="58">
        <f t="shared" si="166"/>
        <v>0</v>
      </c>
      <c r="CQ50" s="58">
        <f t="shared" si="167"/>
        <v>0</v>
      </c>
      <c r="CR50" s="58">
        <f t="shared" si="168"/>
        <v>0</v>
      </c>
      <c r="CS50" s="58">
        <f t="shared" si="169"/>
        <v>0</v>
      </c>
      <c r="CT50" s="58">
        <f t="shared" si="170"/>
        <v>0</v>
      </c>
      <c r="CU50" s="58">
        <f t="shared" si="171"/>
        <v>0</v>
      </c>
      <c r="CV50" s="58">
        <f t="shared" si="172"/>
        <v>0</v>
      </c>
      <c r="CW50" s="58"/>
      <c r="CX50" s="58"/>
      <c r="CY50" s="58"/>
      <c r="CZ50" s="58"/>
      <c r="DA50" s="58"/>
      <c r="DB50" s="58"/>
      <c r="DC50" s="46" t="s">
        <v>210</v>
      </c>
      <c r="DD50" s="47" t="s">
        <v>8</v>
      </c>
      <c r="DE50" s="58">
        <f t="shared" si="177"/>
        <v>0</v>
      </c>
      <c r="DF50" s="58">
        <f t="shared" si="178"/>
        <v>0</v>
      </c>
      <c r="DG50" s="58">
        <f t="shared" si="179"/>
        <v>0</v>
      </c>
      <c r="DH50" s="58">
        <f t="shared" si="180"/>
        <v>0</v>
      </c>
      <c r="DI50" s="58">
        <f t="shared" si="181"/>
        <v>0</v>
      </c>
      <c r="DJ50" s="58">
        <f t="shared" si="182"/>
        <v>0</v>
      </c>
      <c r="DK50" s="58">
        <f t="shared" si="183"/>
        <v>0</v>
      </c>
      <c r="DL50" s="58">
        <f t="shared" si="184"/>
        <v>0</v>
      </c>
      <c r="DM50" s="58">
        <f t="shared" si="185"/>
        <v>0</v>
      </c>
      <c r="DN50" s="58">
        <f t="shared" si="186"/>
        <v>0</v>
      </c>
      <c r="DO50" s="58">
        <f t="shared" si="187"/>
        <v>0</v>
      </c>
      <c r="DP50" s="58">
        <f t="shared" si="176"/>
        <v>0</v>
      </c>
      <c r="DQ50" s="58">
        <f t="shared" si="176"/>
        <v>0</v>
      </c>
      <c r="DR50" s="58">
        <f t="shared" si="176"/>
        <v>0</v>
      </c>
      <c r="DS50" s="58">
        <f t="shared" si="176"/>
        <v>0</v>
      </c>
      <c r="DT50" s="58">
        <f t="shared" si="176"/>
        <v>0</v>
      </c>
      <c r="DU50" s="58">
        <f t="shared" si="176"/>
        <v>0</v>
      </c>
      <c r="DV50" s="58">
        <f t="shared" si="176"/>
        <v>0</v>
      </c>
      <c r="DW50" s="58">
        <f t="shared" si="176"/>
        <v>0</v>
      </c>
      <c r="DX50" s="58">
        <f t="shared" si="176"/>
        <v>0</v>
      </c>
      <c r="DY50" s="58"/>
      <c r="DZ50" s="58"/>
      <c r="EA50" s="58"/>
      <c r="EB50" s="58"/>
      <c r="EC50" s="58"/>
      <c r="ED50" s="58"/>
      <c r="EE50" s="58"/>
    </row>
    <row r="51" spans="2:161" s="30" customFormat="1" ht="14.25" customHeight="1"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</row>
    <row r="52" spans="2:161" ht="14.25" customHeight="1">
      <c r="C52" s="47" t="s">
        <v>0</v>
      </c>
      <c r="AB52" s="1" t="s">
        <v>0</v>
      </c>
      <c r="AC52" s="1" t="s">
        <v>0</v>
      </c>
      <c r="AD52" s="1">
        <v>2.38</v>
      </c>
      <c r="AE52" s="215" t="s">
        <v>0</v>
      </c>
      <c r="AF52" s="216">
        <v>0.11</v>
      </c>
      <c r="AG52" s="216">
        <v>1.03</v>
      </c>
      <c r="AH52" s="216">
        <v>0.01</v>
      </c>
      <c r="AI52" s="216">
        <v>2.0299999999999998</v>
      </c>
      <c r="AJ52" s="216">
        <v>0.12</v>
      </c>
      <c r="AK52" s="216">
        <v>1.75</v>
      </c>
      <c r="AL52" s="216">
        <v>11.29</v>
      </c>
      <c r="AM52" s="216">
        <v>1.73</v>
      </c>
      <c r="AN52" s="216">
        <v>1.59</v>
      </c>
      <c r="AO52" s="216">
        <v>3.29</v>
      </c>
      <c r="AP52" s="216">
        <v>4.4800000000000004</v>
      </c>
      <c r="AQ52" s="216">
        <v>0.62</v>
      </c>
      <c r="AR52" s="216">
        <v>8.09</v>
      </c>
      <c r="DD52" s="47" t="s">
        <v>0</v>
      </c>
      <c r="EF52" s="47"/>
      <c r="EM52" s="47"/>
      <c r="EN52" s="137"/>
      <c r="EO52" s="137"/>
      <c r="EP52" s="137"/>
      <c r="EQ52" s="137"/>
      <c r="ER52" s="47" t="s">
        <v>7</v>
      </c>
      <c r="ES52" s="1">
        <v>78</v>
      </c>
      <c r="ET52" s="1">
        <v>75</v>
      </c>
      <c r="EU52" s="47" t="s">
        <v>8</v>
      </c>
      <c r="EV52" s="1">
        <v>68</v>
      </c>
      <c r="EW52" s="1">
        <v>90</v>
      </c>
      <c r="EX52" s="1">
        <v>79</v>
      </c>
      <c r="EY52" s="1">
        <v>78</v>
      </c>
      <c r="EZ52" s="1">
        <v>86</v>
      </c>
      <c r="FA52" s="1">
        <v>44</v>
      </c>
      <c r="FB52" s="1">
        <v>42</v>
      </c>
      <c r="FC52" s="1">
        <v>0</v>
      </c>
      <c r="FD52" s="1">
        <v>0</v>
      </c>
      <c r="FE52" s="1">
        <v>0</v>
      </c>
    </row>
    <row r="53" spans="2:161" ht="14.25" customHeight="1">
      <c r="C53" s="47" t="s">
        <v>6</v>
      </c>
      <c r="AB53" s="1" t="s">
        <v>6</v>
      </c>
      <c r="AC53" s="1" t="s">
        <v>6</v>
      </c>
      <c r="AD53" s="1">
        <v>6.31</v>
      </c>
      <c r="AE53" s="215" t="s">
        <v>6</v>
      </c>
      <c r="AF53" s="216">
        <v>3.8</v>
      </c>
      <c r="AG53" s="216">
        <v>6.23</v>
      </c>
      <c r="AH53" s="216">
        <v>0.37</v>
      </c>
      <c r="AI53" s="216">
        <v>7.34</v>
      </c>
      <c r="AJ53" s="216">
        <v>1.83</v>
      </c>
      <c r="AK53" s="216">
        <v>4.67</v>
      </c>
      <c r="AL53" s="216">
        <v>1.03</v>
      </c>
      <c r="AM53" s="216">
        <v>3.12</v>
      </c>
      <c r="AN53" s="216">
        <v>4.79</v>
      </c>
      <c r="AO53" s="216">
        <v>7.49</v>
      </c>
      <c r="AP53" s="216">
        <v>3.78</v>
      </c>
      <c r="AQ53" s="216">
        <v>7.16</v>
      </c>
      <c r="AR53" s="216">
        <v>7.6</v>
      </c>
      <c r="DD53" s="47" t="s">
        <v>6</v>
      </c>
      <c r="EF53" s="47"/>
      <c r="EM53" s="47"/>
      <c r="ER53" s="47"/>
      <c r="EU53" s="47" t="s">
        <v>7</v>
      </c>
      <c r="EV53" s="1">
        <v>69</v>
      </c>
      <c r="EW53" s="1">
        <v>90</v>
      </c>
      <c r="EX53" s="1">
        <v>78</v>
      </c>
      <c r="EY53" s="1">
        <v>78</v>
      </c>
      <c r="EZ53" s="1">
        <v>78</v>
      </c>
      <c r="FA53" s="1">
        <v>39</v>
      </c>
      <c r="FB53" s="1">
        <v>39</v>
      </c>
      <c r="FC53" s="1">
        <v>0</v>
      </c>
      <c r="FD53" s="1">
        <v>0</v>
      </c>
      <c r="FE53" s="1">
        <v>0</v>
      </c>
    </row>
    <row r="54" spans="2:161" ht="14.25" customHeight="1">
      <c r="C54" s="47" t="s">
        <v>7</v>
      </c>
      <c r="AB54" s="1" t="s">
        <v>7</v>
      </c>
      <c r="AC54" s="1" t="s">
        <v>7</v>
      </c>
      <c r="AD54" s="1">
        <v>0.55000000000000004</v>
      </c>
      <c r="AE54" s="215" t="s">
        <v>7</v>
      </c>
      <c r="AF54" s="216">
        <v>0</v>
      </c>
      <c r="AG54" s="216">
        <v>0</v>
      </c>
      <c r="AH54" s="216">
        <v>0.56000000000000005</v>
      </c>
      <c r="AI54" s="216">
        <v>3.21</v>
      </c>
      <c r="AJ54" s="216">
        <v>1.07</v>
      </c>
      <c r="AK54" s="216">
        <v>0</v>
      </c>
      <c r="AL54" s="216">
        <v>1.51</v>
      </c>
      <c r="AM54" s="216">
        <v>0</v>
      </c>
      <c r="AN54" s="216">
        <v>6.78</v>
      </c>
      <c r="AO54" s="216">
        <v>0</v>
      </c>
      <c r="AP54" s="216">
        <v>0</v>
      </c>
      <c r="AQ54" s="216">
        <v>0</v>
      </c>
      <c r="AR54" s="216">
        <v>0</v>
      </c>
      <c r="DD54" s="47" t="s">
        <v>7</v>
      </c>
      <c r="EF54" s="47"/>
      <c r="EM54" s="47"/>
      <c r="EN54" s="137"/>
      <c r="EO54" s="137"/>
      <c r="EP54" s="137"/>
      <c r="EQ54" s="137"/>
      <c r="ER54" s="47" t="s">
        <v>1</v>
      </c>
      <c r="ES54" s="1">
        <v>77</v>
      </c>
      <c r="ET54" s="1">
        <v>59</v>
      </c>
      <c r="EU54" s="47" t="s">
        <v>6</v>
      </c>
      <c r="EV54" s="1">
        <v>69</v>
      </c>
      <c r="EW54" s="1">
        <v>74</v>
      </c>
      <c r="EX54" s="1">
        <v>60</v>
      </c>
      <c r="EY54" s="1">
        <v>71</v>
      </c>
      <c r="EZ54" s="1">
        <v>63</v>
      </c>
      <c r="FA54" s="1">
        <v>30</v>
      </c>
      <c r="FB54" s="1">
        <v>33</v>
      </c>
      <c r="FC54" s="1">
        <v>0</v>
      </c>
      <c r="FD54" s="1">
        <v>0</v>
      </c>
      <c r="FE54" s="1">
        <v>0</v>
      </c>
    </row>
    <row r="55" spans="2:161" ht="14.25" customHeight="1">
      <c r="C55" s="47" t="s">
        <v>1</v>
      </c>
      <c r="AB55" s="1" t="s">
        <v>1</v>
      </c>
      <c r="AC55" s="1" t="s">
        <v>1</v>
      </c>
      <c r="AD55" s="1">
        <v>0</v>
      </c>
      <c r="AE55" s="215" t="s">
        <v>1</v>
      </c>
      <c r="AF55" s="216">
        <v>1.1100000000000001</v>
      </c>
      <c r="AG55" s="216">
        <v>0.16</v>
      </c>
      <c r="AH55" s="216">
        <v>1.65</v>
      </c>
      <c r="AI55" s="216">
        <v>0.37</v>
      </c>
      <c r="AJ55" s="216">
        <v>0.6</v>
      </c>
      <c r="AK55" s="216">
        <v>1.18</v>
      </c>
      <c r="AL55" s="216">
        <v>0.42</v>
      </c>
      <c r="AM55" s="216">
        <v>1.05</v>
      </c>
      <c r="AN55" s="216">
        <v>0.11</v>
      </c>
      <c r="AO55" s="216">
        <v>0.45</v>
      </c>
      <c r="AP55" s="216">
        <v>0.12</v>
      </c>
      <c r="AQ55" s="216">
        <v>0.12</v>
      </c>
      <c r="AR55" s="216">
        <v>0.18</v>
      </c>
      <c r="DD55" s="47" t="s">
        <v>1</v>
      </c>
      <c r="EF55" s="47"/>
      <c r="EM55" s="47"/>
      <c r="EN55" s="137"/>
      <c r="EO55" s="137"/>
      <c r="EP55" s="137"/>
      <c r="EQ55" s="137"/>
      <c r="ER55" s="47" t="s">
        <v>8</v>
      </c>
      <c r="ES55" s="1">
        <v>87</v>
      </c>
      <c r="ET55" s="1">
        <v>80</v>
      </c>
      <c r="EU55" s="47" t="s">
        <v>2</v>
      </c>
      <c r="EV55" s="1">
        <v>76</v>
      </c>
      <c r="EW55" s="1">
        <v>76</v>
      </c>
      <c r="EX55" s="1">
        <v>76</v>
      </c>
      <c r="EY55" s="1">
        <v>76</v>
      </c>
      <c r="EZ55" s="1">
        <v>62</v>
      </c>
      <c r="FA55" s="1">
        <v>26</v>
      </c>
      <c r="FB55" s="1">
        <v>36</v>
      </c>
      <c r="FC55" s="1">
        <v>0</v>
      </c>
      <c r="FD55" s="1">
        <v>0</v>
      </c>
      <c r="FE55" s="1">
        <v>0</v>
      </c>
    </row>
    <row r="56" spans="2:161" ht="14.25" customHeight="1">
      <c r="C56" s="47" t="s">
        <v>2</v>
      </c>
      <c r="DD56" s="47" t="s">
        <v>2</v>
      </c>
      <c r="EF56" s="47"/>
      <c r="EM56" s="47"/>
      <c r="EN56" s="137"/>
      <c r="EO56" s="137"/>
      <c r="EP56" s="137"/>
      <c r="EQ56" s="137"/>
      <c r="ER56" s="47"/>
      <c r="EU56" s="47" t="s">
        <v>1</v>
      </c>
      <c r="EV56" s="1">
        <v>62</v>
      </c>
      <c r="EW56" s="1">
        <v>70</v>
      </c>
      <c r="EX56" s="1">
        <v>61</v>
      </c>
      <c r="EY56" s="1">
        <v>52</v>
      </c>
      <c r="EZ56" s="1">
        <v>61</v>
      </c>
      <c r="FA56" s="1">
        <v>25</v>
      </c>
      <c r="FB56" s="1">
        <v>36</v>
      </c>
      <c r="FC56" s="1">
        <v>0</v>
      </c>
      <c r="FD56" s="1">
        <v>0</v>
      </c>
      <c r="FE56" s="1">
        <v>0</v>
      </c>
    </row>
    <row r="57" spans="2:161" ht="14.25" customHeight="1">
      <c r="C57" s="47" t="s">
        <v>8</v>
      </c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E57" s="213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DD57" s="47" t="s">
        <v>8</v>
      </c>
      <c r="EF57" s="47"/>
      <c r="EM57" s="137"/>
      <c r="EN57" s="137"/>
      <c r="EO57" s="137"/>
      <c r="EP57" s="137"/>
      <c r="EQ57" s="137"/>
      <c r="ER57" s="137" t="s">
        <v>6</v>
      </c>
      <c r="ES57" s="1">
        <v>81</v>
      </c>
      <c r="ET57" s="1">
        <v>80</v>
      </c>
      <c r="EU57" s="47" t="s">
        <v>0</v>
      </c>
      <c r="EV57" s="1">
        <v>36</v>
      </c>
      <c r="EW57" s="1">
        <v>61</v>
      </c>
      <c r="EX57" s="1">
        <v>49</v>
      </c>
      <c r="EY57" s="1">
        <v>61</v>
      </c>
      <c r="EZ57" s="1">
        <v>53</v>
      </c>
      <c r="FA57" s="1">
        <v>32</v>
      </c>
      <c r="FB57" s="1">
        <v>21</v>
      </c>
      <c r="FC57" s="1">
        <v>0</v>
      </c>
      <c r="FD57" s="1">
        <v>0</v>
      </c>
      <c r="FE57" s="1">
        <v>0</v>
      </c>
    </row>
    <row r="58" spans="2:161" ht="14.25" customHeight="1">
      <c r="EN58" s="33"/>
      <c r="EO58" s="33"/>
      <c r="EP58" s="33"/>
    </row>
    <row r="59" spans="2:161" ht="14.25" customHeight="1">
      <c r="EN59" s="33"/>
      <c r="EO59" s="33"/>
      <c r="EP59" s="33"/>
    </row>
    <row r="60" spans="2:161" ht="14.25" customHeight="1">
      <c r="EN60" s="33"/>
      <c r="EO60" s="33"/>
      <c r="EP60" s="33"/>
    </row>
    <row r="61" spans="2:161" ht="14.25" customHeight="1">
      <c r="EN61" s="33"/>
      <c r="EO61" s="33"/>
      <c r="EP61" s="33"/>
    </row>
    <row r="62" spans="2:161" ht="14.25" customHeight="1">
      <c r="EN62" s="33"/>
      <c r="EO62" s="33"/>
      <c r="EP62" s="33"/>
    </row>
    <row r="63" spans="2:161" ht="14.25" customHeight="1">
      <c r="EN63" s="33"/>
      <c r="EO63" s="33"/>
      <c r="EP63" s="33"/>
    </row>
    <row r="64" spans="2:161" ht="14.25" customHeight="1">
      <c r="EN64" s="33"/>
      <c r="EO64" s="33"/>
      <c r="EP64" s="33"/>
    </row>
  </sheetData>
  <sortState ref="EU52:FE57">
    <sortCondition descending="1" ref="EZ52:EZ57"/>
  </sortState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E24" sqref="E24"/>
    </sheetView>
  </sheetViews>
  <sheetFormatPr defaultRowHeight="15"/>
  <cols>
    <col min="1" max="1" width="15.28515625" bestFit="1" customWidth="1"/>
    <col min="2" max="2" width="11.85546875" bestFit="1" customWidth="1"/>
    <col min="3" max="3" width="8.5703125" customWidth="1"/>
    <col min="4" max="4" width="7.28515625" customWidth="1"/>
    <col min="5" max="5" width="7.5703125" customWidth="1"/>
    <col min="6" max="6" width="7.7109375" customWidth="1"/>
    <col min="7" max="7" width="8.140625" customWidth="1"/>
    <col min="8" max="8" width="7.42578125" customWidth="1"/>
  </cols>
  <sheetData>
    <row r="3" spans="1:8">
      <c r="A3" s="143" t="s">
        <v>271</v>
      </c>
      <c r="B3" s="143" t="s">
        <v>198</v>
      </c>
    </row>
    <row r="4" spans="1:8">
      <c r="A4" s="143" t="s">
        <v>196</v>
      </c>
      <c r="B4" t="s">
        <v>0</v>
      </c>
      <c r="C4" t="s">
        <v>6</v>
      </c>
      <c r="D4" t="s">
        <v>7</v>
      </c>
      <c r="E4" t="s">
        <v>1</v>
      </c>
      <c r="F4" t="s">
        <v>2</v>
      </c>
      <c r="G4" t="s">
        <v>8</v>
      </c>
      <c r="H4" t="s">
        <v>197</v>
      </c>
    </row>
    <row r="5" spans="1:8">
      <c r="A5" s="144" t="s">
        <v>212</v>
      </c>
      <c r="B5" s="145">
        <v>28</v>
      </c>
      <c r="C5" s="145">
        <v>14</v>
      </c>
      <c r="D5" s="145">
        <v>35</v>
      </c>
      <c r="E5" s="145">
        <v>21</v>
      </c>
      <c r="F5" s="145">
        <v>14</v>
      </c>
      <c r="G5" s="145">
        <v>28</v>
      </c>
      <c r="H5" s="145">
        <v>140</v>
      </c>
    </row>
    <row r="6" spans="1:8">
      <c r="A6" s="144" t="s">
        <v>215</v>
      </c>
      <c r="B6" s="145">
        <v>4</v>
      </c>
      <c r="C6" s="145">
        <v>16</v>
      </c>
      <c r="D6" s="145">
        <v>4</v>
      </c>
      <c r="E6" s="145">
        <v>4</v>
      </c>
      <c r="F6" s="145">
        <v>12</v>
      </c>
      <c r="G6" s="145">
        <v>16</v>
      </c>
      <c r="H6" s="145">
        <v>56</v>
      </c>
    </row>
    <row r="7" spans="1:8">
      <c r="A7" s="144" t="s">
        <v>200</v>
      </c>
      <c r="B7" s="145">
        <v>15</v>
      </c>
      <c r="C7" s="145">
        <v>15</v>
      </c>
      <c r="D7" s="145">
        <v>12</v>
      </c>
      <c r="E7" s="145">
        <v>15</v>
      </c>
      <c r="F7" s="145">
        <v>12</v>
      </c>
      <c r="G7" s="145">
        <v>15</v>
      </c>
      <c r="H7" s="145">
        <v>84</v>
      </c>
    </row>
    <row r="8" spans="1:8">
      <c r="A8" s="144" t="s">
        <v>202</v>
      </c>
      <c r="B8" s="145">
        <v>3</v>
      </c>
      <c r="C8" s="145">
        <v>15</v>
      </c>
      <c r="D8" s="145">
        <v>15</v>
      </c>
      <c r="E8" s="145">
        <v>15</v>
      </c>
      <c r="F8" s="145">
        <v>12</v>
      </c>
      <c r="G8" s="145">
        <v>15</v>
      </c>
      <c r="H8" s="145">
        <v>75</v>
      </c>
    </row>
    <row r="9" spans="1:8">
      <c r="A9" s="144" t="s">
        <v>204</v>
      </c>
      <c r="B9" s="145">
        <v>3</v>
      </c>
      <c r="C9" s="145">
        <v>3</v>
      </c>
      <c r="D9" s="145">
        <v>12</v>
      </c>
      <c r="E9" s="145">
        <v>6</v>
      </c>
      <c r="F9" s="145">
        <v>12</v>
      </c>
      <c r="G9" s="145">
        <v>12</v>
      </c>
      <c r="H9" s="145">
        <v>48</v>
      </c>
    </row>
    <row r="10" spans="1:8">
      <c r="A10" s="144" t="s">
        <v>206</v>
      </c>
      <c r="B10" s="145">
        <v>0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</row>
    <row r="11" spans="1:8">
      <c r="A11" s="144" t="s">
        <v>208</v>
      </c>
      <c r="B11" s="145">
        <v>0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</v>
      </c>
    </row>
    <row r="12" spans="1:8">
      <c r="A12" s="144" t="s">
        <v>210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</row>
    <row r="13" spans="1:8">
      <c r="A13" s="144" t="s">
        <v>197</v>
      </c>
      <c r="B13" s="145">
        <v>53</v>
      </c>
      <c r="C13" s="145">
        <v>63</v>
      </c>
      <c r="D13" s="145">
        <v>78</v>
      </c>
      <c r="E13" s="145">
        <v>61</v>
      </c>
      <c r="F13" s="145">
        <v>62</v>
      </c>
      <c r="G13" s="145">
        <v>86</v>
      </c>
      <c r="H13" s="145">
        <v>403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M13"/>
  <sheetViews>
    <sheetView workbookViewId="0">
      <selection activeCell="G17" sqref="G17"/>
    </sheetView>
  </sheetViews>
  <sheetFormatPr defaultRowHeight="15"/>
  <cols>
    <col min="2" max="2" width="21.42578125" customWidth="1"/>
  </cols>
  <sheetData>
    <row r="2" spans="2:13">
      <c r="C2" t="s">
        <v>186</v>
      </c>
      <c r="D2" t="s">
        <v>261</v>
      </c>
      <c r="E2" t="s">
        <v>173</v>
      </c>
      <c r="F2" t="s">
        <v>267</v>
      </c>
      <c r="G2" t="s">
        <v>270</v>
      </c>
      <c r="H2" t="s">
        <v>71</v>
      </c>
      <c r="I2" t="s">
        <v>72</v>
      </c>
      <c r="J2" t="s">
        <v>139</v>
      </c>
      <c r="K2" t="s">
        <v>73</v>
      </c>
      <c r="L2" t="s">
        <v>74</v>
      </c>
      <c r="M2" t="s">
        <v>75</v>
      </c>
    </row>
    <row r="3" spans="2:13">
      <c r="B3" t="s">
        <v>138</v>
      </c>
      <c r="C3" s="133">
        <v>41</v>
      </c>
      <c r="D3" s="133">
        <v>27</v>
      </c>
      <c r="E3" s="133">
        <v>44</v>
      </c>
      <c r="F3">
        <v>52</v>
      </c>
      <c r="G3" s="133">
        <v>31</v>
      </c>
      <c r="H3" s="133">
        <v>22</v>
      </c>
      <c r="I3" s="133">
        <v>12</v>
      </c>
      <c r="J3" s="133">
        <v>-2</v>
      </c>
      <c r="K3" s="133">
        <v>-0.7</v>
      </c>
      <c r="L3" s="133">
        <v>-0.7</v>
      </c>
    </row>
    <row r="4" spans="2:13">
      <c r="B4" t="s">
        <v>140</v>
      </c>
      <c r="C4" s="133">
        <v>74</v>
      </c>
      <c r="D4" s="133">
        <v>85</v>
      </c>
      <c r="E4" s="133">
        <v>75</v>
      </c>
      <c r="F4">
        <v>77</v>
      </c>
      <c r="G4" s="133">
        <v>64.122807017543863</v>
      </c>
      <c r="H4" s="133">
        <v>32</v>
      </c>
      <c r="I4" s="133">
        <v>33</v>
      </c>
      <c r="J4" s="133">
        <v>0</v>
      </c>
      <c r="K4" s="133">
        <v>-0.9</v>
      </c>
      <c r="L4" s="133">
        <v>0</v>
      </c>
    </row>
    <row r="5" spans="2:13">
      <c r="B5" t="s">
        <v>141</v>
      </c>
      <c r="C5" s="133">
        <v>44</v>
      </c>
      <c r="D5" s="133">
        <v>56</v>
      </c>
      <c r="E5" s="133">
        <v>58</v>
      </c>
      <c r="F5">
        <v>55</v>
      </c>
      <c r="G5" s="133">
        <v>53</v>
      </c>
      <c r="H5" s="133">
        <v>32</v>
      </c>
      <c r="I5" s="133">
        <v>21</v>
      </c>
      <c r="J5" s="133">
        <v>0</v>
      </c>
      <c r="K5" s="133">
        <v>0</v>
      </c>
      <c r="L5" s="133">
        <v>0</v>
      </c>
    </row>
    <row r="6" spans="2:13">
      <c r="B6" t="s">
        <v>96</v>
      </c>
      <c r="C6" s="133">
        <v>36</v>
      </c>
      <c r="D6" s="133">
        <v>61</v>
      </c>
      <c r="E6" s="133">
        <v>49</v>
      </c>
      <c r="F6">
        <v>61</v>
      </c>
      <c r="G6" s="133">
        <v>53</v>
      </c>
      <c r="H6" s="133">
        <v>32</v>
      </c>
      <c r="I6" s="133">
        <v>21</v>
      </c>
      <c r="J6" s="133">
        <v>0</v>
      </c>
      <c r="K6" s="133">
        <v>0</v>
      </c>
      <c r="L6" s="133">
        <v>0</v>
      </c>
    </row>
    <row r="9" spans="2:13">
      <c r="C9" t="s">
        <v>186</v>
      </c>
      <c r="D9" t="s">
        <v>261</v>
      </c>
      <c r="E9" t="s">
        <v>173</v>
      </c>
      <c r="F9" t="s">
        <v>267</v>
      </c>
      <c r="G9" t="s">
        <v>270</v>
      </c>
      <c r="H9" t="s">
        <v>189</v>
      </c>
      <c r="I9" t="s">
        <v>190</v>
      </c>
      <c r="J9" t="s">
        <v>191</v>
      </c>
      <c r="K9" t="s">
        <v>192</v>
      </c>
      <c r="L9" t="s">
        <v>193</v>
      </c>
      <c r="M9" t="s">
        <v>194</v>
      </c>
    </row>
    <row r="10" spans="2:13">
      <c r="B10" t="s">
        <v>140</v>
      </c>
      <c r="C10" s="133">
        <v>74</v>
      </c>
      <c r="D10" s="133">
        <v>85</v>
      </c>
      <c r="E10" s="133">
        <v>75</v>
      </c>
      <c r="F10">
        <v>77</v>
      </c>
      <c r="G10" s="133">
        <v>64.122807017543863</v>
      </c>
      <c r="H10" s="133">
        <v>32</v>
      </c>
      <c r="I10" s="133">
        <v>33</v>
      </c>
      <c r="J10" s="133">
        <v>0</v>
      </c>
      <c r="K10" s="133">
        <v>-0.9</v>
      </c>
      <c r="L10" s="133">
        <v>0</v>
      </c>
    </row>
    <row r="11" spans="2:13">
      <c r="B11" t="s">
        <v>141</v>
      </c>
      <c r="C11" s="133">
        <v>44</v>
      </c>
      <c r="D11" s="133">
        <v>56</v>
      </c>
      <c r="E11" s="133">
        <v>58</v>
      </c>
      <c r="F11">
        <v>55</v>
      </c>
      <c r="G11" s="133">
        <v>53</v>
      </c>
      <c r="H11" s="133">
        <v>32</v>
      </c>
      <c r="I11" s="133">
        <v>21</v>
      </c>
      <c r="J11" s="133">
        <v>0</v>
      </c>
      <c r="K11" s="133">
        <v>0</v>
      </c>
      <c r="L11" s="133">
        <v>0</v>
      </c>
    </row>
    <row r="12" spans="2:13">
      <c r="B12" t="s">
        <v>96</v>
      </c>
      <c r="C12" s="133">
        <v>36</v>
      </c>
      <c r="D12" s="133">
        <v>61</v>
      </c>
      <c r="E12" s="133">
        <v>49</v>
      </c>
      <c r="F12">
        <v>61</v>
      </c>
      <c r="G12" s="133">
        <v>53</v>
      </c>
      <c r="H12" s="133">
        <v>32</v>
      </c>
      <c r="I12" s="133">
        <v>21</v>
      </c>
      <c r="J12" s="133">
        <v>0</v>
      </c>
      <c r="K12" s="133">
        <v>0</v>
      </c>
      <c r="L12" s="133">
        <v>0</v>
      </c>
    </row>
    <row r="13" spans="2:13">
      <c r="B13" t="s">
        <v>138</v>
      </c>
      <c r="C13" s="133">
        <v>41</v>
      </c>
      <c r="D13" s="133">
        <v>27</v>
      </c>
      <c r="E13" s="133">
        <v>44</v>
      </c>
      <c r="F13">
        <v>52</v>
      </c>
      <c r="G13" s="133">
        <v>31</v>
      </c>
      <c r="H13" s="133">
        <v>22</v>
      </c>
      <c r="I13" s="133">
        <v>12</v>
      </c>
      <c r="J13" s="133">
        <v>-2</v>
      </c>
      <c r="K13" s="133">
        <v>-0.7</v>
      </c>
      <c r="L13" s="133">
        <v>-0.7</v>
      </c>
    </row>
  </sheetData>
  <sortState ref="B10:M13">
    <sortCondition descending="1" ref="G10:G13"/>
  </sortState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1"/>
  <sheetViews>
    <sheetView showGridLines="0" topLeftCell="E2" zoomScale="115" zoomScaleNormal="115" workbookViewId="0">
      <selection activeCell="J21" sqref="J21"/>
    </sheetView>
  </sheetViews>
  <sheetFormatPr defaultRowHeight="15"/>
  <cols>
    <col min="1" max="1" width="2.7109375" customWidth="1"/>
    <col min="2" max="2" width="9.42578125" customWidth="1"/>
    <col min="3" max="10" width="5.5703125" customWidth="1"/>
    <col min="11" max="11" width="6.5703125" customWidth="1"/>
    <col min="12" max="12" width="4.5703125" customWidth="1"/>
    <col min="13" max="13" width="5.7109375" customWidth="1"/>
    <col min="14" max="14" width="7.140625" customWidth="1"/>
    <col min="15" max="15" width="4.7109375" customWidth="1"/>
    <col min="16" max="16" width="5.28515625" customWidth="1"/>
    <col min="17" max="17" width="12.140625" customWidth="1"/>
    <col min="18" max="22" width="6.5703125" customWidth="1"/>
    <col min="23" max="27" width="8.5703125" customWidth="1"/>
    <col min="28" max="29" width="5.5703125" customWidth="1"/>
  </cols>
  <sheetData>
    <row r="1" spans="2:27">
      <c r="B1" s="44" t="s">
        <v>108</v>
      </c>
    </row>
    <row r="3" spans="2:27">
      <c r="B3" s="4"/>
      <c r="C3" s="21" t="s">
        <v>41</v>
      </c>
      <c r="D3" s="21" t="s">
        <v>41</v>
      </c>
      <c r="E3" s="21" t="s">
        <v>41</v>
      </c>
      <c r="F3" s="21" t="s">
        <v>41</v>
      </c>
      <c r="G3" s="21" t="s">
        <v>41</v>
      </c>
      <c r="H3" s="21" t="s">
        <v>41</v>
      </c>
      <c r="I3" s="21" t="s">
        <v>41</v>
      </c>
      <c r="J3" s="21" t="s">
        <v>71</v>
      </c>
      <c r="K3" s="21" t="s">
        <v>72</v>
      </c>
      <c r="L3" s="21" t="s">
        <v>73</v>
      </c>
      <c r="M3" s="21" t="s">
        <v>74</v>
      </c>
      <c r="N3" s="21" t="s">
        <v>75</v>
      </c>
    </row>
    <row r="4" spans="2:27">
      <c r="B4" s="4"/>
      <c r="C4" s="4" t="s">
        <v>99</v>
      </c>
      <c r="D4" s="41" t="s">
        <v>85</v>
      </c>
      <c r="E4" s="4" t="s">
        <v>88</v>
      </c>
      <c r="F4" s="41" t="s">
        <v>87</v>
      </c>
      <c r="G4" s="4" t="s">
        <v>89</v>
      </c>
      <c r="H4" s="41" t="s">
        <v>90</v>
      </c>
      <c r="I4" s="4" t="s">
        <v>91</v>
      </c>
      <c r="J4" s="21"/>
      <c r="K4" s="21"/>
      <c r="L4" s="21"/>
      <c r="M4" s="21"/>
      <c r="N4" s="21"/>
    </row>
    <row r="5" spans="2:27">
      <c r="B5" s="5" t="s">
        <v>9</v>
      </c>
      <c r="C5" s="27" t="e">
        <f>#REF!</f>
        <v>#REF!</v>
      </c>
      <c r="D5" s="27" t="e">
        <f>#REF!</f>
        <v>#REF!</v>
      </c>
      <c r="E5" s="27" t="e">
        <f>#REF!</f>
        <v>#REF!</v>
      </c>
      <c r="F5" s="27" t="e">
        <f>#REF!</f>
        <v>#REF!</v>
      </c>
      <c r="G5" s="27" t="e">
        <f>#REF!</f>
        <v>#REF!</v>
      </c>
      <c r="H5" s="27" t="e">
        <f>#REF!</f>
        <v>#REF!</v>
      </c>
      <c r="I5" s="27" t="e">
        <f>#REF!</f>
        <v>#REF!</v>
      </c>
      <c r="J5" s="43">
        <v>22.61</v>
      </c>
      <c r="K5" s="43">
        <v>74.650000000000006</v>
      </c>
      <c r="L5" s="43">
        <v>0</v>
      </c>
      <c r="M5" s="43">
        <v>0</v>
      </c>
      <c r="N5" s="43">
        <v>10</v>
      </c>
    </row>
    <row r="6" spans="2:27">
      <c r="B6" s="6" t="s">
        <v>0</v>
      </c>
      <c r="C6" s="27" t="e">
        <f>#REF!</f>
        <v>#REF!</v>
      </c>
      <c r="D6" s="27" t="e">
        <f>#REF!</f>
        <v>#REF!</v>
      </c>
      <c r="E6" s="27" t="e">
        <f>#REF!</f>
        <v>#REF!</v>
      </c>
      <c r="F6" s="27" t="e">
        <f>#REF!</f>
        <v>#REF!</v>
      </c>
      <c r="G6" s="27" t="e">
        <f>#REF!</f>
        <v>#REF!</v>
      </c>
      <c r="H6" s="27" t="e">
        <f>#REF!</f>
        <v>#REF!</v>
      </c>
      <c r="I6" s="27" t="e">
        <f>#REF!</f>
        <v>#REF!</v>
      </c>
      <c r="J6" s="43">
        <v>74.34</v>
      </c>
      <c r="K6" s="43">
        <v>70.22</v>
      </c>
      <c r="L6" s="43">
        <v>0</v>
      </c>
      <c r="M6" s="43">
        <v>0</v>
      </c>
      <c r="N6" s="43">
        <v>30</v>
      </c>
    </row>
    <row r="7" spans="2:27">
      <c r="B7" s="6" t="s">
        <v>7</v>
      </c>
      <c r="C7" s="27" t="e">
        <f>#REF!</f>
        <v>#REF!</v>
      </c>
      <c r="D7" s="27" t="e">
        <f>#REF!</f>
        <v>#REF!</v>
      </c>
      <c r="E7" s="27" t="e">
        <f>#REF!</f>
        <v>#REF!</v>
      </c>
      <c r="F7" s="27" t="e">
        <f>#REF!</f>
        <v>#REF!</v>
      </c>
      <c r="G7" s="27" t="e">
        <f>#REF!</f>
        <v>#REF!</v>
      </c>
      <c r="H7" s="27" t="e">
        <f>#REF!</f>
        <v>#REF!</v>
      </c>
      <c r="I7" s="27" t="e">
        <f>#REF!</f>
        <v>#REF!</v>
      </c>
      <c r="J7" s="43">
        <v>100</v>
      </c>
      <c r="K7" s="43">
        <v>81.48</v>
      </c>
      <c r="L7" s="43">
        <v>0</v>
      </c>
      <c r="M7" s="43">
        <v>0</v>
      </c>
      <c r="N7" s="43">
        <v>30</v>
      </c>
    </row>
    <row r="8" spans="2:27">
      <c r="B8" s="6" t="s">
        <v>4</v>
      </c>
      <c r="C8" s="27" t="e">
        <f>#REF!</f>
        <v>#REF!</v>
      </c>
      <c r="D8" s="27" t="e">
        <f>#REF!</f>
        <v>#REF!</v>
      </c>
      <c r="E8" s="27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43">
        <v>27.87</v>
      </c>
      <c r="K8" s="43">
        <v>74.13</v>
      </c>
      <c r="L8" s="43">
        <v>0</v>
      </c>
      <c r="M8" s="43">
        <v>0</v>
      </c>
      <c r="N8" s="43">
        <v>10</v>
      </c>
    </row>
    <row r="9" spans="2:27">
      <c r="B9" s="6" t="s">
        <v>1</v>
      </c>
      <c r="C9" s="27" t="e">
        <f>#REF!</f>
        <v>#REF!</v>
      </c>
      <c r="D9" s="27" t="e">
        <f>#REF!</f>
        <v>#REF!</v>
      </c>
      <c r="E9" s="27" t="e">
        <f>#REF!</f>
        <v>#REF!</v>
      </c>
      <c r="F9" s="27" t="e">
        <f>#REF!</f>
        <v>#REF!</v>
      </c>
      <c r="G9" s="27" t="e">
        <f>#REF!</f>
        <v>#REF!</v>
      </c>
      <c r="H9" s="27" t="e">
        <f>#REF!</f>
        <v>#REF!</v>
      </c>
      <c r="I9" s="27" t="e">
        <f>#REF!</f>
        <v>#REF!</v>
      </c>
      <c r="J9" s="43">
        <v>45</v>
      </c>
      <c r="K9" s="43">
        <v>71.260000000000005</v>
      </c>
      <c r="L9" s="43">
        <v>0</v>
      </c>
      <c r="M9" s="43">
        <v>0</v>
      </c>
      <c r="N9" s="43">
        <v>10</v>
      </c>
    </row>
    <row r="10" spans="2:27">
      <c r="B10" s="6" t="s">
        <v>2</v>
      </c>
      <c r="C10" s="27" t="e">
        <f>#REF!</f>
        <v>#REF!</v>
      </c>
      <c r="D10" s="27" t="e">
        <f>#REF!</f>
        <v>#REF!</v>
      </c>
      <c r="E10" s="27" t="e">
        <f>#REF!</f>
        <v>#REF!</v>
      </c>
      <c r="F10" s="27" t="e">
        <f>#REF!</f>
        <v>#REF!</v>
      </c>
      <c r="G10" s="27" t="e">
        <f>#REF!</f>
        <v>#REF!</v>
      </c>
      <c r="H10" s="27" t="e">
        <f>#REF!</f>
        <v>#REF!</v>
      </c>
      <c r="I10" s="27" t="e">
        <f>#REF!</f>
        <v>#REF!</v>
      </c>
      <c r="J10" s="43">
        <v>97.75</v>
      </c>
      <c r="K10" s="43">
        <v>85.48</v>
      </c>
      <c r="L10" s="43">
        <v>0</v>
      </c>
      <c r="M10" s="43">
        <v>0</v>
      </c>
      <c r="N10" s="43">
        <v>30</v>
      </c>
    </row>
    <row r="11" spans="2:27">
      <c r="B11" s="6" t="s">
        <v>8</v>
      </c>
      <c r="C11" s="27" t="e">
        <f>#REF!</f>
        <v>#REF!</v>
      </c>
      <c r="D11" s="27" t="e">
        <f>#REF!</f>
        <v>#REF!</v>
      </c>
      <c r="E11" s="27" t="e">
        <f>#REF!</f>
        <v>#REF!</v>
      </c>
      <c r="F11" s="27" t="e">
        <f>#REF!</f>
        <v>#REF!</v>
      </c>
      <c r="G11" s="27" t="e">
        <f>#REF!</f>
        <v>#REF!</v>
      </c>
      <c r="H11" s="27" t="e">
        <f>#REF!</f>
        <v>#REF!</v>
      </c>
      <c r="I11" s="27" t="e">
        <f>#REF!</f>
        <v>#REF!</v>
      </c>
      <c r="J11" s="43">
        <v>23.23</v>
      </c>
      <c r="K11" s="43">
        <v>59.74</v>
      </c>
      <c r="L11" s="43">
        <v>0</v>
      </c>
      <c r="M11" s="43">
        <v>0</v>
      </c>
      <c r="N11" s="43">
        <v>10</v>
      </c>
    </row>
    <row r="12" spans="2:27">
      <c r="B12" s="6" t="s">
        <v>5</v>
      </c>
      <c r="C12" s="27" t="e">
        <f>#REF!</f>
        <v>#REF!</v>
      </c>
      <c r="D12" s="27" t="e">
        <f>#REF!</f>
        <v>#REF!</v>
      </c>
      <c r="E12" s="27" t="e">
        <f>#REF!</f>
        <v>#REF!</v>
      </c>
      <c r="F12" s="27" t="e">
        <f>#REF!</f>
        <v>#REF!</v>
      </c>
      <c r="G12" s="27" t="e">
        <f>#REF!</f>
        <v>#REF!</v>
      </c>
      <c r="H12" s="27" t="e">
        <f>#REF!</f>
        <v>#REF!</v>
      </c>
      <c r="I12" s="27" t="e">
        <f>#REF!</f>
        <v>#REF!</v>
      </c>
      <c r="J12" s="43">
        <v>26.66</v>
      </c>
      <c r="K12" s="43">
        <v>75.650000000000006</v>
      </c>
      <c r="L12" s="43">
        <v>0</v>
      </c>
      <c r="M12" s="43">
        <v>0</v>
      </c>
      <c r="N12" s="43">
        <v>30</v>
      </c>
    </row>
    <row r="15" spans="2:27">
      <c r="Q15" s="559" t="s">
        <v>59</v>
      </c>
      <c r="R15" s="559" t="s">
        <v>81</v>
      </c>
      <c r="S15" s="559"/>
      <c r="T15" s="559"/>
      <c r="U15" s="559"/>
      <c r="V15" s="559"/>
      <c r="W15" s="564" t="s">
        <v>97</v>
      </c>
      <c r="X15" s="562" t="s">
        <v>98</v>
      </c>
      <c r="Y15" s="561" t="s">
        <v>93</v>
      </c>
      <c r="Z15" s="561" t="s">
        <v>94</v>
      </c>
      <c r="AA15" s="559" t="s">
        <v>75</v>
      </c>
    </row>
    <row r="16" spans="2:27">
      <c r="Q16" s="560"/>
      <c r="R16" s="40" t="s">
        <v>100</v>
      </c>
      <c r="S16" s="40" t="s">
        <v>85</v>
      </c>
      <c r="T16" s="40" t="s">
        <v>86</v>
      </c>
      <c r="U16" s="40" t="s">
        <v>87</v>
      </c>
      <c r="V16" s="40" t="s">
        <v>92</v>
      </c>
      <c r="W16" s="563"/>
      <c r="X16" s="563"/>
      <c r="Y16" s="560"/>
      <c r="Z16" s="560"/>
      <c r="AA16" s="560"/>
    </row>
    <row r="17" spans="17:27">
      <c r="Q17" s="25" t="s">
        <v>7</v>
      </c>
      <c r="R17" s="34">
        <v>32.590000000000003</v>
      </c>
      <c r="S17" s="34">
        <v>95.63</v>
      </c>
      <c r="T17" s="34">
        <v>96.55</v>
      </c>
      <c r="U17" s="34">
        <v>89.34</v>
      </c>
      <c r="V17" s="36">
        <v>95.74</v>
      </c>
      <c r="W17" s="38">
        <v>100</v>
      </c>
      <c r="X17" s="38">
        <v>81.48</v>
      </c>
      <c r="Y17" s="25">
        <v>0</v>
      </c>
      <c r="Z17" s="25">
        <v>0</v>
      </c>
      <c r="AA17" s="20" t="s">
        <v>101</v>
      </c>
    </row>
    <row r="18" spans="17:27">
      <c r="Q18" s="25" t="s">
        <v>2</v>
      </c>
      <c r="R18" s="34">
        <v>69.61</v>
      </c>
      <c r="S18" s="34">
        <v>46.39</v>
      </c>
      <c r="T18" s="34">
        <v>84.25</v>
      </c>
      <c r="U18" s="34">
        <v>93.13</v>
      </c>
      <c r="V18" s="36">
        <v>94.93</v>
      </c>
      <c r="W18" s="38">
        <v>97.75</v>
      </c>
      <c r="X18" s="38">
        <v>85.48</v>
      </c>
      <c r="Y18" s="25">
        <v>0</v>
      </c>
      <c r="Z18" s="25">
        <v>0</v>
      </c>
      <c r="AA18" s="20" t="s">
        <v>101</v>
      </c>
    </row>
    <row r="19" spans="17:27">
      <c r="Q19" s="25" t="s">
        <v>1</v>
      </c>
      <c r="R19" s="34">
        <v>94.28</v>
      </c>
      <c r="S19" s="34">
        <v>96.56</v>
      </c>
      <c r="T19" s="34">
        <v>91.81</v>
      </c>
      <c r="U19" s="34">
        <v>68.02</v>
      </c>
      <c r="V19" s="36">
        <v>51.04</v>
      </c>
      <c r="W19" s="38">
        <v>45</v>
      </c>
      <c r="X19" s="38">
        <v>71.260000000000005</v>
      </c>
      <c r="Y19" s="25">
        <v>0</v>
      </c>
      <c r="Z19" s="25">
        <v>0</v>
      </c>
      <c r="AA19" s="26" t="s">
        <v>104</v>
      </c>
    </row>
    <row r="20" spans="17:27">
      <c r="Q20" s="25" t="s">
        <v>5</v>
      </c>
      <c r="R20" s="34">
        <v>29.16</v>
      </c>
      <c r="S20" s="34">
        <v>23.43</v>
      </c>
      <c r="T20" s="34">
        <v>60.61</v>
      </c>
      <c r="U20" s="34">
        <v>36.56</v>
      </c>
      <c r="V20" s="36">
        <v>37.93</v>
      </c>
      <c r="W20" s="38">
        <v>26.66</v>
      </c>
      <c r="X20" s="38">
        <v>75.650000000000006</v>
      </c>
      <c r="Y20" s="25">
        <v>0</v>
      </c>
      <c r="Z20" s="25">
        <v>0</v>
      </c>
      <c r="AA20" s="20" t="s">
        <v>101</v>
      </c>
    </row>
    <row r="21" spans="17:27">
      <c r="Q21" s="28" t="s">
        <v>8</v>
      </c>
      <c r="R21" s="35">
        <v>61.98</v>
      </c>
      <c r="S21" s="35">
        <v>29.93</v>
      </c>
      <c r="T21" s="35">
        <v>72.709999999999994</v>
      </c>
      <c r="U21" s="35">
        <v>39.380000000000003</v>
      </c>
      <c r="V21" s="37">
        <v>31.63</v>
      </c>
      <c r="W21" s="39">
        <v>23.23</v>
      </c>
      <c r="X21" s="39">
        <v>59.74</v>
      </c>
      <c r="Y21" s="28">
        <v>0</v>
      </c>
      <c r="Z21" s="28">
        <v>0</v>
      </c>
      <c r="AA21" s="32" t="s">
        <v>104</v>
      </c>
    </row>
  </sheetData>
  <sortState ref="B28:AA35">
    <sortCondition descending="1" ref="G28:G35"/>
  </sortState>
  <mergeCells count="7">
    <mergeCell ref="AA15:AA16"/>
    <mergeCell ref="Q15:Q16"/>
    <mergeCell ref="R15:V15"/>
    <mergeCell ref="W15:W16"/>
    <mergeCell ref="X15:X16"/>
    <mergeCell ref="Y15:Y16"/>
    <mergeCell ref="Z15:Z16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52"/>
  <sheetViews>
    <sheetView zoomScale="85" zoomScaleNormal="85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N57" sqref="N57"/>
    </sheetView>
  </sheetViews>
  <sheetFormatPr defaultRowHeight="15"/>
  <cols>
    <col min="1" max="1" width="12.85546875" customWidth="1"/>
  </cols>
  <sheetData>
    <row r="1" spans="1:26">
      <c r="A1" s="579" t="s">
        <v>143</v>
      </c>
      <c r="B1" s="579" t="s">
        <v>144</v>
      </c>
      <c r="C1" s="573" t="s">
        <v>145</v>
      </c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5"/>
      <c r="O1" s="104"/>
      <c r="P1" s="104"/>
      <c r="Q1" s="104"/>
      <c r="R1" s="104"/>
      <c r="S1" s="104"/>
      <c r="T1" s="104"/>
      <c r="U1" s="104"/>
      <c r="V1" s="104"/>
      <c r="W1" s="104"/>
      <c r="X1" s="573" t="s">
        <v>146</v>
      </c>
      <c r="Y1" s="574"/>
      <c r="Z1" s="575"/>
    </row>
    <row r="2" spans="1:26">
      <c r="A2" s="580"/>
      <c r="B2" s="580"/>
      <c r="C2" s="96" t="s">
        <v>170</v>
      </c>
      <c r="D2" s="96" t="s">
        <v>171</v>
      </c>
      <c r="E2" s="96" t="s">
        <v>172</v>
      </c>
      <c r="F2" s="96" t="s">
        <v>173</v>
      </c>
      <c r="G2" s="96" t="s">
        <v>174</v>
      </c>
      <c r="H2" s="96" t="s">
        <v>100</v>
      </c>
      <c r="I2" s="96" t="s">
        <v>85</v>
      </c>
      <c r="J2" s="96" t="s">
        <v>86</v>
      </c>
      <c r="K2" s="96" t="s">
        <v>142</v>
      </c>
      <c r="L2" s="96" t="s">
        <v>147</v>
      </c>
      <c r="M2" s="96" t="s">
        <v>148</v>
      </c>
      <c r="N2" s="96" t="s">
        <v>149</v>
      </c>
      <c r="O2" s="96" t="s">
        <v>170</v>
      </c>
      <c r="P2" s="96" t="s">
        <v>171</v>
      </c>
      <c r="Q2" s="96" t="s">
        <v>172</v>
      </c>
      <c r="R2" s="96" t="s">
        <v>173</v>
      </c>
      <c r="S2" s="96" t="s">
        <v>174</v>
      </c>
      <c r="T2" s="96" t="s">
        <v>100</v>
      </c>
      <c r="U2" s="96" t="s">
        <v>85</v>
      </c>
      <c r="V2" s="96" t="s">
        <v>86</v>
      </c>
      <c r="W2" s="96" t="s">
        <v>142</v>
      </c>
      <c r="X2" s="96" t="s">
        <v>147</v>
      </c>
      <c r="Y2" s="96" t="s">
        <v>148</v>
      </c>
      <c r="Z2" s="96" t="s">
        <v>149</v>
      </c>
    </row>
    <row r="3" spans="1:26">
      <c r="A3" s="99" t="s">
        <v>150</v>
      </c>
      <c r="B3" s="100" t="s">
        <v>14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>
      <c r="A4" s="96" t="s">
        <v>150</v>
      </c>
      <c r="B4" s="97" t="s">
        <v>9</v>
      </c>
      <c r="C4" s="202">
        <v>72</v>
      </c>
      <c r="D4" s="202">
        <v>66</v>
      </c>
      <c r="E4" s="202">
        <v>83</v>
      </c>
      <c r="F4" s="202">
        <v>86</v>
      </c>
      <c r="G4" s="202">
        <v>94</v>
      </c>
      <c r="H4" s="202">
        <v>94</v>
      </c>
      <c r="I4" s="202">
        <v>94</v>
      </c>
      <c r="J4" s="202">
        <v>78</v>
      </c>
      <c r="K4" s="202">
        <v>90</v>
      </c>
      <c r="L4" s="202">
        <v>94</v>
      </c>
      <c r="M4" s="202">
        <v>94</v>
      </c>
      <c r="N4" s="202">
        <v>94</v>
      </c>
      <c r="O4" s="202">
        <v>78</v>
      </c>
      <c r="P4" s="202">
        <f>세탁기!EV4</f>
        <v>94</v>
      </c>
      <c r="Q4" s="202">
        <v>94</v>
      </c>
      <c r="R4" s="202">
        <v>78</v>
      </c>
      <c r="S4" s="202">
        <v>78</v>
      </c>
      <c r="T4" s="202">
        <v>94</v>
      </c>
      <c r="U4" s="96"/>
      <c r="V4" s="96"/>
      <c r="W4" s="96"/>
      <c r="X4" s="96"/>
      <c r="Y4" s="96"/>
      <c r="Z4" s="96"/>
    </row>
    <row r="5" spans="1:26">
      <c r="A5" s="96" t="s">
        <v>150</v>
      </c>
      <c r="B5" s="97" t="s">
        <v>0</v>
      </c>
      <c r="C5" s="202">
        <v>58</v>
      </c>
      <c r="D5" s="202">
        <v>61</v>
      </c>
      <c r="E5" s="202">
        <v>75</v>
      </c>
      <c r="F5" s="202">
        <v>67</v>
      </c>
      <c r="G5" s="202">
        <v>76</v>
      </c>
      <c r="H5" s="202">
        <v>70</v>
      </c>
      <c r="I5" s="202">
        <v>79</v>
      </c>
      <c r="J5" s="202">
        <v>70</v>
      </c>
      <c r="K5" s="202">
        <v>79</v>
      </c>
      <c r="L5" s="202">
        <v>67</v>
      </c>
      <c r="M5" s="202">
        <v>62.684210526315788</v>
      </c>
      <c r="N5" s="202">
        <v>50</v>
      </c>
      <c r="O5" s="202">
        <v>41</v>
      </c>
      <c r="P5" s="202">
        <f>세탁기!EV5</f>
        <v>41.342105263157897</v>
      </c>
      <c r="Q5" s="202">
        <v>33.368421052631575</v>
      </c>
      <c r="R5" s="202">
        <v>44</v>
      </c>
      <c r="S5" s="202">
        <v>56.026315789473685</v>
      </c>
      <c r="T5" s="202">
        <v>30.684210526315788</v>
      </c>
      <c r="U5" s="96"/>
      <c r="V5" s="96"/>
      <c r="W5" s="96"/>
      <c r="X5" s="96"/>
      <c r="Y5" s="96"/>
      <c r="Z5" s="96"/>
    </row>
    <row r="6" spans="1:26">
      <c r="A6" s="96" t="s">
        <v>150</v>
      </c>
      <c r="B6" s="97" t="s">
        <v>15</v>
      </c>
      <c r="C6" s="202">
        <v>45</v>
      </c>
      <c r="D6" s="202">
        <v>42</v>
      </c>
      <c r="E6" s="202">
        <v>48</v>
      </c>
      <c r="F6" s="202">
        <v>61</v>
      </c>
      <c r="G6" s="202">
        <v>39</v>
      </c>
      <c r="H6" s="202">
        <v>48</v>
      </c>
      <c r="I6" s="202">
        <v>51</v>
      </c>
      <c r="J6" s="202">
        <v>55</v>
      </c>
      <c r="K6" s="202">
        <v>58</v>
      </c>
      <c r="L6" s="202">
        <v>55</v>
      </c>
      <c r="M6" s="202">
        <v>56</v>
      </c>
      <c r="N6" s="202">
        <v>68</v>
      </c>
      <c r="O6" s="202">
        <v>71</v>
      </c>
      <c r="P6" s="202">
        <f>세탁기!EV6</f>
        <v>62.342105263157897</v>
      </c>
      <c r="Q6" s="202">
        <v>55</v>
      </c>
      <c r="R6" s="202">
        <v>59</v>
      </c>
      <c r="S6" s="202">
        <v>66</v>
      </c>
      <c r="T6" s="202">
        <v>80.34210526315789</v>
      </c>
      <c r="U6" s="96"/>
      <c r="V6" s="96"/>
      <c r="W6" s="96"/>
      <c r="X6" s="96"/>
      <c r="Y6" s="96"/>
      <c r="Z6" s="96"/>
    </row>
    <row r="7" spans="1:26">
      <c r="A7" s="96" t="s">
        <v>150</v>
      </c>
      <c r="B7" s="97" t="s">
        <v>10</v>
      </c>
      <c r="C7" s="202">
        <v>55</v>
      </c>
      <c r="D7" s="202">
        <v>55</v>
      </c>
      <c r="E7" s="202">
        <v>48</v>
      </c>
      <c r="F7" s="202">
        <v>67</v>
      </c>
      <c r="G7" s="202">
        <v>67</v>
      </c>
      <c r="H7" s="202">
        <v>67</v>
      </c>
      <c r="I7" s="202">
        <v>55</v>
      </c>
      <c r="J7" s="202">
        <v>59</v>
      </c>
      <c r="K7" s="202">
        <v>55</v>
      </c>
      <c r="L7" s="202">
        <v>48</v>
      </c>
      <c r="M7" s="202">
        <v>59</v>
      </c>
      <c r="N7" s="202">
        <v>80</v>
      </c>
      <c r="O7" s="202">
        <v>82</v>
      </c>
      <c r="P7" s="202">
        <f>세탁기!EV7</f>
        <v>76</v>
      </c>
      <c r="Q7" s="202">
        <v>69</v>
      </c>
      <c r="R7" s="202">
        <v>91</v>
      </c>
      <c r="S7" s="202">
        <v>76</v>
      </c>
      <c r="T7" s="202">
        <v>65</v>
      </c>
      <c r="U7" s="96"/>
      <c r="V7" s="96"/>
      <c r="W7" s="96"/>
      <c r="X7" s="96"/>
      <c r="Y7" s="96"/>
      <c r="Z7" s="96"/>
    </row>
    <row r="8" spans="1:26">
      <c r="A8" s="96" t="s">
        <v>150</v>
      </c>
      <c r="B8" s="97" t="s">
        <v>7</v>
      </c>
      <c r="C8" s="202">
        <v>85</v>
      </c>
      <c r="D8" s="202">
        <v>85</v>
      </c>
      <c r="E8" s="202">
        <v>97</v>
      </c>
      <c r="F8" s="202">
        <v>93</v>
      </c>
      <c r="G8" s="202">
        <v>82</v>
      </c>
      <c r="H8" s="202">
        <v>90</v>
      </c>
      <c r="I8" s="202">
        <v>82</v>
      </c>
      <c r="J8" s="202">
        <v>85</v>
      </c>
      <c r="K8" s="202">
        <v>91</v>
      </c>
      <c r="L8" s="202">
        <v>88</v>
      </c>
      <c r="M8" s="202">
        <v>85</v>
      </c>
      <c r="N8" s="202">
        <v>86</v>
      </c>
      <c r="O8" s="202">
        <v>67</v>
      </c>
      <c r="P8" s="202">
        <f>세탁기!EV8</f>
        <v>32</v>
      </c>
      <c r="Q8" s="202">
        <v>56</v>
      </c>
      <c r="R8" s="202">
        <v>62</v>
      </c>
      <c r="S8" s="202">
        <v>63</v>
      </c>
      <c r="T8" s="202">
        <v>46</v>
      </c>
      <c r="U8" s="96"/>
      <c r="V8" s="96"/>
      <c r="W8" s="96"/>
      <c r="X8" s="96"/>
      <c r="Y8" s="96"/>
      <c r="Z8" s="96"/>
    </row>
    <row r="9" spans="1:26">
      <c r="A9" s="96" t="s">
        <v>150</v>
      </c>
      <c r="B9" s="97" t="s">
        <v>2</v>
      </c>
      <c r="C9" s="202">
        <v>59</v>
      </c>
      <c r="D9" s="202">
        <v>36</v>
      </c>
      <c r="E9" s="202">
        <v>52</v>
      </c>
      <c r="F9" s="202">
        <v>62</v>
      </c>
      <c r="G9" s="202">
        <v>82</v>
      </c>
      <c r="H9" s="202">
        <v>65</v>
      </c>
      <c r="I9" s="202">
        <v>81</v>
      </c>
      <c r="J9" s="202">
        <v>53</v>
      </c>
      <c r="K9" s="202">
        <v>71</v>
      </c>
      <c r="L9" s="202">
        <v>75</v>
      </c>
      <c r="M9" s="202">
        <v>78</v>
      </c>
      <c r="N9" s="202">
        <v>43</v>
      </c>
      <c r="O9" s="202">
        <v>57</v>
      </c>
      <c r="P9" s="202">
        <f>세탁기!EV9</f>
        <v>44</v>
      </c>
      <c r="Q9" s="202">
        <v>48.342105263157897</v>
      </c>
      <c r="R9" s="202">
        <v>50</v>
      </c>
      <c r="S9" s="202">
        <v>44</v>
      </c>
      <c r="T9" s="202">
        <v>56</v>
      </c>
      <c r="U9" s="96"/>
      <c r="V9" s="96"/>
      <c r="W9" s="96"/>
      <c r="X9" s="96"/>
      <c r="Y9" s="96"/>
      <c r="Z9" s="96"/>
    </row>
    <row r="10" spans="1:26">
      <c r="A10" s="96" t="s">
        <v>150</v>
      </c>
      <c r="B10" s="97" t="s">
        <v>13</v>
      </c>
      <c r="C10" s="202">
        <v>48</v>
      </c>
      <c r="D10" s="202">
        <v>48</v>
      </c>
      <c r="E10" s="202">
        <v>36</v>
      </c>
      <c r="F10" s="202">
        <v>28</v>
      </c>
      <c r="G10" s="202">
        <v>39</v>
      </c>
      <c r="H10" s="202">
        <v>36</v>
      </c>
      <c r="I10" s="202">
        <v>36</v>
      </c>
      <c r="J10" s="202">
        <v>44</v>
      </c>
      <c r="K10" s="202">
        <v>44</v>
      </c>
      <c r="L10" s="202">
        <v>44</v>
      </c>
      <c r="M10" s="202">
        <v>50</v>
      </c>
      <c r="N10" s="202">
        <v>44</v>
      </c>
      <c r="O10" s="202">
        <v>56</v>
      </c>
      <c r="P10" s="202">
        <f>세탁기!EV10</f>
        <v>56</v>
      </c>
      <c r="Q10" s="202">
        <v>51</v>
      </c>
      <c r="R10" s="202">
        <v>53</v>
      </c>
      <c r="S10" s="202">
        <v>44</v>
      </c>
      <c r="T10" s="202">
        <v>70</v>
      </c>
      <c r="U10" s="96"/>
      <c r="V10" s="96"/>
      <c r="W10" s="96"/>
      <c r="X10" s="96"/>
      <c r="Y10" s="96"/>
      <c r="Z10" s="96"/>
    </row>
    <row r="11" spans="1:26">
      <c r="A11" s="96" t="s">
        <v>150</v>
      </c>
      <c r="B11" s="97" t="s">
        <v>12</v>
      </c>
      <c r="C11" s="202">
        <v>56</v>
      </c>
      <c r="D11" s="202">
        <v>53</v>
      </c>
      <c r="E11" s="202">
        <v>48</v>
      </c>
      <c r="F11" s="202">
        <v>60</v>
      </c>
      <c r="G11" s="202">
        <v>75</v>
      </c>
      <c r="H11" s="202">
        <v>78</v>
      </c>
      <c r="I11" s="202">
        <v>90</v>
      </c>
      <c r="J11" s="202">
        <v>85</v>
      </c>
      <c r="K11" s="202">
        <v>94</v>
      </c>
      <c r="L11" s="202">
        <v>84</v>
      </c>
      <c r="M11" s="202">
        <v>97</v>
      </c>
      <c r="N11" s="202">
        <v>85</v>
      </c>
      <c r="O11" s="202">
        <v>86</v>
      </c>
      <c r="P11" s="202">
        <f>세탁기!EV11</f>
        <v>81</v>
      </c>
      <c r="Q11" s="202">
        <v>81</v>
      </c>
      <c r="R11" s="202">
        <v>75</v>
      </c>
      <c r="S11" s="202">
        <v>74</v>
      </c>
      <c r="T11" s="202">
        <v>64</v>
      </c>
      <c r="U11" s="96"/>
      <c r="V11" s="96"/>
      <c r="W11" s="96"/>
      <c r="X11" s="96"/>
      <c r="Y11" s="96"/>
      <c r="Z11" s="96"/>
    </row>
    <row r="12" spans="1:26">
      <c r="A12" s="96" t="s">
        <v>150</v>
      </c>
      <c r="B12" s="97" t="s">
        <v>8</v>
      </c>
      <c r="C12" s="202">
        <v>73</v>
      </c>
      <c r="D12" s="202">
        <v>91</v>
      </c>
      <c r="E12" s="202">
        <v>86</v>
      </c>
      <c r="F12" s="202">
        <v>77</v>
      </c>
      <c r="G12" s="202">
        <v>62</v>
      </c>
      <c r="H12" s="202">
        <v>79</v>
      </c>
      <c r="I12" s="202">
        <v>71</v>
      </c>
      <c r="J12" s="202">
        <v>74</v>
      </c>
      <c r="K12" s="202">
        <v>61</v>
      </c>
      <c r="L12" s="202">
        <v>50</v>
      </c>
      <c r="M12" s="202">
        <v>59</v>
      </c>
      <c r="N12" s="202">
        <v>58</v>
      </c>
      <c r="O12" s="202">
        <v>56</v>
      </c>
      <c r="P12" s="202">
        <f>세탁기!EV12</f>
        <v>68</v>
      </c>
      <c r="Q12" s="202">
        <v>80.34210526315789</v>
      </c>
      <c r="R12" s="202">
        <v>78</v>
      </c>
      <c r="S12" s="202">
        <v>86</v>
      </c>
      <c r="T12" s="202">
        <v>87</v>
      </c>
      <c r="U12" s="96"/>
      <c r="V12" s="96"/>
      <c r="W12" s="96"/>
      <c r="X12" s="96"/>
      <c r="Y12" s="96"/>
      <c r="Z12" s="96"/>
    </row>
    <row r="13" spans="1:26">
      <c r="A13" s="96" t="s">
        <v>150</v>
      </c>
      <c r="B13" s="97" t="s">
        <v>5</v>
      </c>
      <c r="C13" s="202">
        <v>81</v>
      </c>
      <c r="D13" s="202">
        <v>94</v>
      </c>
      <c r="E13" s="202">
        <v>90</v>
      </c>
      <c r="F13" s="202">
        <v>86</v>
      </c>
      <c r="G13" s="202">
        <v>75</v>
      </c>
      <c r="H13" s="202">
        <v>83</v>
      </c>
      <c r="I13" s="202">
        <v>94</v>
      </c>
      <c r="J13" s="202">
        <v>91</v>
      </c>
      <c r="K13" s="202">
        <v>87</v>
      </c>
      <c r="L13" s="202">
        <v>91</v>
      </c>
      <c r="M13" s="202">
        <v>74</v>
      </c>
      <c r="N13" s="202">
        <v>69</v>
      </c>
      <c r="O13" s="202">
        <v>75</v>
      </c>
      <c r="P13" s="202">
        <f>세탁기!EV13</f>
        <v>74</v>
      </c>
      <c r="Q13" s="202">
        <v>82</v>
      </c>
      <c r="R13" s="202">
        <v>90</v>
      </c>
      <c r="S13" s="202">
        <v>80</v>
      </c>
      <c r="T13" s="202">
        <v>90</v>
      </c>
      <c r="U13" s="96"/>
      <c r="V13" s="96"/>
      <c r="W13" s="96"/>
      <c r="X13" s="96"/>
      <c r="Y13" s="96"/>
      <c r="Z13" s="96"/>
    </row>
    <row r="14" spans="1:26">
      <c r="A14" s="96" t="s">
        <v>151</v>
      </c>
      <c r="B14" s="98" t="s">
        <v>9</v>
      </c>
      <c r="C14" s="202">
        <v>74</v>
      </c>
      <c r="D14" s="202">
        <v>71</v>
      </c>
      <c r="E14" s="202">
        <v>74</v>
      </c>
      <c r="F14" s="202">
        <v>68</v>
      </c>
      <c r="G14" s="202">
        <v>77</v>
      </c>
      <c r="H14" s="202">
        <v>71</v>
      </c>
      <c r="I14" s="202">
        <v>68</v>
      </c>
      <c r="J14" s="202">
        <v>77</v>
      </c>
      <c r="K14" s="202">
        <v>61</v>
      </c>
      <c r="L14" s="202">
        <v>76</v>
      </c>
      <c r="M14" s="202">
        <v>63</v>
      </c>
      <c r="N14" s="202">
        <v>44.122807017543863</v>
      </c>
      <c r="O14" s="202">
        <v>44.122807017543863</v>
      </c>
      <c r="P14" s="202">
        <f>냉장고!EV3</f>
        <v>83</v>
      </c>
      <c r="Q14" s="202">
        <v>58.122807017543863</v>
      </c>
      <c r="R14" s="202">
        <v>79</v>
      </c>
      <c r="S14" s="202">
        <v>82</v>
      </c>
      <c r="T14" s="202">
        <v>70</v>
      </c>
      <c r="U14" s="96"/>
      <c r="V14" s="96"/>
      <c r="W14" s="96"/>
      <c r="X14" s="96"/>
      <c r="Y14" s="96"/>
      <c r="Z14" s="96"/>
    </row>
    <row r="15" spans="1:26">
      <c r="A15" s="96" t="s">
        <v>151</v>
      </c>
      <c r="B15" s="98" t="s">
        <v>0</v>
      </c>
      <c r="C15" s="202">
        <v>61</v>
      </c>
      <c r="D15" s="202">
        <v>64</v>
      </c>
      <c r="E15" s="202">
        <v>42</v>
      </c>
      <c r="F15" s="202">
        <v>45</v>
      </c>
      <c r="G15" s="202">
        <v>60</v>
      </c>
      <c r="H15" s="202">
        <v>42</v>
      </c>
      <c r="I15" s="202">
        <v>54</v>
      </c>
      <c r="J15" s="202">
        <v>47</v>
      </c>
      <c r="K15" s="202">
        <v>60</v>
      </c>
      <c r="L15" s="202">
        <v>42</v>
      </c>
      <c r="M15" s="202">
        <v>61.491228070175438</v>
      </c>
      <c r="N15" s="202">
        <v>71</v>
      </c>
      <c r="O15" s="202">
        <v>74</v>
      </c>
      <c r="P15" s="202">
        <f>냉장고!EV4</f>
        <v>74</v>
      </c>
      <c r="Q15" s="202">
        <v>82</v>
      </c>
      <c r="R15" s="202">
        <v>72</v>
      </c>
      <c r="S15" s="202">
        <v>77</v>
      </c>
      <c r="T15" s="202">
        <v>64.122807017543863</v>
      </c>
      <c r="U15" s="96"/>
      <c r="V15" s="96"/>
      <c r="W15" s="96"/>
      <c r="X15" s="96"/>
      <c r="Y15" s="96"/>
      <c r="Z15" s="96"/>
    </row>
    <row r="16" spans="1:26">
      <c r="A16" s="96" t="s">
        <v>151</v>
      </c>
      <c r="B16" s="98" t="s">
        <v>6</v>
      </c>
      <c r="C16" s="202">
        <v>67</v>
      </c>
      <c r="D16" s="202">
        <v>80</v>
      </c>
      <c r="E16" s="202">
        <v>64</v>
      </c>
      <c r="F16" s="202">
        <v>80</v>
      </c>
      <c r="G16" s="202">
        <v>73</v>
      </c>
      <c r="H16" s="202">
        <v>79</v>
      </c>
      <c r="I16" s="202">
        <v>73</v>
      </c>
      <c r="J16" s="202">
        <v>73</v>
      </c>
      <c r="K16" s="202">
        <v>85</v>
      </c>
      <c r="L16" s="202">
        <v>79</v>
      </c>
      <c r="M16" s="202">
        <v>76</v>
      </c>
      <c r="N16" s="202">
        <v>82</v>
      </c>
      <c r="O16" s="202">
        <v>82</v>
      </c>
      <c r="P16" s="202">
        <f>냉장고!EV5</f>
        <v>78</v>
      </c>
      <c r="Q16" s="202">
        <v>93</v>
      </c>
      <c r="R16" s="202">
        <v>72</v>
      </c>
      <c r="S16" s="202">
        <v>65</v>
      </c>
      <c r="T16" s="202">
        <v>70</v>
      </c>
      <c r="U16" s="96"/>
      <c r="V16" s="96"/>
      <c r="W16" s="96"/>
      <c r="X16" s="96"/>
      <c r="Y16" s="96"/>
      <c r="Z16" s="96"/>
    </row>
    <row r="17" spans="1:26">
      <c r="A17" s="96" t="s">
        <v>151</v>
      </c>
      <c r="B17" s="98" t="s">
        <v>10</v>
      </c>
      <c r="C17" s="202">
        <v>59</v>
      </c>
      <c r="D17" s="202">
        <v>56</v>
      </c>
      <c r="E17" s="202">
        <v>44</v>
      </c>
      <c r="F17" s="202">
        <v>44</v>
      </c>
      <c r="G17" s="202">
        <v>63</v>
      </c>
      <c r="H17" s="202">
        <v>63</v>
      </c>
      <c r="I17" s="202">
        <v>70</v>
      </c>
      <c r="J17" s="202">
        <v>79</v>
      </c>
      <c r="K17" s="202">
        <v>89</v>
      </c>
      <c r="L17" s="202">
        <v>77</v>
      </c>
      <c r="M17" s="202">
        <v>57</v>
      </c>
      <c r="N17" s="202">
        <v>67</v>
      </c>
      <c r="O17" s="202">
        <v>74</v>
      </c>
      <c r="P17" s="202">
        <f>냉장고!EV6</f>
        <v>85</v>
      </c>
      <c r="Q17" s="202">
        <v>80.245614035087726</v>
      </c>
      <c r="R17" s="202">
        <v>89</v>
      </c>
      <c r="S17" s="202">
        <v>86</v>
      </c>
      <c r="T17" s="202">
        <v>74</v>
      </c>
      <c r="U17" s="96"/>
      <c r="V17" s="96"/>
      <c r="W17" s="96"/>
      <c r="X17" s="96"/>
      <c r="Y17" s="96"/>
      <c r="Z17" s="96"/>
    </row>
    <row r="18" spans="1:26">
      <c r="A18" s="96" t="s">
        <v>151</v>
      </c>
      <c r="B18" s="98" t="s">
        <v>11</v>
      </c>
      <c r="C18" s="202">
        <v>44</v>
      </c>
      <c r="D18" s="202">
        <v>50</v>
      </c>
      <c r="E18" s="202">
        <v>50</v>
      </c>
      <c r="F18" s="202">
        <v>56</v>
      </c>
      <c r="G18" s="202">
        <v>50</v>
      </c>
      <c r="H18" s="202">
        <v>44</v>
      </c>
      <c r="I18" s="202">
        <v>60</v>
      </c>
      <c r="J18" s="202">
        <v>51</v>
      </c>
      <c r="K18" s="202">
        <v>58</v>
      </c>
      <c r="L18" s="202">
        <v>58</v>
      </c>
      <c r="M18" s="202">
        <v>62.245614035087719</v>
      </c>
      <c r="N18" s="202">
        <v>74</v>
      </c>
      <c r="O18" s="202">
        <v>66</v>
      </c>
      <c r="P18" s="202">
        <f>냉장고!EV7</f>
        <v>74</v>
      </c>
      <c r="Q18" s="202">
        <v>74</v>
      </c>
      <c r="R18" s="202">
        <v>79</v>
      </c>
      <c r="S18" s="202">
        <v>65.245614035087726</v>
      </c>
      <c r="T18" s="202">
        <v>55.122807017543863</v>
      </c>
      <c r="U18" s="96"/>
      <c r="V18" s="96"/>
      <c r="W18" s="96"/>
      <c r="X18" s="96"/>
      <c r="Y18" s="96"/>
      <c r="Z18" s="96"/>
    </row>
    <row r="19" spans="1:26">
      <c r="A19" s="96" t="s">
        <v>151</v>
      </c>
      <c r="B19" s="98" t="s">
        <v>12</v>
      </c>
      <c r="C19" s="202">
        <v>64</v>
      </c>
      <c r="D19" s="202">
        <v>58</v>
      </c>
      <c r="E19" s="202">
        <v>63</v>
      </c>
      <c r="F19" s="202">
        <v>63</v>
      </c>
      <c r="G19" s="202">
        <v>63</v>
      </c>
      <c r="H19" s="202">
        <v>44</v>
      </c>
      <c r="I19" s="202">
        <v>59</v>
      </c>
      <c r="J19" s="202">
        <v>56</v>
      </c>
      <c r="K19" s="202">
        <v>68</v>
      </c>
      <c r="L19" s="202">
        <v>49</v>
      </c>
      <c r="M19" s="202">
        <v>39</v>
      </c>
      <c r="N19" s="202">
        <v>41</v>
      </c>
      <c r="O19" s="202">
        <v>53</v>
      </c>
      <c r="P19" s="202">
        <f>냉장고!EV8</f>
        <v>69</v>
      </c>
      <c r="Q19" s="202">
        <v>58</v>
      </c>
      <c r="R19" s="202">
        <v>49</v>
      </c>
      <c r="S19" s="202">
        <v>53</v>
      </c>
      <c r="T19" s="202">
        <v>58</v>
      </c>
      <c r="U19" s="96"/>
      <c r="V19" s="96"/>
      <c r="W19" s="96"/>
      <c r="X19" s="96"/>
      <c r="Y19" s="96"/>
      <c r="Z19" s="96"/>
    </row>
    <row r="20" spans="1:26">
      <c r="A20" s="96" t="s">
        <v>151</v>
      </c>
      <c r="B20" s="98" t="s">
        <v>8</v>
      </c>
      <c r="C20" s="202">
        <v>54</v>
      </c>
      <c r="D20" s="202">
        <v>66</v>
      </c>
      <c r="E20" s="202">
        <v>66</v>
      </c>
      <c r="F20" s="202">
        <v>70</v>
      </c>
      <c r="G20" s="202">
        <v>73</v>
      </c>
      <c r="H20" s="202">
        <v>69</v>
      </c>
      <c r="I20" s="202">
        <v>72</v>
      </c>
      <c r="J20" s="202">
        <v>65</v>
      </c>
      <c r="K20" s="202">
        <v>53</v>
      </c>
      <c r="L20" s="202">
        <v>65</v>
      </c>
      <c r="M20" s="202">
        <v>54</v>
      </c>
      <c r="N20" s="202">
        <v>55</v>
      </c>
      <c r="O20" s="202">
        <v>62</v>
      </c>
      <c r="P20" s="202">
        <f>냉장고!EV9</f>
        <v>62</v>
      </c>
      <c r="Q20" s="202">
        <v>69</v>
      </c>
      <c r="R20" s="202">
        <v>68.122807017543863</v>
      </c>
      <c r="S20" s="202">
        <v>78</v>
      </c>
      <c r="T20" s="202">
        <v>79</v>
      </c>
      <c r="U20" s="96"/>
      <c r="V20" s="96"/>
      <c r="W20" s="96"/>
      <c r="X20" s="96"/>
      <c r="Y20" s="96"/>
      <c r="Z20" s="96"/>
    </row>
    <row r="21" spans="1:26">
      <c r="A21" s="96" t="s">
        <v>151</v>
      </c>
      <c r="B21" s="98" t="s">
        <v>5</v>
      </c>
      <c r="C21" s="202">
        <v>74</v>
      </c>
      <c r="D21" s="202">
        <v>83</v>
      </c>
      <c r="E21" s="202">
        <v>74</v>
      </c>
      <c r="F21" s="202">
        <v>83</v>
      </c>
      <c r="G21" s="202">
        <v>89</v>
      </c>
      <c r="H21" s="202">
        <v>79</v>
      </c>
      <c r="I21" s="202">
        <v>82</v>
      </c>
      <c r="J21" s="202">
        <v>69</v>
      </c>
      <c r="K21" s="202">
        <v>65</v>
      </c>
      <c r="L21" s="202">
        <v>59</v>
      </c>
      <c r="M21" s="202">
        <v>43.122807017543863</v>
      </c>
      <c r="N21" s="202">
        <v>50</v>
      </c>
      <c r="O21" s="202">
        <v>53</v>
      </c>
      <c r="P21" s="202">
        <f>냉장고!EV10</f>
        <v>67</v>
      </c>
      <c r="Q21" s="202">
        <v>64</v>
      </c>
      <c r="R21" s="202">
        <v>64</v>
      </c>
      <c r="S21" s="202">
        <v>53</v>
      </c>
      <c r="T21" s="202">
        <v>68</v>
      </c>
      <c r="U21" s="96"/>
      <c r="V21" s="96"/>
      <c r="W21" s="96"/>
      <c r="X21" s="96"/>
      <c r="Y21" s="96"/>
      <c r="Z21" s="96"/>
    </row>
    <row r="22" spans="1:26">
      <c r="A22" s="99" t="s">
        <v>152</v>
      </c>
      <c r="B22" s="100" t="s">
        <v>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>
      <c r="A23" s="96" t="s">
        <v>152</v>
      </c>
      <c r="B23" s="97" t="s">
        <v>153</v>
      </c>
      <c r="C23" s="202">
        <v>32</v>
      </c>
      <c r="D23" s="202">
        <v>48</v>
      </c>
      <c r="E23" s="202">
        <v>48</v>
      </c>
      <c r="F23" s="202">
        <v>48</v>
      </c>
      <c r="G23" s="202">
        <v>51</v>
      </c>
      <c r="H23" s="202">
        <v>60</v>
      </c>
      <c r="I23" s="202">
        <v>60</v>
      </c>
      <c r="J23" s="202">
        <v>69</v>
      </c>
      <c r="K23" s="202">
        <v>45</v>
      </c>
      <c r="L23" s="202">
        <v>44</v>
      </c>
      <c r="M23" s="202">
        <v>60</v>
      </c>
      <c r="N23" s="202">
        <v>68</v>
      </c>
      <c r="O23" s="202">
        <v>72</v>
      </c>
      <c r="P23" s="202">
        <f>RAC!EY4</f>
        <v>44</v>
      </c>
      <c r="Q23" s="202">
        <v>53</v>
      </c>
      <c r="R23" s="202">
        <v>64</v>
      </c>
      <c r="S23" s="202">
        <v>55</v>
      </c>
      <c r="T23" s="202">
        <v>53</v>
      </c>
      <c r="U23" s="96"/>
      <c r="V23" s="96"/>
      <c r="W23" s="96"/>
      <c r="X23" s="96"/>
      <c r="Y23" s="96"/>
      <c r="Z23" s="96"/>
    </row>
    <row r="24" spans="1:26">
      <c r="A24" s="96" t="s">
        <v>152</v>
      </c>
      <c r="B24" s="97" t="s">
        <v>7</v>
      </c>
      <c r="C24" s="202">
        <v>69</v>
      </c>
      <c r="D24" s="202">
        <v>72</v>
      </c>
      <c r="E24" s="202">
        <v>76</v>
      </c>
      <c r="F24" s="202">
        <v>64</v>
      </c>
      <c r="G24" s="202">
        <v>52</v>
      </c>
      <c r="H24" s="202">
        <v>65</v>
      </c>
      <c r="I24" s="202">
        <v>71</v>
      </c>
      <c r="J24" s="202">
        <v>82</v>
      </c>
      <c r="K24" s="202">
        <v>85</v>
      </c>
      <c r="L24" s="202">
        <v>76</v>
      </c>
      <c r="M24" s="202">
        <v>74</v>
      </c>
      <c r="N24" s="202">
        <v>91</v>
      </c>
      <c r="O24" s="202">
        <v>90</v>
      </c>
      <c r="P24" s="202" t="e">
        <f>RAC!EY5</f>
        <v>#DIV/0!</v>
      </c>
      <c r="Q24" s="202">
        <v>79</v>
      </c>
      <c r="R24" s="202">
        <v>72</v>
      </c>
      <c r="S24" s="202">
        <v>75</v>
      </c>
      <c r="T24" s="202">
        <v>97</v>
      </c>
      <c r="U24" s="96"/>
      <c r="V24" s="96"/>
      <c r="W24" s="96"/>
      <c r="X24" s="96"/>
      <c r="Y24" s="96"/>
      <c r="Z24" s="96"/>
    </row>
    <row r="25" spans="1:26">
      <c r="A25" s="99" t="s">
        <v>152</v>
      </c>
      <c r="B25" s="100" t="s">
        <v>4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>
      <c r="A26" s="96" t="s">
        <v>152</v>
      </c>
      <c r="B26" s="97" t="s">
        <v>157</v>
      </c>
      <c r="C26" s="202">
        <v>72</v>
      </c>
      <c r="D26" s="202">
        <v>56</v>
      </c>
      <c r="E26" s="202">
        <v>60</v>
      </c>
      <c r="F26" s="202">
        <v>67</v>
      </c>
      <c r="G26" s="202">
        <v>67</v>
      </c>
      <c r="H26" s="202">
        <v>67</v>
      </c>
      <c r="I26" s="202">
        <v>79</v>
      </c>
      <c r="J26" s="202">
        <v>60</v>
      </c>
      <c r="K26" s="202">
        <v>56</v>
      </c>
      <c r="L26" s="202">
        <v>53</v>
      </c>
      <c r="M26" s="202">
        <v>58</v>
      </c>
      <c r="N26" s="202">
        <v>93</v>
      </c>
      <c r="O26" s="202">
        <v>66</v>
      </c>
      <c r="P26" s="202">
        <f>RAC!EY7</f>
        <v>86</v>
      </c>
      <c r="Q26" s="202">
        <v>70</v>
      </c>
      <c r="R26" s="202">
        <v>88</v>
      </c>
      <c r="S26" s="202">
        <v>60</v>
      </c>
      <c r="T26" s="202">
        <v>59</v>
      </c>
      <c r="U26" s="96"/>
      <c r="V26" s="96"/>
      <c r="W26" s="96"/>
      <c r="X26" s="96"/>
      <c r="Y26" s="96"/>
      <c r="Z26" s="96"/>
    </row>
    <row r="27" spans="1:26">
      <c r="A27" s="96" t="s">
        <v>152</v>
      </c>
      <c r="B27" s="97" t="s">
        <v>158</v>
      </c>
      <c r="C27" s="202">
        <v>63</v>
      </c>
      <c r="D27" s="202">
        <v>62</v>
      </c>
      <c r="E27" s="202">
        <v>75</v>
      </c>
      <c r="F27" s="202">
        <v>75</v>
      </c>
      <c r="G27" s="202">
        <v>56</v>
      </c>
      <c r="H27" s="202">
        <v>52</v>
      </c>
      <c r="I27" s="202">
        <v>37</v>
      </c>
      <c r="J27" s="202">
        <v>46</v>
      </c>
      <c r="K27" s="202">
        <v>55</v>
      </c>
      <c r="L27" s="202">
        <v>68</v>
      </c>
      <c r="M27" s="202">
        <v>75</v>
      </c>
      <c r="N27" s="202">
        <v>90</v>
      </c>
      <c r="O27" s="202">
        <v>77</v>
      </c>
      <c r="P27" s="202">
        <f>RAC!EY8</f>
        <v>100</v>
      </c>
      <c r="Q27" s="202">
        <v>76</v>
      </c>
      <c r="R27" s="202">
        <v>77</v>
      </c>
      <c r="S27" s="202">
        <v>86</v>
      </c>
      <c r="T27" s="202">
        <v>97</v>
      </c>
      <c r="U27" s="96"/>
      <c r="V27" s="96"/>
      <c r="W27" s="96"/>
      <c r="X27" s="96"/>
      <c r="Y27" s="96"/>
      <c r="Z27" s="96"/>
    </row>
    <row r="28" spans="1:26">
      <c r="A28" s="96" t="s">
        <v>152</v>
      </c>
      <c r="B28" s="97" t="s">
        <v>159</v>
      </c>
      <c r="C28" s="202">
        <v>85</v>
      </c>
      <c r="D28" s="202">
        <v>94</v>
      </c>
      <c r="E28" s="202">
        <v>79</v>
      </c>
      <c r="F28" s="202">
        <v>68</v>
      </c>
      <c r="G28" s="202">
        <v>57</v>
      </c>
      <c r="H28" s="202">
        <v>32</v>
      </c>
      <c r="I28" s="202">
        <v>60</v>
      </c>
      <c r="J28" s="202">
        <v>52</v>
      </c>
      <c r="K28" s="202">
        <v>56</v>
      </c>
      <c r="L28" s="202">
        <v>57</v>
      </c>
      <c r="M28" s="202">
        <v>29</v>
      </c>
      <c r="N28" s="202">
        <v>38</v>
      </c>
      <c r="O28" s="202">
        <v>54</v>
      </c>
      <c r="P28" s="202">
        <f>RAC!EY9</f>
        <v>54</v>
      </c>
      <c r="Q28" s="202">
        <v>60</v>
      </c>
      <c r="R28" s="202">
        <v>81</v>
      </c>
      <c r="S28" s="202">
        <v>78</v>
      </c>
      <c r="T28" s="202">
        <v>90</v>
      </c>
      <c r="U28" s="96"/>
      <c r="V28" s="96"/>
      <c r="W28" s="96"/>
      <c r="X28" s="96"/>
      <c r="Y28" s="96"/>
      <c r="Z28" s="96"/>
    </row>
    <row r="29" spans="1:26">
      <c r="A29" s="96" t="s">
        <v>152</v>
      </c>
      <c r="B29" s="97" t="s">
        <v>160</v>
      </c>
      <c r="C29" s="202">
        <v>86</v>
      </c>
      <c r="D29" s="202">
        <v>91</v>
      </c>
      <c r="E29" s="202">
        <v>84</v>
      </c>
      <c r="F29" s="202">
        <v>94</v>
      </c>
      <c r="G29" s="202">
        <v>64</v>
      </c>
      <c r="H29" s="202">
        <v>42</v>
      </c>
      <c r="I29" s="202">
        <v>66</v>
      </c>
      <c r="J29" s="202">
        <v>49</v>
      </c>
      <c r="K29" s="202">
        <v>66</v>
      </c>
      <c r="L29" s="202">
        <v>50</v>
      </c>
      <c r="M29" s="202">
        <v>32</v>
      </c>
      <c r="N29" s="202">
        <v>57</v>
      </c>
      <c r="O29" s="202">
        <v>57</v>
      </c>
      <c r="P29" s="202">
        <f>RAC!EY10</f>
        <v>53</v>
      </c>
      <c r="Q29" s="202">
        <v>58</v>
      </c>
      <c r="R29" s="202">
        <v>53</v>
      </c>
      <c r="S29" s="202">
        <v>80</v>
      </c>
      <c r="T29" s="202">
        <v>80</v>
      </c>
      <c r="U29" s="96"/>
      <c r="V29" s="96"/>
      <c r="W29" s="96"/>
      <c r="X29" s="96"/>
      <c r="Y29" s="96"/>
      <c r="Z29" s="96"/>
    </row>
    <row r="30" spans="1:26">
      <c r="A30" s="96" t="s">
        <v>154</v>
      </c>
      <c r="B30" s="97" t="s">
        <v>161</v>
      </c>
      <c r="C30" s="202">
        <v>71</v>
      </c>
      <c r="D30" s="202">
        <v>77</v>
      </c>
      <c r="E30" s="202">
        <v>74</v>
      </c>
      <c r="F30" s="202">
        <v>62</v>
      </c>
      <c r="G30" s="202">
        <v>74</v>
      </c>
      <c r="H30" s="202">
        <v>74</v>
      </c>
      <c r="I30" s="202">
        <v>83</v>
      </c>
      <c r="J30" s="202">
        <v>73</v>
      </c>
      <c r="K30" s="202">
        <v>70</v>
      </c>
      <c r="L30" s="202">
        <v>66</v>
      </c>
      <c r="M30" s="202">
        <v>50</v>
      </c>
      <c r="N30" s="202">
        <v>38</v>
      </c>
      <c r="O30" s="202">
        <v>53</v>
      </c>
      <c r="P30" s="202">
        <f>쿠킹!EV3</f>
        <v>36</v>
      </c>
      <c r="Q30" s="202">
        <v>58</v>
      </c>
      <c r="R30" s="202">
        <v>49</v>
      </c>
      <c r="S30" s="202">
        <v>61</v>
      </c>
      <c r="T30" s="202">
        <v>53</v>
      </c>
      <c r="U30" s="96"/>
      <c r="V30" s="96"/>
      <c r="W30" s="96"/>
      <c r="X30" s="96"/>
      <c r="Y30" s="96"/>
      <c r="Z30" s="96"/>
    </row>
    <row r="31" spans="1:26">
      <c r="A31" s="96" t="s">
        <v>154</v>
      </c>
      <c r="B31" s="97" t="s">
        <v>162</v>
      </c>
      <c r="C31" s="202">
        <v>52</v>
      </c>
      <c r="D31" s="202">
        <v>64</v>
      </c>
      <c r="E31" s="202">
        <v>49</v>
      </c>
      <c r="F31" s="202">
        <v>61</v>
      </c>
      <c r="G31" s="202">
        <v>37</v>
      </c>
      <c r="H31" s="202">
        <v>40</v>
      </c>
      <c r="I31" s="202">
        <v>40</v>
      </c>
      <c r="J31" s="202">
        <v>52</v>
      </c>
      <c r="K31" s="202">
        <v>52</v>
      </c>
      <c r="L31" s="202">
        <v>61</v>
      </c>
      <c r="M31" s="202">
        <v>60</v>
      </c>
      <c r="N31" s="202">
        <v>86</v>
      </c>
      <c r="O31" s="202">
        <v>66</v>
      </c>
      <c r="P31" s="202">
        <f>쿠킹!EV4</f>
        <v>69</v>
      </c>
      <c r="Q31" s="202">
        <v>74</v>
      </c>
      <c r="R31" s="202">
        <v>60</v>
      </c>
      <c r="S31" s="202">
        <v>71</v>
      </c>
      <c r="T31" s="202">
        <v>63</v>
      </c>
      <c r="U31" s="96"/>
      <c r="V31" s="96"/>
      <c r="W31" s="96"/>
      <c r="X31" s="96"/>
      <c r="Y31" s="96"/>
      <c r="Z31" s="96"/>
    </row>
    <row r="32" spans="1:26">
      <c r="A32" s="96" t="s">
        <v>154</v>
      </c>
      <c r="B32" s="97" t="s">
        <v>7</v>
      </c>
      <c r="C32" s="202">
        <v>83</v>
      </c>
      <c r="D32" s="202">
        <v>83</v>
      </c>
      <c r="E32" s="202">
        <v>83</v>
      </c>
      <c r="F32" s="202">
        <v>83</v>
      </c>
      <c r="G32" s="202">
        <v>89</v>
      </c>
      <c r="H32" s="202">
        <v>77</v>
      </c>
      <c r="I32" s="202">
        <v>89</v>
      </c>
      <c r="J32" s="202">
        <v>74</v>
      </c>
      <c r="K32" s="202">
        <v>68</v>
      </c>
      <c r="L32" s="202">
        <v>71</v>
      </c>
      <c r="M32" s="202">
        <v>69</v>
      </c>
      <c r="N32" s="202">
        <v>78</v>
      </c>
      <c r="O32" s="202">
        <v>75</v>
      </c>
      <c r="P32" s="202">
        <f>쿠킹!EV5</f>
        <v>69</v>
      </c>
      <c r="Q32" s="202">
        <v>87</v>
      </c>
      <c r="R32" s="202">
        <v>75</v>
      </c>
      <c r="S32" s="202">
        <v>78</v>
      </c>
      <c r="T32" s="202">
        <v>78</v>
      </c>
      <c r="U32" s="96"/>
      <c r="V32" s="96"/>
      <c r="W32" s="96"/>
      <c r="X32" s="96"/>
      <c r="Y32" s="96"/>
      <c r="Z32" s="96"/>
    </row>
    <row r="33" spans="1:26">
      <c r="A33" s="96" t="s">
        <v>154</v>
      </c>
      <c r="B33" s="97" t="s">
        <v>163</v>
      </c>
      <c r="C33" s="202">
        <v>77</v>
      </c>
      <c r="D33" s="202">
        <v>71</v>
      </c>
      <c r="E33" s="202">
        <v>77</v>
      </c>
      <c r="F33" s="202">
        <v>83</v>
      </c>
      <c r="G33" s="202">
        <v>64</v>
      </c>
      <c r="H33" s="202">
        <v>64</v>
      </c>
      <c r="I33" s="202">
        <v>69</v>
      </c>
      <c r="J33" s="202">
        <v>57</v>
      </c>
      <c r="K33" s="202">
        <v>66</v>
      </c>
      <c r="L33" s="202">
        <v>63</v>
      </c>
      <c r="M33" s="202">
        <v>41</v>
      </c>
      <c r="N33" s="202">
        <v>57</v>
      </c>
      <c r="O33" s="202">
        <v>39</v>
      </c>
      <c r="P33" s="202">
        <f>쿠킹!EV6</f>
        <v>62</v>
      </c>
      <c r="Q33" s="202">
        <v>64</v>
      </c>
      <c r="R33" s="202">
        <v>58</v>
      </c>
      <c r="S33" s="202">
        <v>52</v>
      </c>
      <c r="T33" s="202">
        <v>61</v>
      </c>
      <c r="U33" s="96"/>
      <c r="V33" s="96"/>
      <c r="W33" s="96"/>
      <c r="X33" s="96"/>
      <c r="Y33" s="96"/>
      <c r="Z33" s="96"/>
    </row>
    <row r="34" spans="1:26">
      <c r="A34" s="99" t="s">
        <v>154</v>
      </c>
      <c r="B34" s="100" t="s">
        <v>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>
      <c r="A35" s="96" t="s">
        <v>154</v>
      </c>
      <c r="B35" s="97" t="s">
        <v>8</v>
      </c>
      <c r="C35" s="202">
        <v>57</v>
      </c>
      <c r="D35" s="202">
        <v>64</v>
      </c>
      <c r="E35" s="202">
        <v>64</v>
      </c>
      <c r="F35" s="202">
        <v>57</v>
      </c>
      <c r="G35" s="202">
        <v>51</v>
      </c>
      <c r="H35" s="202">
        <v>57</v>
      </c>
      <c r="I35" s="202">
        <v>57</v>
      </c>
      <c r="J35" s="202">
        <v>57</v>
      </c>
      <c r="K35" s="202">
        <v>64</v>
      </c>
      <c r="L35" s="202">
        <v>71</v>
      </c>
      <c r="M35" s="202">
        <v>79</v>
      </c>
      <c r="N35" s="202">
        <v>85</v>
      </c>
      <c r="O35" s="202">
        <v>71</v>
      </c>
      <c r="P35" s="202">
        <f>쿠킹!EV8</f>
        <v>68</v>
      </c>
      <c r="Q35" s="202">
        <v>87</v>
      </c>
      <c r="R35" s="202">
        <v>76</v>
      </c>
      <c r="S35" s="202">
        <v>78</v>
      </c>
      <c r="T35" s="202">
        <v>86</v>
      </c>
      <c r="U35" s="96"/>
      <c r="V35" s="96"/>
      <c r="W35" s="96"/>
      <c r="X35" s="96"/>
      <c r="Y35" s="96"/>
      <c r="Z35" s="96"/>
    </row>
    <row r="36" spans="1:26" ht="4.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101" t="s">
        <v>156</v>
      </c>
      <c r="B37" s="101"/>
      <c r="C37" s="105">
        <f t="shared" ref="C37:K37" si="0">AVERAGE(C3:C35)</f>
        <v>64.689655172413794</v>
      </c>
      <c r="D37" s="105">
        <f t="shared" si="0"/>
        <v>66.931034482758619</v>
      </c>
      <c r="E37" s="105">
        <f t="shared" si="0"/>
        <v>65.827586206896555</v>
      </c>
      <c r="F37" s="105">
        <f t="shared" si="0"/>
        <v>67.517241379310349</v>
      </c>
      <c r="G37" s="105">
        <f t="shared" si="0"/>
        <v>65.551724137931032</v>
      </c>
      <c r="H37" s="105">
        <f t="shared" si="0"/>
        <v>63.137931034482762</v>
      </c>
      <c r="I37" s="105">
        <f t="shared" si="0"/>
        <v>68.34482758620689</v>
      </c>
      <c r="J37" s="105">
        <f t="shared" si="0"/>
        <v>64.896551724137936</v>
      </c>
      <c r="K37" s="105">
        <f t="shared" si="0"/>
        <v>67.310344827586206</v>
      </c>
      <c r="L37" s="105">
        <f>AVERAGE(L3:L35)</f>
        <v>64.862068965517238</v>
      </c>
      <c r="M37" s="105">
        <f t="shared" ref="M37:N37" si="1">AVERAGE(M3:M35)</f>
        <v>61.984271022383545</v>
      </c>
      <c r="N37" s="105">
        <f t="shared" si="1"/>
        <v>66.969751966122203</v>
      </c>
      <c r="O37" s="105">
        <f t="shared" ref="O37:P37" si="2">AVERAGE(O3:O35)</f>
        <v>65.418027828191171</v>
      </c>
      <c r="P37" s="105" t="e">
        <f t="shared" si="2"/>
        <v>#DIV/0!</v>
      </c>
      <c r="Q37" s="105">
        <f t="shared" ref="Q37:R37" si="3">AVERAGE(Q3:Q35)</f>
        <v>68.773139745916509</v>
      </c>
      <c r="R37" s="105">
        <f t="shared" si="3"/>
        <v>69.142165759225648</v>
      </c>
      <c r="S37" s="105">
        <f t="shared" ref="S37:T37" si="4">AVERAGE(S3:S35)</f>
        <v>68.974894131881427</v>
      </c>
      <c r="T37" s="105">
        <f t="shared" si="4"/>
        <v>70.285238959467634</v>
      </c>
      <c r="U37" s="105"/>
      <c r="V37" s="105"/>
      <c r="W37" s="105"/>
      <c r="X37" s="105"/>
      <c r="Y37" s="105"/>
      <c r="Z37" s="105"/>
    </row>
    <row r="38" spans="1:26">
      <c r="A38" s="102" t="s">
        <v>155</v>
      </c>
      <c r="B38" s="103"/>
      <c r="C38" s="106">
        <f>C37</f>
        <v>64.689655172413794</v>
      </c>
      <c r="D38" s="106">
        <f>D37</f>
        <v>66.931034482758619</v>
      </c>
      <c r="E38" s="107">
        <f t="shared" ref="E38:M38" si="5">AVERAGE(C37:E37)</f>
        <v>65.81609195402298</v>
      </c>
      <c r="F38" s="107">
        <f t="shared" si="5"/>
        <v>66.758620689655174</v>
      </c>
      <c r="G38" s="107">
        <f t="shared" si="5"/>
        <v>66.29885057471266</v>
      </c>
      <c r="H38" s="107">
        <f t="shared" si="5"/>
        <v>65.402298850574724</v>
      </c>
      <c r="I38" s="107">
        <f t="shared" si="5"/>
        <v>65.678160919540218</v>
      </c>
      <c r="J38" s="107">
        <f t="shared" si="5"/>
        <v>65.459770114942529</v>
      </c>
      <c r="K38" s="107">
        <f t="shared" si="5"/>
        <v>66.850574712643677</v>
      </c>
      <c r="L38" s="107">
        <f t="shared" si="5"/>
        <v>65.689655172413794</v>
      </c>
      <c r="M38" s="107">
        <f t="shared" si="5"/>
        <v>64.718894938495666</v>
      </c>
      <c r="N38" s="107">
        <f t="shared" ref="N38:T38" si="6">AVERAGE(L37:N37)</f>
        <v>64.605363984674327</v>
      </c>
      <c r="O38" s="107">
        <f t="shared" si="6"/>
        <v>64.790683605565633</v>
      </c>
      <c r="P38" s="107" t="e">
        <f t="shared" si="6"/>
        <v>#DIV/0!</v>
      </c>
      <c r="Q38" s="107" t="e">
        <f t="shared" si="6"/>
        <v>#DIV/0!</v>
      </c>
      <c r="R38" s="107" t="e">
        <f t="shared" si="6"/>
        <v>#DIV/0!</v>
      </c>
      <c r="S38" s="107">
        <f t="shared" si="6"/>
        <v>68.963399879007866</v>
      </c>
      <c r="T38" s="107">
        <f t="shared" si="6"/>
        <v>69.467432950191565</v>
      </c>
      <c r="U38" s="107"/>
      <c r="V38" s="107"/>
      <c r="W38" s="107"/>
      <c r="X38" s="576"/>
      <c r="Y38" s="577"/>
      <c r="Z38" s="578"/>
    </row>
    <row r="40" spans="1:26">
      <c r="C40" s="96" t="s">
        <v>170</v>
      </c>
      <c r="D40" s="96" t="s">
        <v>171</v>
      </c>
      <c r="E40" s="96" t="s">
        <v>172</v>
      </c>
      <c r="F40" s="96" t="s">
        <v>173</v>
      </c>
      <c r="G40" s="96" t="s">
        <v>174</v>
      </c>
      <c r="H40" s="96" t="s">
        <v>100</v>
      </c>
      <c r="I40" s="96" t="s">
        <v>85</v>
      </c>
      <c r="J40" s="96" t="s">
        <v>86</v>
      </c>
      <c r="K40" s="96" t="s">
        <v>142</v>
      </c>
      <c r="L40" s="96" t="s">
        <v>147</v>
      </c>
      <c r="M40" s="96" t="s">
        <v>148</v>
      </c>
      <c r="N40" s="96" t="s">
        <v>149</v>
      </c>
      <c r="O40" s="96" t="s">
        <v>170</v>
      </c>
      <c r="P40" s="96" t="s">
        <v>171</v>
      </c>
      <c r="Q40" s="96" t="s">
        <v>172</v>
      </c>
      <c r="R40" s="96" t="s">
        <v>173</v>
      </c>
      <c r="S40" s="96" t="s">
        <v>174</v>
      </c>
      <c r="T40" s="96" t="s">
        <v>100</v>
      </c>
      <c r="U40" s="96" t="s">
        <v>85</v>
      </c>
      <c r="V40" s="96" t="s">
        <v>86</v>
      </c>
      <c r="W40" s="96" t="s">
        <v>142</v>
      </c>
      <c r="X40" s="96" t="s">
        <v>147</v>
      </c>
      <c r="Y40" s="96" t="s">
        <v>148</v>
      </c>
      <c r="Z40" s="96" t="s">
        <v>149</v>
      </c>
    </row>
    <row r="41" spans="1:26">
      <c r="A41" s="584" t="s">
        <v>175</v>
      </c>
      <c r="B41" s="43" t="s">
        <v>181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>
        <v>65</v>
      </c>
      <c r="P41" s="112">
        <v>65</v>
      </c>
      <c r="Q41" s="112">
        <v>66</v>
      </c>
      <c r="R41" s="112">
        <v>66</v>
      </c>
      <c r="S41" s="112">
        <v>66</v>
      </c>
      <c r="T41" s="112">
        <v>67</v>
      </c>
      <c r="U41" s="112">
        <v>67</v>
      </c>
      <c r="V41" s="112">
        <v>68</v>
      </c>
      <c r="W41" s="112">
        <v>68</v>
      </c>
      <c r="X41" s="112">
        <v>69</v>
      </c>
      <c r="Y41" s="112">
        <v>69</v>
      </c>
      <c r="Z41" s="112">
        <v>70</v>
      </c>
    </row>
    <row r="42" spans="1:26">
      <c r="A42" s="584"/>
      <c r="B42" s="108" t="s">
        <v>179</v>
      </c>
      <c r="C42" s="113">
        <f>AVERAGE(C4:C13)</f>
        <v>63.2</v>
      </c>
      <c r="D42" s="113">
        <f t="shared" ref="D42:N42" si="7">AVERAGE(D4:D13)</f>
        <v>63.1</v>
      </c>
      <c r="E42" s="113">
        <f t="shared" si="7"/>
        <v>66.3</v>
      </c>
      <c r="F42" s="113">
        <f t="shared" si="7"/>
        <v>68.7</v>
      </c>
      <c r="G42" s="113">
        <f t="shared" si="7"/>
        <v>69.099999999999994</v>
      </c>
      <c r="H42" s="113">
        <f t="shared" si="7"/>
        <v>71</v>
      </c>
      <c r="I42" s="113">
        <f t="shared" si="7"/>
        <v>73.3</v>
      </c>
      <c r="J42" s="113">
        <f t="shared" si="7"/>
        <v>69.400000000000006</v>
      </c>
      <c r="K42" s="113">
        <f t="shared" si="7"/>
        <v>73</v>
      </c>
      <c r="L42" s="113">
        <f t="shared" si="7"/>
        <v>69.599999999999994</v>
      </c>
      <c r="M42" s="113">
        <f t="shared" si="7"/>
        <v>71.468421052631584</v>
      </c>
      <c r="N42" s="113">
        <f t="shared" si="7"/>
        <v>67.7</v>
      </c>
      <c r="O42" s="113">
        <f t="shared" ref="O42:P42" si="8">AVERAGE(O4:O13)</f>
        <v>66.900000000000006</v>
      </c>
      <c r="P42" s="113">
        <f t="shared" si="8"/>
        <v>62.868421052631582</v>
      </c>
      <c r="Q42" s="113">
        <f t="shared" ref="Q42:R42" si="9">AVERAGE(Q4:Q13)</f>
        <v>65.005263157894746</v>
      </c>
      <c r="R42" s="113">
        <f t="shared" si="9"/>
        <v>68</v>
      </c>
      <c r="S42" s="113">
        <f t="shared" ref="S42:T42" si="10">AVERAGE(S4:S13)</f>
        <v>66.702631578947376</v>
      </c>
      <c r="T42" s="113">
        <f t="shared" si="10"/>
        <v>68.30263157894737</v>
      </c>
      <c r="U42" s="43"/>
      <c r="V42" s="43"/>
      <c r="W42" s="43"/>
      <c r="X42" s="43"/>
      <c r="Y42" s="43"/>
      <c r="Z42" s="43"/>
    </row>
    <row r="43" spans="1:26" s="142" customFormat="1">
      <c r="A43" s="584"/>
      <c r="B43" s="138" t="s">
        <v>180</v>
      </c>
      <c r="C43" s="139">
        <f>C42</f>
        <v>63.2</v>
      </c>
      <c r="D43" s="139">
        <f>D42</f>
        <v>63.1</v>
      </c>
      <c r="E43" s="140">
        <f t="shared" ref="E43" si="11">AVERAGE(C42:E42)</f>
        <v>64.2</v>
      </c>
      <c r="F43" s="140">
        <f t="shared" ref="F43" si="12">AVERAGE(D42:F42)</f>
        <v>66.033333333333346</v>
      </c>
      <c r="G43" s="140">
        <f t="shared" ref="G43" si="13">AVERAGE(E42:G42)</f>
        <v>68.033333333333331</v>
      </c>
      <c r="H43" s="140">
        <f t="shared" ref="H43" si="14">AVERAGE(F42:H42)</f>
        <v>69.600000000000009</v>
      </c>
      <c r="I43" s="140">
        <f t="shared" ref="I43" si="15">AVERAGE(G42:I42)</f>
        <v>71.133333333333326</v>
      </c>
      <c r="J43" s="140">
        <f t="shared" ref="J43" si="16">AVERAGE(H42:J42)</f>
        <v>71.233333333333334</v>
      </c>
      <c r="K43" s="140">
        <f t="shared" ref="K43" si="17">AVERAGE(I42:K42)</f>
        <v>71.899999999999991</v>
      </c>
      <c r="L43" s="140">
        <f t="shared" ref="L43" si="18">AVERAGE(J42:L42)</f>
        <v>70.666666666666671</v>
      </c>
      <c r="M43" s="140">
        <f t="shared" ref="M43" si="19">AVERAGE(K42:M42)</f>
        <v>71.356140350877197</v>
      </c>
      <c r="N43" s="140">
        <f t="shared" ref="N43:T43" si="20">AVERAGE(L42:N42)</f>
        <v>69.589473684210532</v>
      </c>
      <c r="O43" s="140">
        <f t="shared" si="20"/>
        <v>68.689473684210526</v>
      </c>
      <c r="P43" s="140">
        <f t="shared" si="20"/>
        <v>65.822807017543866</v>
      </c>
      <c r="Q43" s="140">
        <f t="shared" si="20"/>
        <v>64.924561403508775</v>
      </c>
      <c r="R43" s="140">
        <f t="shared" si="20"/>
        <v>65.29122807017545</v>
      </c>
      <c r="S43" s="140">
        <f t="shared" si="20"/>
        <v>66.569298245614036</v>
      </c>
      <c r="T43" s="140">
        <f t="shared" si="20"/>
        <v>67.668421052631587</v>
      </c>
      <c r="U43" s="141"/>
      <c r="V43" s="141"/>
      <c r="W43" s="141"/>
      <c r="X43" s="141"/>
      <c r="Y43" s="141"/>
      <c r="Z43" s="141"/>
    </row>
    <row r="44" spans="1:26">
      <c r="A44" s="581" t="s">
        <v>176</v>
      </c>
      <c r="B44" t="s">
        <v>181</v>
      </c>
      <c r="C44" s="113"/>
      <c r="D44" s="113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>
        <v>60</v>
      </c>
      <c r="P44" s="43">
        <v>60</v>
      </c>
      <c r="Q44" s="43">
        <v>61</v>
      </c>
      <c r="R44" s="43">
        <v>61</v>
      </c>
      <c r="S44" s="43">
        <v>62</v>
      </c>
      <c r="T44" s="43">
        <v>63</v>
      </c>
      <c r="U44" s="43">
        <v>64</v>
      </c>
      <c r="V44" s="43">
        <v>65</v>
      </c>
      <c r="W44" s="43">
        <v>66</v>
      </c>
      <c r="X44" s="43">
        <v>67</v>
      </c>
      <c r="Y44" s="43">
        <v>68</v>
      </c>
      <c r="Z44" s="43">
        <v>70</v>
      </c>
    </row>
    <row r="45" spans="1:26">
      <c r="A45" s="582"/>
      <c r="B45" s="108" t="s">
        <v>179</v>
      </c>
      <c r="C45" s="113">
        <f>AVERAGE(C14:C21)</f>
        <v>62.125</v>
      </c>
      <c r="D45" s="113">
        <f t="shared" ref="D45:N45" si="21">AVERAGE(D14:D21)</f>
        <v>66</v>
      </c>
      <c r="E45" s="113">
        <f t="shared" si="21"/>
        <v>59.625</v>
      </c>
      <c r="F45" s="113">
        <f t="shared" si="21"/>
        <v>63.625</v>
      </c>
      <c r="G45" s="113">
        <f t="shared" si="21"/>
        <v>68.5</v>
      </c>
      <c r="H45" s="113">
        <f t="shared" si="21"/>
        <v>61.375</v>
      </c>
      <c r="I45" s="113">
        <f t="shared" si="21"/>
        <v>67.25</v>
      </c>
      <c r="J45" s="113">
        <f t="shared" si="21"/>
        <v>64.625</v>
      </c>
      <c r="K45" s="113">
        <f t="shared" si="21"/>
        <v>67.375</v>
      </c>
      <c r="L45" s="113">
        <f t="shared" si="21"/>
        <v>63.125</v>
      </c>
      <c r="M45" s="113">
        <f t="shared" si="21"/>
        <v>56.982456140350877</v>
      </c>
      <c r="N45" s="113">
        <f t="shared" si="21"/>
        <v>60.515350877192986</v>
      </c>
      <c r="O45" s="113">
        <f t="shared" ref="O45:P45" si="22">AVERAGE(O14:O21)</f>
        <v>63.515350877192986</v>
      </c>
      <c r="P45" s="113">
        <f t="shared" si="22"/>
        <v>74</v>
      </c>
      <c r="Q45" s="113">
        <f t="shared" ref="Q45:R45" si="23">AVERAGE(Q14:Q21)</f>
        <v>72.296052631578945</v>
      </c>
      <c r="R45" s="113">
        <f t="shared" si="23"/>
        <v>71.515350877192986</v>
      </c>
      <c r="S45" s="113">
        <f t="shared" ref="S45:T45" si="24">AVERAGE(S14:S21)</f>
        <v>69.905701754385973</v>
      </c>
      <c r="T45" s="113">
        <f t="shared" si="24"/>
        <v>67.280701754385973</v>
      </c>
      <c r="U45" s="43"/>
      <c r="V45" s="43"/>
      <c r="W45" s="43"/>
      <c r="X45" s="43"/>
      <c r="Y45" s="43"/>
      <c r="Z45" s="43"/>
    </row>
    <row r="46" spans="1:26" s="142" customFormat="1">
      <c r="A46" s="583"/>
      <c r="B46" s="138" t="s">
        <v>180</v>
      </c>
      <c r="C46" s="139">
        <f>C45</f>
        <v>62.125</v>
      </c>
      <c r="D46" s="139">
        <f>D45</f>
        <v>66</v>
      </c>
      <c r="E46" s="140">
        <f t="shared" ref="E46" si="25">AVERAGE(C45:E45)</f>
        <v>62.583333333333336</v>
      </c>
      <c r="F46" s="140">
        <f t="shared" ref="F46" si="26">AVERAGE(D45:F45)</f>
        <v>63.083333333333336</v>
      </c>
      <c r="G46" s="140">
        <f t="shared" ref="G46" si="27">AVERAGE(E45:G45)</f>
        <v>63.916666666666664</v>
      </c>
      <c r="H46" s="140">
        <f t="shared" ref="H46" si="28">AVERAGE(F45:H45)</f>
        <v>64.5</v>
      </c>
      <c r="I46" s="140">
        <f t="shared" ref="I46" si="29">AVERAGE(G45:I45)</f>
        <v>65.708333333333329</v>
      </c>
      <c r="J46" s="140">
        <f t="shared" ref="J46" si="30">AVERAGE(H45:J45)</f>
        <v>64.416666666666671</v>
      </c>
      <c r="K46" s="140">
        <f t="shared" ref="K46" si="31">AVERAGE(I45:K45)</f>
        <v>66.416666666666671</v>
      </c>
      <c r="L46" s="140">
        <f t="shared" ref="L46" si="32">AVERAGE(J45:L45)</f>
        <v>65.041666666666671</v>
      </c>
      <c r="M46" s="140">
        <f t="shared" ref="M46" si="33">AVERAGE(K45:M45)</f>
        <v>62.494152046783626</v>
      </c>
      <c r="N46" s="140">
        <f t="shared" ref="N46:T46" si="34">AVERAGE(L45:N45)</f>
        <v>60.207602339181285</v>
      </c>
      <c r="O46" s="140">
        <f t="shared" si="34"/>
        <v>60.337719298245617</v>
      </c>
      <c r="P46" s="140">
        <f t="shared" si="34"/>
        <v>66.010233918128662</v>
      </c>
      <c r="Q46" s="140">
        <f t="shared" si="34"/>
        <v>69.937134502923982</v>
      </c>
      <c r="R46" s="140">
        <f t="shared" si="34"/>
        <v>72.603801169590653</v>
      </c>
      <c r="S46" s="140">
        <f t="shared" si="34"/>
        <v>71.239035087719301</v>
      </c>
      <c r="T46" s="140">
        <f t="shared" si="34"/>
        <v>69.567251461988306</v>
      </c>
      <c r="U46" s="141"/>
      <c r="V46" s="141"/>
      <c r="W46" s="141"/>
      <c r="X46" s="141"/>
      <c r="Y46" s="141"/>
      <c r="Z46" s="141"/>
    </row>
    <row r="47" spans="1:26">
      <c r="A47" s="581" t="s">
        <v>177</v>
      </c>
      <c r="B47" t="s">
        <v>181</v>
      </c>
      <c r="C47" s="113"/>
      <c r="D47" s="113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>
        <v>62</v>
      </c>
      <c r="P47" s="43">
        <v>62</v>
      </c>
      <c r="Q47" s="43">
        <v>63</v>
      </c>
      <c r="R47" s="43">
        <v>64</v>
      </c>
      <c r="S47" s="43">
        <v>65</v>
      </c>
      <c r="T47" s="43">
        <v>65</v>
      </c>
      <c r="U47" s="43">
        <v>66</v>
      </c>
      <c r="V47" s="43">
        <v>67</v>
      </c>
      <c r="W47" s="43">
        <v>67</v>
      </c>
      <c r="X47" s="43">
        <v>68</v>
      </c>
      <c r="Y47" s="43">
        <v>69</v>
      </c>
      <c r="Z47" s="43">
        <v>70</v>
      </c>
    </row>
    <row r="48" spans="1:26">
      <c r="A48" s="582"/>
      <c r="B48" s="108" t="s">
        <v>179</v>
      </c>
      <c r="C48" s="113">
        <f>AVERAGE(C23:C24,C26:C29)</f>
        <v>67.833333333333329</v>
      </c>
      <c r="D48" s="113">
        <f t="shared" ref="D48:N48" si="35">AVERAGE(D23:D24,D26:D29)</f>
        <v>70.5</v>
      </c>
      <c r="E48" s="113">
        <f t="shared" si="35"/>
        <v>70.333333333333329</v>
      </c>
      <c r="F48" s="113">
        <f t="shared" si="35"/>
        <v>69.333333333333329</v>
      </c>
      <c r="G48" s="113">
        <f t="shared" si="35"/>
        <v>57.833333333333336</v>
      </c>
      <c r="H48" s="113">
        <f t="shared" si="35"/>
        <v>53</v>
      </c>
      <c r="I48" s="113">
        <f t="shared" si="35"/>
        <v>62.166666666666664</v>
      </c>
      <c r="J48" s="113">
        <f t="shared" si="35"/>
        <v>59.666666666666664</v>
      </c>
      <c r="K48" s="113">
        <f t="shared" si="35"/>
        <v>60.5</v>
      </c>
      <c r="L48" s="113">
        <f t="shared" si="35"/>
        <v>58</v>
      </c>
      <c r="M48" s="113">
        <f t="shared" si="35"/>
        <v>54.666666666666664</v>
      </c>
      <c r="N48" s="113">
        <f t="shared" si="35"/>
        <v>72.833333333333329</v>
      </c>
      <c r="O48" s="113">
        <f t="shared" ref="O48:P48" si="36">AVERAGE(O23:O24,O26:O29)</f>
        <v>69.333333333333329</v>
      </c>
      <c r="P48" s="113" t="e">
        <f t="shared" si="36"/>
        <v>#DIV/0!</v>
      </c>
      <c r="Q48" s="113">
        <f t="shared" ref="Q48:R48" si="37">AVERAGE(Q23:Q24,Q26:Q29)</f>
        <v>66</v>
      </c>
      <c r="R48" s="113">
        <f t="shared" si="37"/>
        <v>72.5</v>
      </c>
      <c r="S48" s="113">
        <f t="shared" ref="S48:T48" si="38">AVERAGE(S23:S24,S26:S29)</f>
        <v>72.333333333333329</v>
      </c>
      <c r="T48" s="113">
        <f t="shared" si="38"/>
        <v>79.333333333333329</v>
      </c>
      <c r="U48" s="43"/>
      <c r="V48" s="43"/>
      <c r="W48" s="43"/>
      <c r="X48" s="43"/>
      <c r="Y48" s="43"/>
      <c r="Z48" s="43"/>
    </row>
    <row r="49" spans="1:26" s="142" customFormat="1">
      <c r="A49" s="583"/>
      <c r="B49" s="138" t="s">
        <v>180</v>
      </c>
      <c r="C49" s="139">
        <f>C48</f>
        <v>67.833333333333329</v>
      </c>
      <c r="D49" s="139">
        <f>D48</f>
        <v>70.5</v>
      </c>
      <c r="E49" s="140">
        <f t="shared" ref="E49" si="39">AVERAGE(C48:E48)</f>
        <v>69.555555555555543</v>
      </c>
      <c r="F49" s="140">
        <f t="shared" ref="F49" si="40">AVERAGE(D48:F48)</f>
        <v>70.055555555555543</v>
      </c>
      <c r="G49" s="140">
        <f t="shared" ref="G49" si="41">AVERAGE(E48:G48)</f>
        <v>65.833333333333329</v>
      </c>
      <c r="H49" s="140">
        <f t="shared" ref="H49" si="42">AVERAGE(F48:H48)</f>
        <v>60.05555555555555</v>
      </c>
      <c r="I49" s="140">
        <f t="shared" ref="I49" si="43">AVERAGE(G48:I48)</f>
        <v>57.666666666666664</v>
      </c>
      <c r="J49" s="140">
        <f t="shared" ref="J49" si="44">AVERAGE(H48:J48)</f>
        <v>58.277777777777771</v>
      </c>
      <c r="K49" s="140">
        <f t="shared" ref="K49" si="45">AVERAGE(I48:K48)</f>
        <v>60.777777777777771</v>
      </c>
      <c r="L49" s="140">
        <f t="shared" ref="L49" si="46">AVERAGE(J48:L48)</f>
        <v>59.388888888888886</v>
      </c>
      <c r="M49" s="140">
        <f t="shared" ref="M49" si="47">AVERAGE(K48:M48)</f>
        <v>57.722222222222221</v>
      </c>
      <c r="N49" s="140">
        <f t="shared" ref="N49:T49" si="48">AVERAGE(L48:N48)</f>
        <v>61.833333333333336</v>
      </c>
      <c r="O49" s="140">
        <f t="shared" si="48"/>
        <v>65.6111111111111</v>
      </c>
      <c r="P49" s="140" t="e">
        <f t="shared" si="48"/>
        <v>#DIV/0!</v>
      </c>
      <c r="Q49" s="140" t="e">
        <f t="shared" si="48"/>
        <v>#DIV/0!</v>
      </c>
      <c r="R49" s="140" t="e">
        <f t="shared" si="48"/>
        <v>#DIV/0!</v>
      </c>
      <c r="S49" s="140">
        <f t="shared" si="48"/>
        <v>70.277777777777771</v>
      </c>
      <c r="T49" s="140">
        <f t="shared" si="48"/>
        <v>74.722222222222214</v>
      </c>
      <c r="U49" s="141"/>
      <c r="V49" s="141"/>
      <c r="W49" s="141"/>
      <c r="X49" s="141"/>
      <c r="Y49" s="141"/>
      <c r="Z49" s="141"/>
    </row>
    <row r="50" spans="1:26">
      <c r="A50" s="581" t="s">
        <v>178</v>
      </c>
      <c r="B50" t="s">
        <v>181</v>
      </c>
      <c r="C50" s="113"/>
      <c r="D50" s="113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>
        <v>63</v>
      </c>
      <c r="P50" s="43">
        <v>64</v>
      </c>
      <c r="Q50" s="43">
        <v>64</v>
      </c>
      <c r="R50" s="43">
        <v>65</v>
      </c>
      <c r="S50" s="43">
        <v>66</v>
      </c>
      <c r="T50" s="43">
        <v>66</v>
      </c>
      <c r="U50" s="43">
        <v>67</v>
      </c>
      <c r="V50" s="43">
        <v>68</v>
      </c>
      <c r="W50" s="43">
        <v>68</v>
      </c>
      <c r="X50" s="43">
        <v>69</v>
      </c>
      <c r="Y50" s="43">
        <v>69</v>
      </c>
      <c r="Z50" s="43">
        <v>70</v>
      </c>
    </row>
    <row r="51" spans="1:26">
      <c r="A51" s="582"/>
      <c r="B51" s="108" t="s">
        <v>179</v>
      </c>
      <c r="C51" s="113">
        <f>AVERAGE(C30:C33,C35)</f>
        <v>68</v>
      </c>
      <c r="D51" s="113">
        <f t="shared" ref="D51:N51" si="49">AVERAGE(D30:D33,D35)</f>
        <v>71.8</v>
      </c>
      <c r="E51" s="113">
        <f t="shared" si="49"/>
        <v>69.400000000000006</v>
      </c>
      <c r="F51" s="113">
        <f t="shared" si="49"/>
        <v>69.2</v>
      </c>
      <c r="G51" s="113">
        <f t="shared" si="49"/>
        <v>63</v>
      </c>
      <c r="H51" s="113">
        <f t="shared" si="49"/>
        <v>62.4</v>
      </c>
      <c r="I51" s="113">
        <f t="shared" si="49"/>
        <v>67.599999999999994</v>
      </c>
      <c r="J51" s="113">
        <f t="shared" si="49"/>
        <v>62.6</v>
      </c>
      <c r="K51" s="113">
        <f t="shared" si="49"/>
        <v>64</v>
      </c>
      <c r="L51" s="113">
        <f t="shared" si="49"/>
        <v>66.400000000000006</v>
      </c>
      <c r="M51" s="113">
        <f t="shared" si="49"/>
        <v>59.8</v>
      </c>
      <c r="N51" s="113">
        <f t="shared" si="49"/>
        <v>68.8</v>
      </c>
      <c r="O51" s="113">
        <f t="shared" ref="O51:P51" si="50">AVERAGE(O30:O33,O35)</f>
        <v>60.8</v>
      </c>
      <c r="P51" s="113">
        <f t="shared" si="50"/>
        <v>60.8</v>
      </c>
      <c r="Q51" s="113">
        <f t="shared" ref="Q51" si="51">AVERAGE(Q30:Q33,Q35)</f>
        <v>74</v>
      </c>
      <c r="R51" s="113">
        <f>AVERAGE(R30:R33,R35)</f>
        <v>63.6</v>
      </c>
      <c r="S51" s="113">
        <f>AVERAGE(S30:S33,S35)</f>
        <v>68</v>
      </c>
      <c r="T51" s="113">
        <f>AVERAGE(T30:T33,T35)</f>
        <v>68.2</v>
      </c>
      <c r="U51" s="43"/>
      <c r="V51" s="43"/>
      <c r="W51" s="43"/>
      <c r="X51" s="43"/>
      <c r="Y51" s="43"/>
      <c r="Z51" s="43"/>
    </row>
    <row r="52" spans="1:26" s="142" customFormat="1">
      <c r="A52" s="583"/>
      <c r="B52" s="138" t="s">
        <v>180</v>
      </c>
      <c r="C52" s="139">
        <f>C51</f>
        <v>68</v>
      </c>
      <c r="D52" s="139">
        <f>D51</f>
        <v>71.8</v>
      </c>
      <c r="E52" s="140">
        <f t="shared" ref="E52" si="52">AVERAGE(C51:E51)</f>
        <v>69.733333333333334</v>
      </c>
      <c r="F52" s="140">
        <f t="shared" ref="F52" si="53">AVERAGE(D51:F51)</f>
        <v>70.133333333333326</v>
      </c>
      <c r="G52" s="140">
        <f t="shared" ref="G52" si="54">AVERAGE(E51:G51)</f>
        <v>67.2</v>
      </c>
      <c r="H52" s="140">
        <f t="shared" ref="H52" si="55">AVERAGE(F51:H51)</f>
        <v>64.86666666666666</v>
      </c>
      <c r="I52" s="140">
        <f t="shared" ref="I52" si="56">AVERAGE(G51:I51)</f>
        <v>64.333333333333329</v>
      </c>
      <c r="J52" s="140">
        <f t="shared" ref="J52" si="57">AVERAGE(H51:J51)</f>
        <v>64.2</v>
      </c>
      <c r="K52" s="140">
        <f t="shared" ref="K52" si="58">AVERAGE(I51:K51)</f>
        <v>64.733333333333334</v>
      </c>
      <c r="L52" s="140">
        <f t="shared" ref="L52" si="59">AVERAGE(J51:L51)</f>
        <v>64.333333333333329</v>
      </c>
      <c r="M52" s="140">
        <f t="shared" ref="M52" si="60">AVERAGE(K51:M51)</f>
        <v>63.4</v>
      </c>
      <c r="N52" s="140">
        <f t="shared" ref="N52:T52" si="61">AVERAGE(L51:N51)</f>
        <v>65</v>
      </c>
      <c r="O52" s="140">
        <f t="shared" si="61"/>
        <v>63.133333333333326</v>
      </c>
      <c r="P52" s="140">
        <f t="shared" si="61"/>
        <v>63.466666666666661</v>
      </c>
      <c r="Q52" s="140">
        <f t="shared" si="61"/>
        <v>65.2</v>
      </c>
      <c r="R52" s="140">
        <f t="shared" si="61"/>
        <v>66.13333333333334</v>
      </c>
      <c r="S52" s="140">
        <f t="shared" si="61"/>
        <v>68.533333333333331</v>
      </c>
      <c r="T52" s="140">
        <f t="shared" si="61"/>
        <v>66.600000000000009</v>
      </c>
      <c r="U52" s="141"/>
      <c r="V52" s="141"/>
      <c r="W52" s="141"/>
      <c r="X52" s="141"/>
      <c r="Y52" s="141"/>
      <c r="Z52" s="141"/>
    </row>
  </sheetData>
  <mergeCells count="9">
    <mergeCell ref="X1:Z1"/>
    <mergeCell ref="X38:Z38"/>
    <mergeCell ref="B1:B2"/>
    <mergeCell ref="C1:N1"/>
    <mergeCell ref="A50:A52"/>
    <mergeCell ref="A47:A49"/>
    <mergeCell ref="A44:A46"/>
    <mergeCell ref="A41:A43"/>
    <mergeCell ref="A1:A2"/>
  </mergeCells>
  <phoneticPr fontId="2" type="noConversion"/>
  <conditionalFormatting sqref="S5">
    <cfRule type="cellIs" dxfId="29" priority="28" operator="between">
      <formula>60</formula>
      <formula>80</formula>
    </cfRule>
    <cfRule type="cellIs" dxfId="28" priority="29" operator="lessThan">
      <formula>60</formula>
    </cfRule>
    <cfRule type="cellIs" dxfId="27" priority="30" operator="greaterThan">
      <formula>80</formula>
    </cfRule>
  </conditionalFormatting>
  <conditionalFormatting sqref="C4:S21">
    <cfRule type="cellIs" dxfId="26" priority="25" operator="between">
      <formula>60</formula>
      <formula>80</formula>
    </cfRule>
    <cfRule type="cellIs" dxfId="25" priority="26" operator="lessThan">
      <formula>60</formula>
    </cfRule>
    <cfRule type="cellIs" dxfId="24" priority="27" operator="greaterThan">
      <formula>80</formula>
    </cfRule>
  </conditionalFormatting>
  <conditionalFormatting sqref="C35:S35 C26:S33 C23:S24">
    <cfRule type="cellIs" dxfId="23" priority="22" operator="between">
      <formula>60</formula>
      <formula>80</formula>
    </cfRule>
    <cfRule type="cellIs" dxfId="22" priority="23" operator="lessThan">
      <formula>60</formula>
    </cfRule>
    <cfRule type="cellIs" dxfId="21" priority="24" operator="greaterThan">
      <formula>80</formula>
    </cfRule>
  </conditionalFormatting>
  <conditionalFormatting sqref="T4:T13">
    <cfRule type="cellIs" dxfId="20" priority="19" operator="between">
      <formula>60</formula>
      <formula>80</formula>
    </cfRule>
    <cfRule type="cellIs" dxfId="19" priority="20" operator="lessThan">
      <formula>60</formula>
    </cfRule>
    <cfRule type="cellIs" dxfId="18" priority="21" operator="greaterThan">
      <formula>80</formula>
    </cfRule>
  </conditionalFormatting>
  <conditionalFormatting sqref="T14:T20">
    <cfRule type="cellIs" dxfId="17" priority="16" operator="between">
      <formula>60</formula>
      <formula>80</formula>
    </cfRule>
    <cfRule type="cellIs" dxfId="16" priority="17" operator="lessThan">
      <formula>60</formula>
    </cfRule>
    <cfRule type="cellIs" dxfId="15" priority="18" operator="greaterThan">
      <formula>80</formula>
    </cfRule>
  </conditionalFormatting>
  <conditionalFormatting sqref="T21">
    <cfRule type="cellIs" dxfId="14" priority="13" operator="between">
      <formula>60</formula>
      <formula>80</formula>
    </cfRule>
    <cfRule type="cellIs" dxfId="13" priority="14" operator="lessThan">
      <formula>60</formula>
    </cfRule>
    <cfRule type="cellIs" dxfId="12" priority="15" operator="greaterThan">
      <formula>80</formula>
    </cfRule>
  </conditionalFormatting>
  <conditionalFormatting sqref="T23:T24">
    <cfRule type="cellIs" dxfId="11" priority="10" operator="between">
      <formula>60</formula>
      <formula>80</formula>
    </cfRule>
    <cfRule type="cellIs" dxfId="10" priority="11" operator="lessThan">
      <formula>60</formula>
    </cfRule>
    <cfRule type="cellIs" dxfId="9" priority="12" operator="greaterThan">
      <formula>80</formula>
    </cfRule>
  </conditionalFormatting>
  <conditionalFormatting sqref="T26:T29">
    <cfRule type="cellIs" dxfId="8" priority="7" operator="between">
      <formula>60</formula>
      <formula>80</formula>
    </cfRule>
    <cfRule type="cellIs" dxfId="7" priority="8" operator="lessThan">
      <formula>60</formula>
    </cfRule>
    <cfRule type="cellIs" dxfId="6" priority="9" operator="greaterThan">
      <formula>80</formula>
    </cfRule>
  </conditionalFormatting>
  <conditionalFormatting sqref="T30:T33">
    <cfRule type="cellIs" dxfId="5" priority="4" operator="between">
      <formula>60</formula>
      <formula>80</formula>
    </cfRule>
    <cfRule type="cellIs" dxfId="4" priority="5" operator="lessThan">
      <formula>60</formula>
    </cfRule>
    <cfRule type="cellIs" dxfId="3" priority="6" operator="greaterThan">
      <formula>80</formula>
    </cfRule>
  </conditionalFormatting>
  <conditionalFormatting sqref="T35">
    <cfRule type="cellIs" dxfId="2" priority="1" operator="between">
      <formula>60</formula>
      <formula>80</formula>
    </cfRule>
    <cfRule type="cellIs" dxfId="1" priority="2" operator="lessThan">
      <formula>60</formula>
    </cfRule>
    <cfRule type="cellIs" dxfId="0" priority="3" operator="greaterThan">
      <formula>80</formula>
    </cfRule>
  </conditionalFormatting>
  <pageMargins left="0.7" right="0.7" top="0.75" bottom="0.75" header="0.3" footer="0.3"/>
  <pageSetup paperSize="9" orientation="portrait" r:id="rId1"/>
  <ignoredErrors>
    <ignoredError sqref="C42:N42 O42:O43 O45:O46 O48:O49 O51:O52 Q42 Q45" formulaRange="1"/>
    <ignoredError sqref="C45:N45 C48:N48 C51:N5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"/>
  <sheetViews>
    <sheetView showGridLines="0" zoomScale="115" zoomScaleNormal="115" workbookViewId="0">
      <selection activeCell="E15" sqref="E15"/>
    </sheetView>
  </sheetViews>
  <sheetFormatPr defaultRowHeight="15"/>
  <cols>
    <col min="1" max="1" width="2.7109375" customWidth="1"/>
    <col min="2" max="2" width="9.42578125" customWidth="1"/>
    <col min="3" max="10" width="5.5703125" customWidth="1"/>
    <col min="11" max="11" width="5.42578125" customWidth="1"/>
    <col min="12" max="12" width="5.85546875" customWidth="1"/>
    <col min="13" max="13" width="5.140625" customWidth="1"/>
    <col min="14" max="14" width="6.7109375" customWidth="1"/>
    <col min="15" max="15" width="3.85546875" customWidth="1"/>
    <col min="16" max="16" width="10.85546875" customWidth="1"/>
    <col min="17" max="17" width="12.140625" customWidth="1"/>
    <col min="18" max="22" width="6.5703125" customWidth="1"/>
    <col min="23" max="27" width="8.5703125" customWidth="1"/>
    <col min="28" max="29" width="5.5703125" customWidth="1"/>
  </cols>
  <sheetData>
    <row r="1" spans="2:14">
      <c r="B1" s="44" t="s">
        <v>109</v>
      </c>
    </row>
    <row r="3" spans="2:14">
      <c r="B3" s="4"/>
      <c r="C3" s="21" t="s">
        <v>41</v>
      </c>
      <c r="D3" s="21" t="s">
        <v>41</v>
      </c>
      <c r="E3" s="21" t="s">
        <v>41</v>
      </c>
      <c r="F3" s="21" t="s">
        <v>41</v>
      </c>
      <c r="G3" s="21" t="s">
        <v>41</v>
      </c>
      <c r="H3" s="21" t="s">
        <v>41</v>
      </c>
      <c r="I3" s="21" t="s">
        <v>41</v>
      </c>
      <c r="J3" s="21" t="s">
        <v>71</v>
      </c>
      <c r="K3" s="21" t="s">
        <v>72</v>
      </c>
      <c r="L3" s="21" t="s">
        <v>73</v>
      </c>
      <c r="M3" s="21" t="s">
        <v>74</v>
      </c>
      <c r="N3" s="21" t="s">
        <v>75</v>
      </c>
    </row>
    <row r="4" spans="2:14">
      <c r="B4" s="4"/>
      <c r="C4" s="4" t="s">
        <v>99</v>
      </c>
      <c r="D4" s="41" t="s">
        <v>85</v>
      </c>
      <c r="E4" s="4" t="s">
        <v>88</v>
      </c>
      <c r="F4" s="41" t="s">
        <v>87</v>
      </c>
      <c r="G4" s="4" t="s">
        <v>89</v>
      </c>
      <c r="H4" s="41" t="s">
        <v>90</v>
      </c>
      <c r="I4" s="4" t="s">
        <v>91</v>
      </c>
      <c r="J4" s="21"/>
      <c r="K4" s="21"/>
      <c r="L4" s="21"/>
      <c r="M4" s="21"/>
      <c r="N4" s="21"/>
    </row>
    <row r="5" spans="2:14">
      <c r="B5" s="6" t="s">
        <v>106</v>
      </c>
      <c r="C5" s="27" t="e">
        <f>#REF!</f>
        <v>#REF!</v>
      </c>
      <c r="D5" s="27" t="e">
        <f>#REF!</f>
        <v>#REF!</v>
      </c>
      <c r="E5" s="27" t="e">
        <f>#REF!</f>
        <v>#REF!</v>
      </c>
      <c r="F5" s="27" t="e">
        <f>#REF!</f>
        <v>#REF!</v>
      </c>
      <c r="G5" s="27" t="e">
        <f>#REF!</f>
        <v>#REF!</v>
      </c>
      <c r="H5" s="27" t="e">
        <f>#REF!</f>
        <v>#REF!</v>
      </c>
      <c r="I5" s="27" t="e">
        <f>#REF!</f>
        <v>#REF!</v>
      </c>
      <c r="J5" s="24">
        <v>100</v>
      </c>
      <c r="K5" s="24">
        <v>70.959999999999994</v>
      </c>
      <c r="L5" s="24">
        <v>0</v>
      </c>
      <c r="M5" s="24">
        <v>0</v>
      </c>
      <c r="N5" s="24">
        <v>30</v>
      </c>
    </row>
    <row r="6" spans="2:14">
      <c r="B6" s="6" t="s">
        <v>9</v>
      </c>
      <c r="C6" s="27" t="e">
        <f>#REF!</f>
        <v>#REF!</v>
      </c>
      <c r="D6" s="27" t="e">
        <f>#REF!</f>
        <v>#REF!</v>
      </c>
      <c r="E6" s="27" t="e">
        <f>#REF!</f>
        <v>#REF!</v>
      </c>
      <c r="F6" s="27" t="e">
        <f>#REF!</f>
        <v>#REF!</v>
      </c>
      <c r="G6" s="27" t="e">
        <f>#REF!</f>
        <v>#REF!</v>
      </c>
      <c r="H6" s="27" t="e">
        <f>#REF!</f>
        <v>#REF!</v>
      </c>
      <c r="I6" s="27" t="e">
        <f>#REF!</f>
        <v>#REF!</v>
      </c>
      <c r="J6" s="24">
        <v>97.53</v>
      </c>
      <c r="K6" s="24">
        <v>92.7</v>
      </c>
      <c r="L6" s="24">
        <v>0</v>
      </c>
      <c r="M6" s="24">
        <v>0</v>
      </c>
      <c r="N6" s="24">
        <v>30</v>
      </c>
    </row>
    <row r="7" spans="2:14">
      <c r="B7" s="6" t="s">
        <v>107</v>
      </c>
      <c r="C7" s="27" t="e">
        <f>#REF!</f>
        <v>#REF!</v>
      </c>
      <c r="D7" s="27" t="e">
        <f>#REF!</f>
        <v>#REF!</v>
      </c>
      <c r="E7" s="27" t="e">
        <f>#REF!</f>
        <v>#REF!</v>
      </c>
      <c r="F7" s="27" t="e">
        <f>#REF!</f>
        <v>#REF!</v>
      </c>
      <c r="G7" s="27" t="e">
        <f>#REF!</f>
        <v>#REF!</v>
      </c>
      <c r="H7" s="27" t="e">
        <f>#REF!</f>
        <v>#REF!</v>
      </c>
      <c r="I7" s="27" t="e">
        <f>#REF!</f>
        <v>#REF!</v>
      </c>
      <c r="J7" s="24">
        <v>72</v>
      </c>
      <c r="K7" s="24">
        <v>100</v>
      </c>
      <c r="L7" s="24">
        <v>0</v>
      </c>
      <c r="M7" s="24">
        <v>0</v>
      </c>
      <c r="N7" s="24">
        <v>30</v>
      </c>
    </row>
    <row r="8" spans="2:14">
      <c r="B8" s="6" t="s">
        <v>15</v>
      </c>
      <c r="C8" s="27" t="e">
        <f>#REF!</f>
        <v>#REF!</v>
      </c>
      <c r="D8" s="27" t="e">
        <f>#REF!</f>
        <v>#REF!</v>
      </c>
      <c r="E8" s="27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24">
        <v>33.08</v>
      </c>
      <c r="K8" s="24">
        <v>68.48</v>
      </c>
      <c r="L8" s="24">
        <v>1</v>
      </c>
      <c r="M8" s="24">
        <v>0</v>
      </c>
      <c r="N8" s="24">
        <v>10</v>
      </c>
    </row>
    <row r="9" spans="2:14">
      <c r="B9" s="6" t="s">
        <v>10</v>
      </c>
      <c r="C9" s="27" t="e">
        <f>#REF!</f>
        <v>#REF!</v>
      </c>
      <c r="D9" s="27" t="e">
        <f>#REF!</f>
        <v>#REF!</v>
      </c>
      <c r="E9" s="27" t="e">
        <f>#REF!</f>
        <v>#REF!</v>
      </c>
      <c r="F9" s="27" t="e">
        <f>#REF!</f>
        <v>#REF!</v>
      </c>
      <c r="G9" s="27" t="e">
        <f>#REF!</f>
        <v>#REF!</v>
      </c>
      <c r="H9" s="27" t="e">
        <f>#REF!</f>
        <v>#REF!</v>
      </c>
      <c r="I9" s="27" t="e">
        <f>#REF!</f>
        <v>#REF!</v>
      </c>
      <c r="J9" s="24">
        <v>42.42</v>
      </c>
      <c r="K9" s="24">
        <v>57.09</v>
      </c>
      <c r="L9" s="24">
        <v>0</v>
      </c>
      <c r="M9" s="24">
        <v>0</v>
      </c>
      <c r="N9" s="24">
        <v>10</v>
      </c>
    </row>
    <row r="10" spans="2:14">
      <c r="B10" s="6" t="s">
        <v>7</v>
      </c>
      <c r="C10" s="27" t="e">
        <f>#REF!</f>
        <v>#REF!</v>
      </c>
      <c r="D10" s="27" t="e">
        <f>#REF!</f>
        <v>#REF!</v>
      </c>
      <c r="E10" s="27" t="e">
        <f>#REF!</f>
        <v>#REF!</v>
      </c>
      <c r="F10" s="27" t="e">
        <f>#REF!</f>
        <v>#REF!</v>
      </c>
      <c r="G10" s="27" t="e">
        <f>#REF!</f>
        <v>#REF!</v>
      </c>
      <c r="H10" s="27" t="e">
        <f>#REF!</f>
        <v>#REF!</v>
      </c>
      <c r="I10" s="27" t="e">
        <f>#REF!</f>
        <v>#REF!</v>
      </c>
      <c r="J10" s="24">
        <v>80</v>
      </c>
      <c r="K10" s="24">
        <v>72.22</v>
      </c>
      <c r="L10" s="24">
        <v>0</v>
      </c>
      <c r="M10" s="24">
        <v>0</v>
      </c>
      <c r="N10" s="24">
        <v>30</v>
      </c>
    </row>
    <row r="11" spans="2:14">
      <c r="B11" s="6" t="s">
        <v>2</v>
      </c>
      <c r="C11" s="27" t="e">
        <f>#REF!</f>
        <v>#REF!</v>
      </c>
      <c r="D11" s="27" t="e">
        <f>#REF!</f>
        <v>#REF!</v>
      </c>
      <c r="E11" s="27" t="e">
        <f>#REF!</f>
        <v>#REF!</v>
      </c>
      <c r="F11" s="27" t="e">
        <f>#REF!</f>
        <v>#REF!</v>
      </c>
      <c r="G11" s="27" t="e">
        <f>#REF!</f>
        <v>#REF!</v>
      </c>
      <c r="H11" s="27" t="e">
        <f>#REF!</f>
        <v>#REF!</v>
      </c>
      <c r="I11" s="27" t="e">
        <f>#REF!</f>
        <v>#REF!</v>
      </c>
      <c r="J11" s="24">
        <v>98</v>
      </c>
      <c r="K11" s="24">
        <v>73.349999999999994</v>
      </c>
      <c r="L11" s="24">
        <v>1</v>
      </c>
      <c r="M11" s="24">
        <v>0</v>
      </c>
      <c r="N11" s="24">
        <v>30</v>
      </c>
    </row>
    <row r="12" spans="2:14">
      <c r="B12" s="6" t="s">
        <v>13</v>
      </c>
      <c r="C12" s="27" t="e">
        <f>#REF!</f>
        <v>#REF!</v>
      </c>
      <c r="D12" s="27" t="e">
        <f>#REF!</f>
        <v>#REF!</v>
      </c>
      <c r="E12" s="27" t="e">
        <f>#REF!</f>
        <v>#REF!</v>
      </c>
      <c r="F12" s="27" t="e">
        <f>#REF!</f>
        <v>#REF!</v>
      </c>
      <c r="G12" s="27" t="e">
        <f>#REF!</f>
        <v>#REF!</v>
      </c>
      <c r="H12" s="27" t="e">
        <f>#REF!</f>
        <v>#REF!</v>
      </c>
      <c r="I12" s="27" t="e">
        <f>#REF!</f>
        <v>#REF!</v>
      </c>
      <c r="J12" s="24">
        <v>77.19</v>
      </c>
      <c r="K12" s="24">
        <v>73.83</v>
      </c>
      <c r="L12" s="24">
        <v>1</v>
      </c>
      <c r="M12" s="24">
        <v>0</v>
      </c>
      <c r="N12" s="24">
        <v>30</v>
      </c>
    </row>
    <row r="13" spans="2:14">
      <c r="B13" s="6" t="s">
        <v>12</v>
      </c>
      <c r="C13" s="27" t="e">
        <f>#REF!</f>
        <v>#REF!</v>
      </c>
      <c r="D13" s="27" t="e">
        <f>#REF!</f>
        <v>#REF!</v>
      </c>
      <c r="E13" s="27" t="e">
        <f>#REF!</f>
        <v>#REF!</v>
      </c>
      <c r="F13" s="27" t="e">
        <f>#REF!</f>
        <v>#REF!</v>
      </c>
      <c r="G13" s="27" t="e">
        <f>#REF!</f>
        <v>#REF!</v>
      </c>
      <c r="H13" s="27" t="e">
        <f>#REF!</f>
        <v>#REF!</v>
      </c>
      <c r="I13" s="27" t="e">
        <f>#REF!</f>
        <v>#REF!</v>
      </c>
      <c r="J13" s="24">
        <v>100</v>
      </c>
      <c r="K13" s="24">
        <v>66.39</v>
      </c>
      <c r="L13" s="24">
        <v>0</v>
      </c>
      <c r="M13" s="24">
        <v>0</v>
      </c>
      <c r="N13" s="24">
        <v>20</v>
      </c>
    </row>
    <row r="14" spans="2:14">
      <c r="B14" s="6" t="s">
        <v>8</v>
      </c>
      <c r="C14" s="27" t="e">
        <f>#REF!</f>
        <v>#REF!</v>
      </c>
      <c r="D14" s="27" t="e">
        <f>#REF!</f>
        <v>#REF!</v>
      </c>
      <c r="E14" s="27" t="e">
        <f>#REF!</f>
        <v>#REF!</v>
      </c>
      <c r="F14" s="27" t="e">
        <f>#REF!</f>
        <v>#REF!</v>
      </c>
      <c r="G14" s="27" t="e">
        <f>#REF!</f>
        <v>#REF!</v>
      </c>
      <c r="H14" s="27" t="e">
        <f>#REF!</f>
        <v>#REF!</v>
      </c>
      <c r="I14" s="27" t="e">
        <f>#REF!</f>
        <v>#REF!</v>
      </c>
      <c r="J14" s="24">
        <v>48.88</v>
      </c>
      <c r="K14" s="24">
        <v>70.959999999999994</v>
      </c>
      <c r="L14" s="24">
        <v>0</v>
      </c>
      <c r="M14" s="24">
        <v>0</v>
      </c>
      <c r="N14" s="24">
        <v>10</v>
      </c>
    </row>
    <row r="15" spans="2:14">
      <c r="B15" s="6" t="s">
        <v>5</v>
      </c>
      <c r="C15" s="27" t="e">
        <f>#REF!</f>
        <v>#REF!</v>
      </c>
      <c r="D15" s="27" t="e">
        <f>#REF!</f>
        <v>#REF!</v>
      </c>
      <c r="E15" s="27" t="e">
        <f>#REF!</f>
        <v>#REF!</v>
      </c>
      <c r="F15" s="27" t="e">
        <f>#REF!</f>
        <v>#REF!</v>
      </c>
      <c r="G15" s="27" t="e">
        <f>#REF!</f>
        <v>#REF!</v>
      </c>
      <c r="H15" s="27" t="e">
        <f>#REF!</f>
        <v>#REF!</v>
      </c>
      <c r="I15" s="27" t="e">
        <f>#REF!</f>
        <v>#REF!</v>
      </c>
      <c r="J15" s="24">
        <v>100</v>
      </c>
      <c r="K15" s="24">
        <v>70.78</v>
      </c>
      <c r="L15" s="24">
        <v>0</v>
      </c>
      <c r="M15" s="24">
        <v>0</v>
      </c>
      <c r="N15" s="24">
        <v>30</v>
      </c>
    </row>
    <row r="18" spans="17:27">
      <c r="Q18" s="559" t="s">
        <v>59</v>
      </c>
      <c r="R18" s="559" t="s">
        <v>81</v>
      </c>
      <c r="S18" s="559"/>
      <c r="T18" s="559"/>
      <c r="U18" s="559"/>
      <c r="V18" s="559"/>
      <c r="W18" s="564" t="s">
        <v>97</v>
      </c>
      <c r="X18" s="562" t="s">
        <v>98</v>
      </c>
      <c r="Y18" s="561" t="s">
        <v>93</v>
      </c>
      <c r="Z18" s="561" t="s">
        <v>94</v>
      </c>
      <c r="AA18" s="559" t="s">
        <v>75</v>
      </c>
    </row>
    <row r="19" spans="17:27">
      <c r="Q19" s="560"/>
      <c r="R19" s="40" t="s">
        <v>100</v>
      </c>
      <c r="S19" s="40" t="s">
        <v>85</v>
      </c>
      <c r="T19" s="40" t="s">
        <v>86</v>
      </c>
      <c r="U19" s="40" t="s">
        <v>87</v>
      </c>
      <c r="V19" s="40" t="s">
        <v>92</v>
      </c>
      <c r="W19" s="563"/>
      <c r="X19" s="563"/>
      <c r="Y19" s="560"/>
      <c r="Z19" s="560"/>
      <c r="AA19" s="560"/>
    </row>
    <row r="20" spans="17:27">
      <c r="Q20" s="25" t="s">
        <v>9</v>
      </c>
      <c r="R20" s="34">
        <v>95.3</v>
      </c>
      <c r="S20" s="34">
        <v>98.65</v>
      </c>
      <c r="T20" s="34">
        <v>100</v>
      </c>
      <c r="U20" s="34">
        <v>96.15</v>
      </c>
      <c r="V20" s="36">
        <v>96.42</v>
      </c>
      <c r="W20" s="38">
        <v>97.53</v>
      </c>
      <c r="X20" s="38">
        <v>92.7</v>
      </c>
      <c r="Y20" s="25">
        <v>0</v>
      </c>
      <c r="Z20" s="25">
        <v>0</v>
      </c>
      <c r="AA20" s="20" t="s">
        <v>103</v>
      </c>
    </row>
    <row r="21" spans="17:27">
      <c r="Q21" s="25" t="s">
        <v>5</v>
      </c>
      <c r="R21" s="34">
        <v>85.97</v>
      </c>
      <c r="S21" s="34">
        <v>69.89</v>
      </c>
      <c r="T21" s="34">
        <v>92.59</v>
      </c>
      <c r="U21" s="34">
        <v>45.78</v>
      </c>
      <c r="V21" s="36">
        <v>93.28</v>
      </c>
      <c r="W21" s="38">
        <v>100</v>
      </c>
      <c r="X21" s="38">
        <v>70.78</v>
      </c>
      <c r="Y21" s="25">
        <v>0</v>
      </c>
      <c r="Z21" s="25">
        <v>0</v>
      </c>
      <c r="AA21" s="20" t="s">
        <v>105</v>
      </c>
    </row>
    <row r="22" spans="17:27">
      <c r="Q22" s="25" t="s">
        <v>12</v>
      </c>
      <c r="R22" s="34">
        <v>95.73</v>
      </c>
      <c r="S22" s="34">
        <v>97.36</v>
      </c>
      <c r="T22" s="34">
        <v>93.28</v>
      </c>
      <c r="U22" s="34">
        <v>93.58</v>
      </c>
      <c r="V22" s="36">
        <v>92.27</v>
      </c>
      <c r="W22" s="38">
        <v>100</v>
      </c>
      <c r="X22" s="38">
        <v>66.39</v>
      </c>
      <c r="Y22" s="25">
        <v>0</v>
      </c>
      <c r="Z22" s="25">
        <v>0</v>
      </c>
      <c r="AA22" s="42" t="s">
        <v>104</v>
      </c>
    </row>
    <row r="23" spans="17:27">
      <c r="Q23" s="25" t="s">
        <v>2</v>
      </c>
      <c r="R23" s="34">
        <v>95.25</v>
      </c>
      <c r="S23" s="34">
        <v>92.39</v>
      </c>
      <c r="T23" s="34">
        <v>92.22</v>
      </c>
      <c r="U23" s="34">
        <v>87.48</v>
      </c>
      <c r="V23" s="36">
        <v>91.33</v>
      </c>
      <c r="W23" s="38">
        <v>98</v>
      </c>
      <c r="X23" s="38">
        <v>73.349999999999994</v>
      </c>
      <c r="Y23" s="25">
        <v>1</v>
      </c>
      <c r="Z23" s="25">
        <v>0</v>
      </c>
      <c r="AA23" s="20" t="s">
        <v>103</v>
      </c>
    </row>
    <row r="24" spans="17:27">
      <c r="Q24" s="25" t="s">
        <v>7</v>
      </c>
      <c r="R24" s="34">
        <v>94.88</v>
      </c>
      <c r="S24" s="34">
        <v>97.35</v>
      </c>
      <c r="T24" s="34">
        <v>69.42</v>
      </c>
      <c r="U24" s="34">
        <v>52.79</v>
      </c>
      <c r="V24" s="36">
        <v>78.209999999999994</v>
      </c>
      <c r="W24" s="38">
        <v>80</v>
      </c>
      <c r="X24" s="38">
        <v>72.22</v>
      </c>
      <c r="Y24" s="25">
        <v>0</v>
      </c>
      <c r="Z24" s="25">
        <v>0</v>
      </c>
      <c r="AA24" s="20" t="s">
        <v>103</v>
      </c>
    </row>
    <row r="25" spans="17:27">
      <c r="Q25" s="25" t="s">
        <v>13</v>
      </c>
      <c r="R25" s="34">
        <v>27.47</v>
      </c>
      <c r="S25" s="34">
        <v>71.77</v>
      </c>
      <c r="T25" s="34">
        <v>77.739999999999995</v>
      </c>
      <c r="U25" s="34">
        <v>35.72</v>
      </c>
      <c r="V25" s="36">
        <v>75.42</v>
      </c>
      <c r="W25" s="38">
        <v>77.19</v>
      </c>
      <c r="X25" s="38">
        <v>73.83</v>
      </c>
      <c r="Y25" s="25">
        <v>1</v>
      </c>
      <c r="Z25" s="25">
        <v>0</v>
      </c>
      <c r="AA25" s="20" t="s">
        <v>103</v>
      </c>
    </row>
    <row r="26" spans="17:27">
      <c r="Q26" s="25" t="s">
        <v>8</v>
      </c>
      <c r="R26" s="34">
        <v>46.11</v>
      </c>
      <c r="S26" s="34">
        <v>50.5</v>
      </c>
      <c r="T26" s="34">
        <v>89.18</v>
      </c>
      <c r="U26" s="34">
        <v>70.819999999999993</v>
      </c>
      <c r="V26" s="36">
        <v>53.96</v>
      </c>
      <c r="W26" s="38">
        <v>48.88</v>
      </c>
      <c r="X26" s="38">
        <v>70.959999999999994</v>
      </c>
      <c r="Y26" s="25">
        <v>0</v>
      </c>
      <c r="Z26" s="25">
        <v>0</v>
      </c>
      <c r="AA26" s="26" t="s">
        <v>104</v>
      </c>
    </row>
    <row r="27" spans="17:27">
      <c r="Q27" s="25" t="s">
        <v>10</v>
      </c>
      <c r="R27" s="34">
        <v>93.41</v>
      </c>
      <c r="S27" s="34">
        <v>96.03</v>
      </c>
      <c r="T27" s="34">
        <v>74.3</v>
      </c>
      <c r="U27" s="34">
        <v>67.88</v>
      </c>
      <c r="V27" s="36">
        <v>45.79</v>
      </c>
      <c r="W27" s="38">
        <v>42.42</v>
      </c>
      <c r="X27" s="38">
        <v>57.09</v>
      </c>
      <c r="Y27" s="25">
        <v>0</v>
      </c>
      <c r="Z27" s="25">
        <v>0</v>
      </c>
      <c r="AA27" s="26" t="s">
        <v>104</v>
      </c>
    </row>
    <row r="28" spans="17:27">
      <c r="Q28" s="28" t="s">
        <v>15</v>
      </c>
      <c r="R28" s="35">
        <v>91.28</v>
      </c>
      <c r="S28" s="35">
        <v>96.17</v>
      </c>
      <c r="T28" s="35">
        <v>91.67</v>
      </c>
      <c r="U28" s="35">
        <v>80.959999999999994</v>
      </c>
      <c r="V28" s="37">
        <v>40.22</v>
      </c>
      <c r="W28" s="39">
        <v>33.08</v>
      </c>
      <c r="X28" s="39">
        <v>68.48</v>
      </c>
      <c r="Y28" s="28">
        <v>1</v>
      </c>
      <c r="Z28" s="28">
        <v>0</v>
      </c>
      <c r="AA28" s="32" t="s">
        <v>104</v>
      </c>
    </row>
  </sheetData>
  <sortState ref="B17:Q27">
    <sortCondition descending="1" ref="G17:G27"/>
  </sortState>
  <mergeCells count="7">
    <mergeCell ref="AA18:AA19"/>
    <mergeCell ref="Q18:Q19"/>
    <mergeCell ref="R18:V18"/>
    <mergeCell ref="W18:W19"/>
    <mergeCell ref="X18:X19"/>
    <mergeCell ref="Y18:Y19"/>
    <mergeCell ref="Z18:Z19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80"/>
  <sheetViews>
    <sheetView topLeftCell="A42" workbookViewId="0">
      <selection activeCell="H59" sqref="H59"/>
    </sheetView>
  </sheetViews>
  <sheetFormatPr defaultRowHeight="15"/>
  <cols>
    <col min="4" max="4" width="13.28515625" customWidth="1"/>
    <col min="5" max="5" width="24.5703125" customWidth="1"/>
    <col min="6" max="6" width="12.28515625" customWidth="1"/>
    <col min="7" max="7" width="11.5703125" bestFit="1" customWidth="1"/>
    <col min="8" max="8" width="15.42578125" customWidth="1"/>
    <col min="10" max="10" width="16.5703125" customWidth="1"/>
    <col min="11" max="11" width="31.7109375" customWidth="1"/>
    <col min="12" max="12" width="50" customWidth="1"/>
  </cols>
  <sheetData>
    <row r="2" spans="2:11">
      <c r="G2" t="s">
        <v>221</v>
      </c>
      <c r="H2" t="s">
        <v>222</v>
      </c>
      <c r="I2" t="s">
        <v>223</v>
      </c>
      <c r="J2" t="s">
        <v>224</v>
      </c>
    </row>
    <row r="3" spans="2:11">
      <c r="B3" t="s">
        <v>150</v>
      </c>
      <c r="C3" t="s">
        <v>107</v>
      </c>
      <c r="D3" t="s">
        <v>225</v>
      </c>
      <c r="E3" t="s">
        <v>41</v>
      </c>
      <c r="F3" t="s">
        <v>217</v>
      </c>
      <c r="G3" s="148">
        <v>277177</v>
      </c>
      <c r="H3" s="148">
        <v>290253</v>
      </c>
      <c r="I3" s="148">
        <v>303806</v>
      </c>
    </row>
    <row r="4" spans="2:11">
      <c r="F4" t="s">
        <v>226</v>
      </c>
      <c r="G4" s="148">
        <v>363</v>
      </c>
      <c r="H4" s="148">
        <v>671</v>
      </c>
      <c r="I4" s="148">
        <v>924</v>
      </c>
    </row>
    <row r="5" spans="2:11">
      <c r="F5" s="149" t="s">
        <v>225</v>
      </c>
      <c r="G5" s="151">
        <f>G4/G3</f>
        <v>1.3096324731128484E-3</v>
      </c>
      <c r="H5" s="151">
        <f t="shared" ref="H5:I5" si="0">H4/H3</f>
        <v>2.3117762779368343E-3</v>
      </c>
      <c r="I5" s="151">
        <f t="shared" si="0"/>
        <v>3.0414145869403502E-3</v>
      </c>
      <c r="J5" s="151"/>
    </row>
    <row r="6" spans="2:11">
      <c r="E6" t="s">
        <v>240</v>
      </c>
      <c r="F6" t="s">
        <v>217</v>
      </c>
      <c r="G6" s="148"/>
      <c r="H6" s="148"/>
      <c r="I6" s="148"/>
    </row>
    <row r="7" spans="2:11">
      <c r="F7" t="s">
        <v>226</v>
      </c>
      <c r="G7" s="148">
        <v>363</v>
      </c>
      <c r="H7" s="148"/>
      <c r="I7" s="148">
        <v>750</v>
      </c>
      <c r="K7" t="s">
        <v>242</v>
      </c>
    </row>
    <row r="8" spans="2:11">
      <c r="F8" s="149" t="s">
        <v>225</v>
      </c>
      <c r="G8" s="151"/>
      <c r="H8" s="151"/>
      <c r="I8" s="151"/>
      <c r="J8" s="151"/>
    </row>
    <row r="9" spans="2:11">
      <c r="E9" t="s">
        <v>239</v>
      </c>
      <c r="F9" t="s">
        <v>217</v>
      </c>
      <c r="G9" s="148"/>
      <c r="H9" s="148"/>
      <c r="I9" s="148"/>
    </row>
    <row r="10" spans="2:11">
      <c r="F10" t="s">
        <v>226</v>
      </c>
      <c r="G10" s="148"/>
      <c r="H10" s="148"/>
      <c r="I10" s="148">
        <v>27</v>
      </c>
    </row>
    <row r="11" spans="2:11">
      <c r="F11" s="149" t="s">
        <v>225</v>
      </c>
      <c r="G11" s="151"/>
      <c r="H11" s="151"/>
      <c r="I11" s="151"/>
      <c r="J11" s="151"/>
    </row>
    <row r="12" spans="2:11">
      <c r="E12" t="s">
        <v>241</v>
      </c>
      <c r="F12" t="s">
        <v>217</v>
      </c>
      <c r="G12" s="148"/>
      <c r="H12" s="148"/>
      <c r="I12" s="148"/>
    </row>
    <row r="13" spans="2:11">
      <c r="F13" t="s">
        <v>226</v>
      </c>
      <c r="G13" s="148"/>
      <c r="H13" s="148"/>
      <c r="I13" s="148"/>
    </row>
    <row r="14" spans="2:11">
      <c r="F14" s="149" t="s">
        <v>225</v>
      </c>
      <c r="G14" s="151"/>
      <c r="H14" s="151"/>
      <c r="I14" s="151"/>
      <c r="J14" s="151"/>
    </row>
    <row r="15" spans="2:11">
      <c r="E15" t="s">
        <v>220</v>
      </c>
      <c r="F15" t="s">
        <v>217</v>
      </c>
      <c r="G15">
        <v>310690</v>
      </c>
      <c r="H15">
        <v>354219</v>
      </c>
      <c r="I15">
        <v>372420</v>
      </c>
    </row>
    <row r="16" spans="2:11">
      <c r="F16" t="s">
        <v>226</v>
      </c>
      <c r="G16">
        <v>760</v>
      </c>
      <c r="H16">
        <v>1091</v>
      </c>
      <c r="I16">
        <v>930</v>
      </c>
      <c r="K16" t="s">
        <v>242</v>
      </c>
    </row>
    <row r="17" spans="4:11">
      <c r="F17" s="149" t="s">
        <v>225</v>
      </c>
      <c r="G17" s="151">
        <f>G16/G15</f>
        <v>2.4461682062506037E-3</v>
      </c>
      <c r="H17" s="151">
        <f t="shared" ref="H17" si="1">H16/H15</f>
        <v>3.0800154706551596E-3</v>
      </c>
      <c r="I17" s="151">
        <f t="shared" ref="I17" si="2">I16/I15</f>
        <v>2.4971806025455129E-3</v>
      </c>
      <c r="J17" s="149"/>
    </row>
    <row r="18" spans="4:11">
      <c r="G18" s="147"/>
      <c r="H18" s="147"/>
      <c r="I18" s="147"/>
    </row>
    <row r="19" spans="4:11">
      <c r="G19" s="147"/>
      <c r="H19" s="147"/>
      <c r="I19" s="147"/>
    </row>
    <row r="20" spans="4:11">
      <c r="D20" t="s">
        <v>231</v>
      </c>
      <c r="E20" t="s">
        <v>233</v>
      </c>
      <c r="F20" t="s">
        <v>232</v>
      </c>
      <c r="G20" s="152"/>
      <c r="H20" s="152"/>
      <c r="I20" s="152"/>
      <c r="J20" s="145"/>
    </row>
    <row r="21" spans="4:11">
      <c r="F21" t="s">
        <v>249</v>
      </c>
      <c r="G21" s="152"/>
      <c r="H21" s="152"/>
      <c r="I21" s="152"/>
      <c r="J21" s="145"/>
    </row>
    <row r="22" spans="4:11">
      <c r="F22" s="149" t="s">
        <v>231</v>
      </c>
      <c r="G22" s="153">
        <v>6854</v>
      </c>
      <c r="H22" s="153">
        <v>6592</v>
      </c>
      <c r="I22" s="153">
        <v>6352</v>
      </c>
      <c r="J22" s="154"/>
    </row>
    <row r="23" spans="4:11">
      <c r="E23" t="s">
        <v>234</v>
      </c>
      <c r="F23" t="s">
        <v>232</v>
      </c>
      <c r="G23">
        <v>277177</v>
      </c>
      <c r="H23" s="152">
        <v>290252</v>
      </c>
      <c r="I23" s="152">
        <v>303806</v>
      </c>
      <c r="J23" s="152">
        <v>284950</v>
      </c>
    </row>
    <row r="24" spans="4:11">
      <c r="F24" t="s">
        <v>249</v>
      </c>
      <c r="G24">
        <v>1650</v>
      </c>
      <c r="H24" s="152">
        <v>1710</v>
      </c>
      <c r="I24" s="152">
        <v>1939</v>
      </c>
      <c r="J24" s="152">
        <v>2029</v>
      </c>
    </row>
    <row r="25" spans="4:11">
      <c r="F25" s="149" t="s">
        <v>231</v>
      </c>
      <c r="G25" s="155">
        <f>G24/G23*1000000</f>
        <v>5952.8748777856754</v>
      </c>
      <c r="H25" s="155">
        <f t="shared" ref="H25:J25" si="3">H24/H23*1000000</f>
        <v>5891.4322726458386</v>
      </c>
      <c r="I25" s="155">
        <f t="shared" si="3"/>
        <v>6382.3624286551285</v>
      </c>
      <c r="J25" s="155">
        <f t="shared" si="3"/>
        <v>7120.5474644674505</v>
      </c>
    </row>
    <row r="26" spans="4:11">
      <c r="E26" t="s">
        <v>235</v>
      </c>
      <c r="F26" t="s">
        <v>232</v>
      </c>
      <c r="G26" s="152">
        <v>71355</v>
      </c>
      <c r="H26" s="152">
        <v>73067</v>
      </c>
      <c r="I26" s="152">
        <v>68514</v>
      </c>
      <c r="J26" s="152">
        <v>56437</v>
      </c>
    </row>
    <row r="27" spans="4:11">
      <c r="F27" t="s">
        <v>249</v>
      </c>
      <c r="G27" s="152">
        <v>739</v>
      </c>
      <c r="H27" s="152">
        <v>685</v>
      </c>
      <c r="I27" s="152">
        <v>426</v>
      </c>
      <c r="J27" s="152">
        <v>586</v>
      </c>
    </row>
    <row r="28" spans="4:11">
      <c r="F28" s="149" t="s">
        <v>231</v>
      </c>
      <c r="G28" s="155">
        <f>G27/G26*1000000</f>
        <v>10356.667367388409</v>
      </c>
      <c r="H28" s="155">
        <f t="shared" ref="H28" si="4">H27/H26*1000000</f>
        <v>9374.9572310345302</v>
      </c>
      <c r="I28" s="155">
        <f t="shared" ref="I28:J28" si="5">I27/I26*1000000</f>
        <v>6217.7073298887817</v>
      </c>
      <c r="J28" s="155">
        <f t="shared" si="5"/>
        <v>10383.259209383916</v>
      </c>
    </row>
    <row r="29" spans="4:11">
      <c r="E29" t="s">
        <v>236</v>
      </c>
      <c r="F29" t="s">
        <v>232</v>
      </c>
      <c r="G29" s="152">
        <f>G23+G26</f>
        <v>348532</v>
      </c>
      <c r="H29" s="152">
        <f t="shared" ref="H29:I29" si="6">H23+H26</f>
        <v>363319</v>
      </c>
      <c r="I29" s="152">
        <f t="shared" si="6"/>
        <v>372320</v>
      </c>
      <c r="J29" s="152">
        <f t="shared" ref="J29" si="7">J23+J26</f>
        <v>341387</v>
      </c>
      <c r="K29" t="s">
        <v>238</v>
      </c>
    </row>
    <row r="30" spans="4:11">
      <c r="F30" t="s">
        <v>249</v>
      </c>
      <c r="G30" s="152">
        <f>G24+G27</f>
        <v>2389</v>
      </c>
      <c r="H30" s="152">
        <f t="shared" ref="H30:I30" si="8">H24+H27</f>
        <v>2395</v>
      </c>
      <c r="I30" s="152">
        <f t="shared" si="8"/>
        <v>2365</v>
      </c>
      <c r="J30" s="152">
        <f t="shared" ref="J30" si="9">J24+J27</f>
        <v>2615</v>
      </c>
    </row>
    <row r="31" spans="4:11">
      <c r="F31" s="149" t="s">
        <v>231</v>
      </c>
      <c r="G31" s="155">
        <f>G30/G29*1000000</f>
        <v>6854.4638655847957</v>
      </c>
      <c r="H31" s="155">
        <f t="shared" ref="H31" si="10">H30/H29*1000000</f>
        <v>6592.003170767287</v>
      </c>
      <c r="I31" s="155">
        <f t="shared" ref="I31:J31" si="11">I30/I29*1000000</f>
        <v>6352.0627417275464</v>
      </c>
      <c r="J31" s="155">
        <f t="shared" si="11"/>
        <v>7659.9284682779371</v>
      </c>
    </row>
    <row r="32" spans="4:11">
      <c r="E32" t="s">
        <v>237</v>
      </c>
      <c r="F32" t="s">
        <v>217</v>
      </c>
      <c r="G32">
        <v>348532</v>
      </c>
      <c r="H32">
        <v>363320</v>
      </c>
      <c r="I32">
        <v>372320</v>
      </c>
      <c r="J32">
        <v>341387</v>
      </c>
      <c r="K32" t="s">
        <v>238</v>
      </c>
    </row>
    <row r="33" spans="4:15">
      <c r="F33" t="s">
        <v>249</v>
      </c>
      <c r="G33" s="152">
        <v>2389</v>
      </c>
      <c r="H33" s="152"/>
      <c r="I33" s="152">
        <v>2365</v>
      </c>
    </row>
    <row r="34" spans="4:15">
      <c r="F34" s="149" t="s">
        <v>231</v>
      </c>
      <c r="G34" s="155">
        <f>G33/G32*1000000</f>
        <v>6854.4638655847957</v>
      </c>
      <c r="H34" s="155">
        <f t="shared" ref="H34" si="12">H33/H32*1000000</f>
        <v>0</v>
      </c>
      <c r="I34" s="155">
        <f t="shared" ref="I34" si="13">I33/I32*1000000</f>
        <v>6352.0627417275464</v>
      </c>
      <c r="J34" s="149"/>
    </row>
    <row r="35" spans="4:15">
      <c r="G35" s="147"/>
      <c r="H35" s="147"/>
      <c r="I35" s="147"/>
    </row>
    <row r="37" spans="4:15">
      <c r="G37" t="s">
        <v>221</v>
      </c>
      <c r="H37" t="s">
        <v>222</v>
      </c>
      <c r="I37" t="s">
        <v>223</v>
      </c>
      <c r="J37" t="s">
        <v>224</v>
      </c>
    </row>
    <row r="38" spans="4:15">
      <c r="D38" t="s">
        <v>216</v>
      </c>
      <c r="E38" t="s">
        <v>41</v>
      </c>
      <c r="F38" t="s">
        <v>217</v>
      </c>
    </row>
    <row r="39" spans="4:15">
      <c r="F39" t="s">
        <v>218</v>
      </c>
    </row>
    <row r="40" spans="4:15">
      <c r="F40" s="149" t="s">
        <v>219</v>
      </c>
      <c r="G40" s="150">
        <v>1.5100000000000001E-2</v>
      </c>
      <c r="H40" s="150">
        <v>8.9999999999999993E-3</v>
      </c>
      <c r="I40" s="150">
        <v>1.3599999999999999E-2</v>
      </c>
      <c r="J40" s="150">
        <v>2.5700000000000001E-2</v>
      </c>
    </row>
    <row r="41" spans="4:15">
      <c r="E41" t="s">
        <v>243</v>
      </c>
      <c r="F41" t="s">
        <v>217</v>
      </c>
      <c r="G41" s="158">
        <f>G23</f>
        <v>277177</v>
      </c>
      <c r="H41" s="158">
        <f t="shared" ref="H41:J41" si="14">H23</f>
        <v>290252</v>
      </c>
      <c r="I41" s="158">
        <f t="shared" si="14"/>
        <v>303806</v>
      </c>
      <c r="J41" s="158">
        <f t="shared" si="14"/>
        <v>284950</v>
      </c>
      <c r="K41" t="s">
        <v>246</v>
      </c>
      <c r="L41" s="145"/>
      <c r="M41" s="145"/>
      <c r="N41" s="145"/>
      <c r="O41" s="145"/>
    </row>
    <row r="42" spans="4:15">
      <c r="F42" t="s">
        <v>218</v>
      </c>
      <c r="G42" s="145">
        <v>4574</v>
      </c>
      <c r="H42" s="145">
        <v>2883</v>
      </c>
      <c r="I42" s="156">
        <v>6534</v>
      </c>
      <c r="J42" s="145">
        <v>5742</v>
      </c>
      <c r="L42" s="145"/>
      <c r="M42" s="145"/>
      <c r="N42" s="145"/>
      <c r="O42" s="145"/>
    </row>
    <row r="43" spans="4:15">
      <c r="F43" s="149" t="s">
        <v>219</v>
      </c>
      <c r="G43" s="151">
        <f>G42/G41</f>
        <v>1.6502090721813138E-2</v>
      </c>
      <c r="H43" s="151">
        <f t="shared" ref="H43:J43" si="15">H42/H41</f>
        <v>9.9327480947590373E-3</v>
      </c>
      <c r="I43" s="151">
        <f t="shared" si="15"/>
        <v>2.1507146007649618E-2</v>
      </c>
      <c r="J43" s="151">
        <f t="shared" si="15"/>
        <v>2.0150903667310056E-2</v>
      </c>
    </row>
    <row r="44" spans="4:15">
      <c r="E44" t="s">
        <v>244</v>
      </c>
      <c r="F44" t="s">
        <v>217</v>
      </c>
      <c r="G44" s="157">
        <f>G26</f>
        <v>71355</v>
      </c>
      <c r="H44" s="157">
        <f t="shared" ref="H44:J44" si="16">H26</f>
        <v>73067</v>
      </c>
      <c r="I44" s="157">
        <f t="shared" si="16"/>
        <v>68514</v>
      </c>
      <c r="J44" s="157">
        <f t="shared" si="16"/>
        <v>56437</v>
      </c>
      <c r="K44" t="s">
        <v>247</v>
      </c>
    </row>
    <row r="45" spans="4:15">
      <c r="F45" t="s">
        <v>218</v>
      </c>
      <c r="G45" s="159">
        <v>1515</v>
      </c>
      <c r="H45" s="159">
        <v>3484</v>
      </c>
      <c r="I45" s="159">
        <v>261</v>
      </c>
      <c r="J45" s="159">
        <v>196</v>
      </c>
    </row>
    <row r="46" spans="4:15">
      <c r="F46" s="149" t="s">
        <v>219</v>
      </c>
      <c r="G46" s="151">
        <f>G45/G44</f>
        <v>2.1231868824889637E-2</v>
      </c>
      <c r="H46" s="151">
        <f t="shared" ref="H46:J46" si="17">H45/H44</f>
        <v>4.7682264223247159E-2</v>
      </c>
      <c r="I46" s="151">
        <f t="shared" si="17"/>
        <v>3.8094404063403098E-3</v>
      </c>
      <c r="J46" s="151">
        <f t="shared" si="17"/>
        <v>3.4728989847086131E-3</v>
      </c>
    </row>
    <row r="47" spans="4:15">
      <c r="E47" t="s">
        <v>245</v>
      </c>
      <c r="F47" t="s">
        <v>217</v>
      </c>
      <c r="G47" s="157">
        <f>G41+G44</f>
        <v>348532</v>
      </c>
      <c r="H47" s="157">
        <f t="shared" ref="H47:J47" si="18">H41+H44</f>
        <v>363319</v>
      </c>
      <c r="I47" s="157">
        <f t="shared" si="18"/>
        <v>372320</v>
      </c>
      <c r="J47" s="157">
        <f t="shared" si="18"/>
        <v>341387</v>
      </c>
      <c r="K47" t="s">
        <v>248</v>
      </c>
    </row>
    <row r="48" spans="4:15">
      <c r="F48" t="s">
        <v>218</v>
      </c>
      <c r="G48" s="156">
        <f>G42+G45</f>
        <v>6089</v>
      </c>
      <c r="H48" s="156">
        <f t="shared" ref="H48:J48" si="19">H42+H45</f>
        <v>6367</v>
      </c>
      <c r="I48" s="156">
        <f t="shared" si="19"/>
        <v>6795</v>
      </c>
      <c r="J48" s="156">
        <f t="shared" si="19"/>
        <v>5938</v>
      </c>
    </row>
    <row r="49" spans="2:15">
      <c r="F49" s="149" t="s">
        <v>375</v>
      </c>
      <c r="G49" s="151">
        <f>G48/G47</f>
        <v>1.747041878507569E-2</v>
      </c>
      <c r="H49" s="151">
        <f t="shared" ref="H49:J49" si="20">H48/H47</f>
        <v>1.752454454625274E-2</v>
      </c>
      <c r="I49" s="151">
        <f t="shared" si="20"/>
        <v>1.8250429737859907E-2</v>
      </c>
      <c r="J49" s="151">
        <f t="shared" si="20"/>
        <v>1.7393749615538964E-2</v>
      </c>
    </row>
    <row r="50" spans="2:15">
      <c r="E50" t="s">
        <v>227</v>
      </c>
      <c r="F50" t="s">
        <v>376</v>
      </c>
      <c r="G50">
        <v>348532</v>
      </c>
      <c r="H50">
        <v>363320</v>
      </c>
      <c r="I50">
        <v>372320</v>
      </c>
      <c r="J50">
        <v>341387</v>
      </c>
    </row>
    <row r="51" spans="2:15">
      <c r="F51" t="s">
        <v>377</v>
      </c>
      <c r="G51">
        <v>4395</v>
      </c>
      <c r="H51">
        <v>7920</v>
      </c>
      <c r="I51">
        <v>1887</v>
      </c>
      <c r="J51">
        <v>7688</v>
      </c>
    </row>
    <row r="52" spans="2:15">
      <c r="F52" s="149" t="s">
        <v>219</v>
      </c>
      <c r="G52" s="151">
        <f>G51/G50</f>
        <v>1.261003293815202E-2</v>
      </c>
      <c r="H52" s="151">
        <f t="shared" ref="H52:J52" si="21">H51/H50</f>
        <v>2.1798965099636684E-2</v>
      </c>
      <c r="I52" s="151">
        <f t="shared" si="21"/>
        <v>5.0682208852599912E-3</v>
      </c>
      <c r="J52" s="151">
        <f t="shared" si="21"/>
        <v>2.2519896774042363E-2</v>
      </c>
    </row>
    <row r="53" spans="2:15">
      <c r="E53" t="s">
        <v>228</v>
      </c>
      <c r="F53" t="s">
        <v>217</v>
      </c>
      <c r="G53">
        <v>364551</v>
      </c>
      <c r="H53">
        <v>370121</v>
      </c>
      <c r="I53">
        <v>394711</v>
      </c>
      <c r="J53" s="147"/>
      <c r="K53" t="s">
        <v>230</v>
      </c>
    </row>
    <row r="54" spans="2:15">
      <c r="F54" t="s">
        <v>218</v>
      </c>
      <c r="G54">
        <v>3610</v>
      </c>
      <c r="H54">
        <v>7770</v>
      </c>
      <c r="I54">
        <v>2528</v>
      </c>
      <c r="J54" s="147"/>
      <c r="K54" t="s">
        <v>229</v>
      </c>
    </row>
    <row r="55" spans="2:15">
      <c r="F55" s="149" t="s">
        <v>219</v>
      </c>
      <c r="G55" s="151">
        <f>G54/G53</f>
        <v>9.902592504203802E-3</v>
      </c>
      <c r="H55" s="151">
        <f t="shared" ref="H55" si="22">H54/H53</f>
        <v>2.0993134677578414E-2</v>
      </c>
      <c r="I55" s="151">
        <f t="shared" ref="I55" si="23">I54/I53</f>
        <v>6.4046859601075215E-3</v>
      </c>
      <c r="J55" s="151"/>
    </row>
    <row r="58" spans="2:15">
      <c r="B58" t="s">
        <v>250</v>
      </c>
      <c r="D58" t="s">
        <v>216</v>
      </c>
      <c r="E58" t="s">
        <v>41</v>
      </c>
      <c r="F58" t="s">
        <v>217</v>
      </c>
      <c r="L58" t="s">
        <v>258</v>
      </c>
    </row>
    <row r="59" spans="2:15">
      <c r="F59" t="s">
        <v>218</v>
      </c>
    </row>
    <row r="60" spans="2:15">
      <c r="F60" s="149" t="s">
        <v>219</v>
      </c>
      <c r="G60" s="150"/>
      <c r="H60" s="150"/>
      <c r="I60" s="150">
        <v>1.5100000000000001E-2</v>
      </c>
      <c r="J60" s="150">
        <v>8.4599999999999995E-2</v>
      </c>
    </row>
    <row r="61" spans="2:15">
      <c r="E61" t="s">
        <v>234</v>
      </c>
      <c r="F61" t="s">
        <v>217</v>
      </c>
      <c r="G61" s="158"/>
      <c r="H61" s="158"/>
      <c r="I61" s="158"/>
      <c r="J61" s="158"/>
      <c r="L61" s="145"/>
      <c r="M61" s="145"/>
      <c r="N61" s="145"/>
      <c r="O61" s="145"/>
    </row>
    <row r="62" spans="2:15">
      <c r="F62" t="s">
        <v>218</v>
      </c>
      <c r="G62" s="145"/>
      <c r="H62" s="145"/>
      <c r="I62" s="156"/>
      <c r="J62" s="145"/>
      <c r="L62" s="145"/>
      <c r="M62" s="145"/>
      <c r="N62" s="145"/>
      <c r="O62" s="145"/>
    </row>
    <row r="63" spans="2:15">
      <c r="F63" s="149" t="s">
        <v>219</v>
      </c>
      <c r="G63" s="151" t="e">
        <f>G62/G61</f>
        <v>#DIV/0!</v>
      </c>
      <c r="H63" s="151" t="e">
        <f t="shared" ref="H63:J63" si="24">H62/H61</f>
        <v>#DIV/0!</v>
      </c>
      <c r="I63" s="151" t="e">
        <f t="shared" si="24"/>
        <v>#DIV/0!</v>
      </c>
      <c r="J63" s="151" t="e">
        <f t="shared" si="24"/>
        <v>#DIV/0!</v>
      </c>
    </row>
    <row r="64" spans="2:15">
      <c r="E64" t="s">
        <v>235</v>
      </c>
      <c r="F64" t="s">
        <v>217</v>
      </c>
      <c r="G64" s="157"/>
      <c r="H64" s="157"/>
      <c r="I64" s="157"/>
      <c r="J64" s="157"/>
    </row>
    <row r="65" spans="2:12">
      <c r="F65" t="s">
        <v>218</v>
      </c>
      <c r="G65" s="145"/>
      <c r="H65" s="145"/>
      <c r="I65" s="145"/>
      <c r="J65" s="145"/>
    </row>
    <row r="66" spans="2:12">
      <c r="F66" s="149" t="s">
        <v>219</v>
      </c>
      <c r="G66" s="151" t="e">
        <f>G65/G64</f>
        <v>#DIV/0!</v>
      </c>
      <c r="H66" s="151" t="e">
        <f t="shared" ref="H66:J66" si="25">H65/H64</f>
        <v>#DIV/0!</v>
      </c>
      <c r="I66" s="151" t="e">
        <f t="shared" si="25"/>
        <v>#DIV/0!</v>
      </c>
      <c r="J66" s="151" t="e">
        <f t="shared" si="25"/>
        <v>#DIV/0!</v>
      </c>
    </row>
    <row r="67" spans="2:12">
      <c r="E67" t="s">
        <v>236</v>
      </c>
      <c r="F67" t="s">
        <v>217</v>
      </c>
      <c r="G67" s="157"/>
      <c r="H67" s="157"/>
      <c r="I67" s="157"/>
      <c r="J67" s="157"/>
    </row>
    <row r="68" spans="2:12">
      <c r="F68" t="s">
        <v>218</v>
      </c>
      <c r="G68" s="156"/>
      <c r="H68" s="156"/>
      <c r="I68" s="156"/>
      <c r="J68" s="156"/>
    </row>
    <row r="69" spans="2:12">
      <c r="F69" s="149" t="s">
        <v>219</v>
      </c>
      <c r="G69" s="151" t="e">
        <f>G68/G67</f>
        <v>#DIV/0!</v>
      </c>
      <c r="H69" s="151" t="e">
        <f t="shared" ref="H69:J69" si="26">H68/H67</f>
        <v>#DIV/0!</v>
      </c>
      <c r="I69" s="151" t="e">
        <f t="shared" si="26"/>
        <v>#DIV/0!</v>
      </c>
      <c r="J69" s="151" t="e">
        <f t="shared" si="26"/>
        <v>#DIV/0!</v>
      </c>
    </row>
    <row r="70" spans="2:12">
      <c r="E70" t="s">
        <v>228</v>
      </c>
      <c r="F70" t="s">
        <v>217</v>
      </c>
      <c r="I70">
        <v>147362</v>
      </c>
      <c r="J70">
        <v>205271</v>
      </c>
    </row>
    <row r="71" spans="2:12">
      <c r="F71" t="s">
        <v>218</v>
      </c>
      <c r="I71">
        <v>1475</v>
      </c>
      <c r="J71">
        <v>11278</v>
      </c>
    </row>
    <row r="72" spans="2:12">
      <c r="F72" s="149" t="s">
        <v>219</v>
      </c>
      <c r="G72" s="151" t="e">
        <f>G71/G70</f>
        <v>#DIV/0!</v>
      </c>
      <c r="H72" s="151" t="e">
        <f t="shared" ref="H72:J72" si="27">H71/H70</f>
        <v>#DIV/0!</v>
      </c>
      <c r="I72" s="151">
        <f t="shared" si="27"/>
        <v>1.000936469374737E-2</v>
      </c>
      <c r="J72" s="151">
        <f t="shared" si="27"/>
        <v>5.4942003497815084E-2</v>
      </c>
    </row>
    <row r="73" spans="2:12">
      <c r="F73" s="161"/>
      <c r="G73" s="162"/>
      <c r="H73" s="162"/>
      <c r="I73" s="162"/>
      <c r="J73" s="162"/>
    </row>
    <row r="74" spans="2:12">
      <c r="G74" t="s">
        <v>221</v>
      </c>
      <c r="H74" t="s">
        <v>222</v>
      </c>
      <c r="I74" t="s">
        <v>223</v>
      </c>
      <c r="J74" t="s">
        <v>224</v>
      </c>
    </row>
    <row r="75" spans="2:12">
      <c r="B75" t="s">
        <v>256</v>
      </c>
      <c r="D75" t="s">
        <v>251</v>
      </c>
      <c r="E75" t="s">
        <v>41</v>
      </c>
      <c r="F75" t="s">
        <v>252</v>
      </c>
      <c r="G75">
        <v>62657001.969999999</v>
      </c>
      <c r="H75">
        <v>61393861.340000004</v>
      </c>
      <c r="I75">
        <v>82432375.189999998</v>
      </c>
      <c r="J75">
        <v>71272762.879999995</v>
      </c>
      <c r="K75" t="s">
        <v>255</v>
      </c>
      <c r="L75" t="s">
        <v>257</v>
      </c>
    </row>
    <row r="76" spans="2:12">
      <c r="F76" t="s">
        <v>253</v>
      </c>
      <c r="G76">
        <v>577839.04</v>
      </c>
      <c r="H76">
        <v>401264.49</v>
      </c>
      <c r="I76">
        <v>595307.71</v>
      </c>
      <c r="J76">
        <v>661569.05000000005</v>
      </c>
      <c r="K76" t="s">
        <v>255</v>
      </c>
    </row>
    <row r="77" spans="2:12">
      <c r="F77" s="149" t="s">
        <v>213</v>
      </c>
      <c r="G77" s="151">
        <f>G76/G75</f>
        <v>9.2222580371251698E-3</v>
      </c>
      <c r="H77" s="151">
        <f t="shared" ref="H77:J77" si="28">H76/H75</f>
        <v>6.5359057280628113E-3</v>
      </c>
      <c r="I77" s="151">
        <f t="shared" si="28"/>
        <v>7.2217706772110301E-3</v>
      </c>
      <c r="J77" s="151">
        <f t="shared" si="28"/>
        <v>9.282214176457082E-3</v>
      </c>
    </row>
    <row r="78" spans="2:12">
      <c r="E78" t="s">
        <v>254</v>
      </c>
      <c r="F78" t="s">
        <v>252</v>
      </c>
      <c r="G78" s="160"/>
      <c r="H78" s="160">
        <v>183025600308</v>
      </c>
      <c r="I78" s="160"/>
      <c r="J78" s="160">
        <v>199759474138</v>
      </c>
    </row>
    <row r="79" spans="2:12">
      <c r="F79" t="s">
        <v>253</v>
      </c>
      <c r="G79" s="160"/>
      <c r="H79" s="160">
        <v>2592602769</v>
      </c>
      <c r="I79" s="160"/>
      <c r="J79" s="160">
        <v>2289712813</v>
      </c>
    </row>
    <row r="80" spans="2:12">
      <c r="F80" s="149" t="s">
        <v>213</v>
      </c>
      <c r="G80" s="151" t="e">
        <f>G79/G78</f>
        <v>#DIV/0!</v>
      </c>
      <c r="H80" s="151">
        <f t="shared" ref="H80:J80" si="29">H79/H78</f>
        <v>1.4165246635646073E-2</v>
      </c>
      <c r="I80" s="151" t="e">
        <f t="shared" si="29"/>
        <v>#DIV/0!</v>
      </c>
      <c r="J80" s="151">
        <f t="shared" si="29"/>
        <v>1.146234902189518E-2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showGridLines="0" topLeftCell="A18" workbookViewId="0">
      <selection activeCell="R33" sqref="R33"/>
    </sheetView>
  </sheetViews>
  <sheetFormatPr defaultRowHeight="15"/>
  <cols>
    <col min="2" max="2" width="11.85546875" customWidth="1"/>
    <col min="3" max="3" width="6.7109375" customWidth="1"/>
    <col min="4" max="4" width="14.28515625" customWidth="1"/>
    <col min="5" max="5" width="14.42578125" customWidth="1"/>
    <col min="6" max="6" width="11" customWidth="1"/>
    <col min="7" max="7" width="11.140625" customWidth="1"/>
    <col min="8" max="8" width="10.140625" customWidth="1"/>
    <col min="9" max="9" width="8.7109375" customWidth="1"/>
    <col min="10" max="10" width="10.140625" bestFit="1" customWidth="1"/>
    <col min="13" max="13" width="10" bestFit="1" customWidth="1"/>
    <col min="18" max="18" width="3" customWidth="1"/>
    <col min="19" max="19" width="9.140625" customWidth="1"/>
  </cols>
  <sheetData>
    <row r="2" spans="3:17">
      <c r="C2" t="s">
        <v>337</v>
      </c>
    </row>
    <row r="3" spans="3:17" ht="15" customHeight="1">
      <c r="C3" s="625" t="s">
        <v>273</v>
      </c>
      <c r="D3" s="627"/>
      <c r="E3" s="626"/>
      <c r="F3" s="309" t="s">
        <v>170</v>
      </c>
      <c r="G3" s="309" t="s">
        <v>171</v>
      </c>
      <c r="H3" s="309" t="s">
        <v>172</v>
      </c>
      <c r="I3" s="309" t="s">
        <v>173</v>
      </c>
      <c r="J3" s="309" t="s">
        <v>174</v>
      </c>
      <c r="K3" s="309" t="s">
        <v>100</v>
      </c>
      <c r="L3" s="309" t="s">
        <v>85</v>
      </c>
      <c r="M3" s="309" t="s">
        <v>86</v>
      </c>
      <c r="N3" s="309" t="s">
        <v>142</v>
      </c>
      <c r="O3" s="309" t="s">
        <v>327</v>
      </c>
      <c r="P3" s="309" t="s">
        <v>90</v>
      </c>
      <c r="Q3" s="309" t="s">
        <v>328</v>
      </c>
    </row>
    <row r="4" spans="3:17">
      <c r="C4" s="628"/>
      <c r="D4" s="598" t="s">
        <v>290</v>
      </c>
      <c r="E4" s="310" t="s">
        <v>329</v>
      </c>
      <c r="F4" s="331">
        <v>2.62</v>
      </c>
      <c r="G4" s="331">
        <v>2.31</v>
      </c>
      <c r="H4" s="331">
        <v>2.1800000000000002</v>
      </c>
      <c r="I4" s="331">
        <v>2.29</v>
      </c>
      <c r="J4" s="331">
        <v>2.48</v>
      </c>
      <c r="K4" s="331">
        <v>2.42</v>
      </c>
      <c r="L4" s="331">
        <v>2.23</v>
      </c>
      <c r="M4" s="331">
        <v>2.12</v>
      </c>
      <c r="N4" s="331">
        <v>2.0699999999999998</v>
      </c>
      <c r="O4" s="331">
        <v>1.97</v>
      </c>
      <c r="P4" s="331">
        <v>1.8</v>
      </c>
      <c r="Q4" s="331">
        <v>1.72</v>
      </c>
    </row>
    <row r="5" spans="3:17" ht="15" customHeight="1">
      <c r="C5" s="629"/>
      <c r="D5" s="601"/>
      <c r="E5" s="312" t="s">
        <v>330</v>
      </c>
      <c r="F5" s="332">
        <v>1.67</v>
      </c>
      <c r="G5" s="332">
        <v>1.56</v>
      </c>
      <c r="H5" s="332">
        <v>1.5</v>
      </c>
      <c r="I5" s="332">
        <v>1.52</v>
      </c>
      <c r="J5" s="332">
        <v>1.48</v>
      </c>
      <c r="K5" s="332">
        <v>1.47</v>
      </c>
      <c r="L5" s="332">
        <v>1.48</v>
      </c>
      <c r="M5" s="332">
        <v>1.48</v>
      </c>
      <c r="N5" s="332">
        <v>1.44</v>
      </c>
      <c r="O5" s="332">
        <v>1.51</v>
      </c>
      <c r="P5" s="332">
        <v>1.51</v>
      </c>
      <c r="Q5" s="332">
        <v>1.37</v>
      </c>
    </row>
    <row r="6" spans="3:17" ht="15" customHeight="1">
      <c r="C6" s="629"/>
      <c r="D6" s="602"/>
      <c r="E6" s="314" t="s">
        <v>284</v>
      </c>
      <c r="F6" s="330">
        <f>(F4-F5)/F4</f>
        <v>0.36259541984732829</v>
      </c>
      <c r="G6" s="330">
        <f t="shared" ref="G6:Q6" si="0">(G4-G5)/G4</f>
        <v>0.32467532467532467</v>
      </c>
      <c r="H6" s="330">
        <f t="shared" si="0"/>
        <v>0.31192660550458723</v>
      </c>
      <c r="I6" s="330">
        <f t="shared" si="0"/>
        <v>0.33624454148471616</v>
      </c>
      <c r="J6" s="330">
        <f t="shared" si="0"/>
        <v>0.40322580645161293</v>
      </c>
      <c r="K6" s="330">
        <f t="shared" si="0"/>
        <v>0.39256198347107435</v>
      </c>
      <c r="L6" s="330">
        <f t="shared" si="0"/>
        <v>0.33632286995515698</v>
      </c>
      <c r="M6" s="330">
        <f t="shared" si="0"/>
        <v>0.30188679245283023</v>
      </c>
      <c r="N6" s="330">
        <f t="shared" si="0"/>
        <v>0.30434782608695649</v>
      </c>
      <c r="O6" s="330">
        <f t="shared" si="0"/>
        <v>0.23350253807106597</v>
      </c>
      <c r="P6" s="330">
        <f t="shared" si="0"/>
        <v>0.16111111111111112</v>
      </c>
      <c r="Q6" s="330">
        <f t="shared" si="0"/>
        <v>0.20348837209302317</v>
      </c>
    </row>
    <row r="7" spans="3:17" ht="15" customHeight="1">
      <c r="C7" s="629"/>
      <c r="D7" s="598" t="s">
        <v>305</v>
      </c>
      <c r="E7" s="310" t="s">
        <v>329</v>
      </c>
      <c r="F7" s="331">
        <v>1.0051815163333069</v>
      </c>
      <c r="G7" s="331">
        <v>1.5134703852768527</v>
      </c>
      <c r="H7" s="331">
        <v>2.0121084824708766</v>
      </c>
      <c r="I7" s="331">
        <v>1.9590306220745197</v>
      </c>
      <c r="J7" s="331">
        <v>1.7569293216640642</v>
      </c>
      <c r="K7" s="331">
        <v>1.4468984794724735</v>
      </c>
      <c r="L7" s="331">
        <v>1.0392641699881855</v>
      </c>
      <c r="M7" s="331">
        <v>0.95193694855632638</v>
      </c>
      <c r="N7" s="331">
        <v>0.62947227732561883</v>
      </c>
      <c r="O7" s="331">
        <v>0.43727877435572776</v>
      </c>
      <c r="P7" s="331">
        <v>0.5282026504475571</v>
      </c>
      <c r="Q7" s="331">
        <v>0.81073554936542913</v>
      </c>
    </row>
    <row r="8" spans="3:17" ht="15" customHeight="1">
      <c r="C8" s="629"/>
      <c r="D8" s="601"/>
      <c r="E8" s="312" t="s">
        <v>330</v>
      </c>
      <c r="F8" s="332">
        <v>0.76257241058911074</v>
      </c>
      <c r="G8" s="332">
        <v>1.0389409252639095</v>
      </c>
      <c r="H8" s="332">
        <v>1.1468223433092901</v>
      </c>
      <c r="I8" s="332">
        <v>2.6217653311600748</v>
      </c>
      <c r="J8" s="332">
        <v>2.5540606649508022</v>
      </c>
      <c r="K8" s="332">
        <v>0.8415390344769591</v>
      </c>
      <c r="L8" s="332">
        <v>0.9</v>
      </c>
      <c r="M8" s="332">
        <v>0.65</v>
      </c>
      <c r="N8" s="332">
        <v>0.77</v>
      </c>
      <c r="O8" s="332">
        <f>RAC!AV13</f>
        <v>0.95</v>
      </c>
      <c r="P8" s="332">
        <v>0.74</v>
      </c>
      <c r="Q8" s="332">
        <v>0.72</v>
      </c>
    </row>
    <row r="9" spans="3:17" ht="15" customHeight="1">
      <c r="C9" s="630"/>
      <c r="D9" s="602"/>
      <c r="E9" s="314" t="s">
        <v>284</v>
      </c>
      <c r="F9" s="330">
        <f>(F7-F8)/F7</f>
        <v>0.24135850272016909</v>
      </c>
      <c r="G9" s="330">
        <f t="shared" ref="G9" si="1">(G7-G8)/G7</f>
        <v>0.31353732760759612</v>
      </c>
      <c r="H9" s="330">
        <f t="shared" ref="H9" si="2">(H7-H8)/H7</f>
        <v>0.43003950666666435</v>
      </c>
      <c r="I9" s="330">
        <f t="shared" ref="I9" si="3">(I7-I8)/I7</f>
        <v>-0.33829726887257677</v>
      </c>
      <c r="J9" s="330">
        <f t="shared" ref="J9" si="4">(J7-J8)/J7</f>
        <v>-0.45370712040467293</v>
      </c>
      <c r="K9" s="330">
        <f t="shared" ref="K9" si="5">(K7-K8)/K7</f>
        <v>0.41838418768414432</v>
      </c>
      <c r="L9" s="330">
        <f t="shared" ref="L9:Q9" si="6">(L7-L8)/L7</f>
        <v>0.13400266651141129</v>
      </c>
      <c r="M9" s="330">
        <f t="shared" si="6"/>
        <v>0.31718166735121811</v>
      </c>
      <c r="N9" s="330">
        <f t="shared" si="6"/>
        <v>-0.22324688113578001</v>
      </c>
      <c r="O9" s="330">
        <f t="shared" si="6"/>
        <v>-1.1725271284884542</v>
      </c>
      <c r="P9" s="330">
        <f t="shared" si="6"/>
        <v>-0.4009774456318661</v>
      </c>
      <c r="Q9" s="330">
        <f t="shared" si="6"/>
        <v>0.11191756601329346</v>
      </c>
    </row>
    <row r="10" spans="3:17" ht="15" customHeight="1">
      <c r="C10" s="628"/>
      <c r="D10" s="598" t="s">
        <v>323</v>
      </c>
      <c r="E10" s="310" t="s">
        <v>329</v>
      </c>
      <c r="F10" s="385">
        <v>0</v>
      </c>
      <c r="G10" s="385">
        <v>22.638263192447877</v>
      </c>
      <c r="H10" s="385">
        <v>333.0406612370947</v>
      </c>
      <c r="I10" s="385">
        <v>400.51265619993592</v>
      </c>
      <c r="J10" s="385">
        <v>773.48066298342542</v>
      </c>
      <c r="K10" s="385">
        <v>544.03017554040332</v>
      </c>
      <c r="L10" s="385">
        <v>324.29245283018867</v>
      </c>
      <c r="M10" s="385">
        <v>755.25918284640613</v>
      </c>
      <c r="N10" s="385">
        <v>464.67051955972471</v>
      </c>
      <c r="O10" s="385">
        <v>765.83795436173079</v>
      </c>
      <c r="P10" s="385">
        <v>769.1738776717699</v>
      </c>
      <c r="Q10" s="385">
        <v>829.50484941296577</v>
      </c>
    </row>
    <row r="11" spans="3:17" ht="15" customHeight="1">
      <c r="C11" s="629"/>
      <c r="D11" s="601"/>
      <c r="E11" s="312" t="s">
        <v>330</v>
      </c>
      <c r="F11" s="387">
        <v>727.65198830905797</v>
      </c>
      <c r="G11" s="387">
        <v>679.41376298165585</v>
      </c>
      <c r="H11" s="387">
        <v>472.54843621471201</v>
      </c>
      <c r="I11" s="387">
        <v>321.36853554830418</v>
      </c>
      <c r="J11" s="387">
        <v>500.18757033887704</v>
      </c>
      <c r="K11" s="387">
        <v>0</v>
      </c>
      <c r="L11" s="387">
        <v>29.265437518290899</v>
      </c>
      <c r="M11" s="387">
        <f>RAC!AT21</f>
        <v>420</v>
      </c>
      <c r="N11" s="387">
        <f>RAC!AU21</f>
        <v>429.12048957050638</v>
      </c>
      <c r="O11" s="387">
        <f>RAC!AV21</f>
        <v>485.82995951417007</v>
      </c>
      <c r="P11" s="387">
        <f>RAC!AW21</f>
        <v>288.86933914573456</v>
      </c>
      <c r="Q11" s="313"/>
    </row>
    <row r="12" spans="3:17" ht="15" customHeight="1">
      <c r="C12" s="629"/>
      <c r="D12" s="602"/>
      <c r="E12" s="314" t="s">
        <v>284</v>
      </c>
      <c r="F12" s="330">
        <v>-1</v>
      </c>
      <c r="G12" s="330">
        <f t="shared" ref="G12:P12" si="7">(G10-G11)/G10</f>
        <v>-29.011744152188683</v>
      </c>
      <c r="H12" s="330">
        <f t="shared" si="7"/>
        <v>-0.4188911181577929</v>
      </c>
      <c r="I12" s="330">
        <f t="shared" si="7"/>
        <v>0.19760704044299413</v>
      </c>
      <c r="J12" s="330">
        <f t="shared" si="7"/>
        <v>0.35332892691902323</v>
      </c>
      <c r="K12" s="330">
        <f t="shared" si="7"/>
        <v>1</v>
      </c>
      <c r="L12" s="330">
        <f t="shared" si="7"/>
        <v>0.90975603267087013</v>
      </c>
      <c r="M12" s="330">
        <f t="shared" si="7"/>
        <v>0.44389951219512197</v>
      </c>
      <c r="N12" s="330">
        <f t="shared" si="7"/>
        <v>7.6505886413672175E-2</v>
      </c>
      <c r="O12" s="330">
        <f t="shared" si="7"/>
        <v>0.3656230319388214</v>
      </c>
      <c r="P12" s="330">
        <f t="shared" si="7"/>
        <v>0.62444208321255035</v>
      </c>
      <c r="Q12" s="315"/>
    </row>
    <row r="13" spans="3:17" ht="15" customHeight="1">
      <c r="C13" s="629"/>
      <c r="D13" s="598" t="s">
        <v>324</v>
      </c>
      <c r="E13" s="310" t="s">
        <v>329</v>
      </c>
      <c r="F13" s="400">
        <v>3648</v>
      </c>
      <c r="G13" s="400">
        <v>3523</v>
      </c>
      <c r="H13" s="400">
        <v>2825</v>
      </c>
      <c r="I13" s="400">
        <v>3044</v>
      </c>
      <c r="J13" s="400">
        <v>5746</v>
      </c>
      <c r="K13" s="400">
        <v>6977</v>
      </c>
      <c r="L13" s="400">
        <v>5292</v>
      </c>
      <c r="M13" s="400">
        <v>3891</v>
      </c>
      <c r="N13" s="400">
        <v>5420</v>
      </c>
      <c r="O13" s="400">
        <v>3825</v>
      </c>
      <c r="P13" s="400">
        <v>4668</v>
      </c>
      <c r="Q13" s="400">
        <v>2840</v>
      </c>
    </row>
    <row r="14" spans="3:17" ht="15" customHeight="1">
      <c r="C14" s="629"/>
      <c r="D14" s="601"/>
      <c r="E14" s="312" t="s">
        <v>330</v>
      </c>
      <c r="F14" s="401">
        <v>2210</v>
      </c>
      <c r="G14" s="401">
        <v>1867</v>
      </c>
      <c r="H14" s="401">
        <v>2978</v>
      </c>
      <c r="I14" s="401">
        <v>1919</v>
      </c>
      <c r="J14" s="401">
        <v>3487</v>
      </c>
      <c r="K14" s="401">
        <v>0</v>
      </c>
      <c r="L14" s="401">
        <v>753</v>
      </c>
      <c r="M14" s="401">
        <f>RAC!AT29</f>
        <v>3695.0713433005517</v>
      </c>
      <c r="N14" s="401">
        <f>RAC!AU29</f>
        <v>4229.6072507552899</v>
      </c>
      <c r="O14" s="401">
        <f>RAC!AV29</f>
        <v>2289.855072463768</v>
      </c>
      <c r="P14" s="401">
        <f>RAC!AW29</f>
        <v>2727.4598600247014</v>
      </c>
      <c r="Q14" s="401"/>
    </row>
    <row r="15" spans="3:17" ht="15" customHeight="1">
      <c r="C15" s="629"/>
      <c r="D15" s="602"/>
      <c r="E15" s="314" t="s">
        <v>284</v>
      </c>
      <c r="F15" s="330">
        <f t="shared" ref="F15" si="8">(F13-F14)/F13</f>
        <v>0.39418859649122806</v>
      </c>
      <c r="G15" s="330">
        <f t="shared" ref="G15" si="9">(G13-G14)/G13</f>
        <v>0.47005393130854384</v>
      </c>
      <c r="H15" s="330">
        <f t="shared" ref="H15" si="10">(H13-H14)/H13</f>
        <v>-5.4159292035398231E-2</v>
      </c>
      <c r="I15" s="330">
        <f t="shared" ref="I15" si="11">(I13-I14)/I13</f>
        <v>0.36957950065703021</v>
      </c>
      <c r="J15" s="330">
        <f t="shared" ref="J15" si="12">(J13-J14)/J13</f>
        <v>0.39314305603898364</v>
      </c>
      <c r="K15" s="330">
        <f t="shared" ref="K15" si="13">(K13-K14)/K13</f>
        <v>1</v>
      </c>
      <c r="L15" s="330">
        <f t="shared" ref="L15:P15" si="14">(L13-L14)/L13</f>
        <v>0.85770975056689347</v>
      </c>
      <c r="M15" s="330">
        <f t="shared" si="14"/>
        <v>5.0354319377910128E-2</v>
      </c>
      <c r="N15" s="330">
        <f t="shared" si="14"/>
        <v>0.21962965853223435</v>
      </c>
      <c r="O15" s="330">
        <f t="shared" si="14"/>
        <v>0.40134507909443973</v>
      </c>
      <c r="P15" s="330">
        <f t="shared" si="14"/>
        <v>0.41571125535032105</v>
      </c>
      <c r="Q15" s="315"/>
    </row>
    <row r="16" spans="3:17" ht="15" customHeight="1">
      <c r="C16" s="629"/>
      <c r="D16" s="598" t="s">
        <v>326</v>
      </c>
      <c r="E16" s="310" t="s">
        <v>329</v>
      </c>
      <c r="F16" s="331">
        <v>0.56000000000000005</v>
      </c>
      <c r="G16" s="331">
        <v>0</v>
      </c>
      <c r="H16" s="331">
        <v>0.31</v>
      </c>
      <c r="I16" s="331">
        <v>0.24</v>
      </c>
      <c r="J16" s="331">
        <v>2.87</v>
      </c>
      <c r="K16" s="331">
        <v>0.34</v>
      </c>
      <c r="L16" s="331">
        <v>2.72</v>
      </c>
      <c r="M16" s="331">
        <v>0.22</v>
      </c>
      <c r="N16" s="331">
        <v>0.14000000000000001</v>
      </c>
      <c r="O16" s="331">
        <v>0.85</v>
      </c>
      <c r="P16" s="331">
        <v>0</v>
      </c>
      <c r="Q16" s="331">
        <v>0.22</v>
      </c>
    </row>
    <row r="17" spans="3:17" ht="15" customHeight="1">
      <c r="C17" s="629"/>
      <c r="D17" s="601"/>
      <c r="E17" s="312" t="s">
        <v>330</v>
      </c>
      <c r="F17" s="386">
        <v>0</v>
      </c>
      <c r="G17" s="386">
        <v>0</v>
      </c>
      <c r="H17" s="386">
        <v>0.01</v>
      </c>
      <c r="I17" s="332">
        <v>1.57</v>
      </c>
      <c r="J17" s="332">
        <v>0.8</v>
      </c>
      <c r="K17" s="332">
        <v>0</v>
      </c>
      <c r="L17" s="332">
        <v>0</v>
      </c>
      <c r="M17" s="332">
        <v>0</v>
      </c>
      <c r="N17" s="332">
        <v>0</v>
      </c>
      <c r="O17" s="332">
        <v>0</v>
      </c>
      <c r="P17" s="332">
        <v>0</v>
      </c>
      <c r="Q17" s="386"/>
    </row>
    <row r="18" spans="3:17" ht="15" customHeight="1">
      <c r="C18" s="630"/>
      <c r="D18" s="602"/>
      <c r="E18" s="314" t="s">
        <v>284</v>
      </c>
      <c r="F18" s="330">
        <f t="shared" ref="F18" si="15">(F16-F17)/F16</f>
        <v>1</v>
      </c>
      <c r="G18" s="330" t="e">
        <f t="shared" ref="G18" si="16">(G16-G17)/G16</f>
        <v>#DIV/0!</v>
      </c>
      <c r="H18" s="330">
        <f t="shared" ref="H18" si="17">(H16-H17)/H16</f>
        <v>0.96774193548387089</v>
      </c>
      <c r="I18" s="330">
        <f t="shared" ref="I18" si="18">(I16-I17)/I16</f>
        <v>-5.541666666666667</v>
      </c>
      <c r="J18" s="330">
        <f t="shared" ref="J18" si="19">(J16-J17)/J16</f>
        <v>0.72125435540069693</v>
      </c>
      <c r="K18" s="330">
        <f t="shared" ref="K18" si="20">(K16-K17)/K16</f>
        <v>1</v>
      </c>
      <c r="L18" s="330">
        <f t="shared" ref="L18:N18" si="21">(L16-L17)/L16</f>
        <v>1</v>
      </c>
      <c r="M18" s="330">
        <f t="shared" si="21"/>
        <v>1</v>
      </c>
      <c r="N18" s="330">
        <f t="shared" si="21"/>
        <v>1</v>
      </c>
      <c r="O18" s="330">
        <f t="shared" ref="O18" si="22">(O16-O17)/O16</f>
        <v>1</v>
      </c>
      <c r="P18" s="330">
        <v>1</v>
      </c>
      <c r="Q18" s="315"/>
    </row>
    <row r="19" spans="3:17" ht="15" customHeight="1">
      <c r="C19" s="632"/>
      <c r="D19" s="589" t="s">
        <v>331</v>
      </c>
      <c r="E19" s="590"/>
      <c r="F19" s="310">
        <v>0</v>
      </c>
      <c r="G19" s="310">
        <v>0</v>
      </c>
      <c r="H19" s="310">
        <v>0</v>
      </c>
      <c r="I19" s="310">
        <v>0</v>
      </c>
      <c r="J19" s="310">
        <v>0</v>
      </c>
      <c r="K19" s="310">
        <v>0</v>
      </c>
      <c r="L19" s="310">
        <v>0</v>
      </c>
      <c r="M19" s="412">
        <v>0</v>
      </c>
      <c r="N19" s="495">
        <v>0</v>
      </c>
      <c r="O19" s="503">
        <v>0</v>
      </c>
      <c r="P19" s="534">
        <v>0</v>
      </c>
      <c r="Q19" s="311"/>
    </row>
    <row r="20" spans="3:17" ht="15" customHeight="1">
      <c r="C20" s="633"/>
      <c r="D20" s="591" t="s">
        <v>332</v>
      </c>
      <c r="E20" s="592"/>
      <c r="F20" s="312">
        <v>0</v>
      </c>
      <c r="G20" s="312">
        <v>0</v>
      </c>
      <c r="H20" s="312">
        <v>0</v>
      </c>
      <c r="I20" s="312">
        <v>0</v>
      </c>
      <c r="J20" s="312">
        <v>0</v>
      </c>
      <c r="K20" s="312">
        <v>0</v>
      </c>
      <c r="L20" s="312">
        <v>0</v>
      </c>
      <c r="M20" s="413">
        <v>0</v>
      </c>
      <c r="N20" s="497">
        <v>0</v>
      </c>
      <c r="O20" s="504">
        <v>0</v>
      </c>
      <c r="P20" s="535">
        <v>0</v>
      </c>
      <c r="Q20" s="313"/>
    </row>
    <row r="21" spans="3:17" ht="15" customHeight="1">
      <c r="C21" s="634"/>
      <c r="D21" s="593" t="s">
        <v>333</v>
      </c>
      <c r="E21" s="594"/>
      <c r="F21" s="316" t="s">
        <v>334</v>
      </c>
      <c r="G21" s="316" t="s">
        <v>334</v>
      </c>
      <c r="H21" s="316" t="s">
        <v>334</v>
      </c>
      <c r="I21" s="316" t="s">
        <v>334</v>
      </c>
      <c r="J21" s="316" t="s">
        <v>334</v>
      </c>
      <c r="K21" s="316" t="s">
        <v>334</v>
      </c>
      <c r="L21" s="316" t="s">
        <v>334</v>
      </c>
      <c r="M21" s="414" t="s">
        <v>334</v>
      </c>
      <c r="N21" s="496" t="s">
        <v>334</v>
      </c>
      <c r="O21" s="505" t="s">
        <v>334</v>
      </c>
      <c r="P21" s="536" t="s">
        <v>334</v>
      </c>
      <c r="Q21" s="317"/>
    </row>
    <row r="22" spans="3:17" ht="15" customHeight="1">
      <c r="C22" s="595" t="s">
        <v>335</v>
      </c>
      <c r="D22" s="596"/>
      <c r="E22" s="631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9"/>
    </row>
    <row r="23" spans="3:17" ht="15" customHeight="1">
      <c r="C23" s="598" t="s">
        <v>385</v>
      </c>
      <c r="D23" s="607" t="s">
        <v>290</v>
      </c>
      <c r="E23" s="474" t="s">
        <v>386</v>
      </c>
      <c r="F23" s="473">
        <f>RAC!DV5</f>
        <v>35</v>
      </c>
      <c r="G23" s="473">
        <f>RAC!DW5</f>
        <v>35</v>
      </c>
      <c r="H23" s="473">
        <f>RAC!DX5</f>
        <v>35</v>
      </c>
      <c r="I23" s="473">
        <f>RAC!DY5</f>
        <v>35</v>
      </c>
      <c r="J23" s="473">
        <f>RAC!DZ5</f>
        <v>35</v>
      </c>
      <c r="K23" s="473">
        <f>RAC!EA5</f>
        <v>35</v>
      </c>
      <c r="L23" s="473">
        <f>RAC!EB5</f>
        <v>35</v>
      </c>
      <c r="M23" s="473">
        <f>RAC!EC5</f>
        <v>35</v>
      </c>
      <c r="N23" s="494">
        <f>RAC!ED5</f>
        <v>35</v>
      </c>
      <c r="O23" s="502">
        <f>RAC!EE5</f>
        <v>35</v>
      </c>
      <c r="P23" s="525">
        <f>RAC!EF5</f>
        <v>35</v>
      </c>
      <c r="Q23" s="555">
        <f>RAC!EG5</f>
        <v>35</v>
      </c>
    </row>
    <row r="24" spans="3:17" ht="15" customHeight="1">
      <c r="C24" s="601"/>
      <c r="D24" s="608"/>
      <c r="E24" s="475" t="s">
        <v>387</v>
      </c>
      <c r="F24" s="476">
        <f>RAC!CR5</f>
        <v>5</v>
      </c>
      <c r="G24" s="476">
        <f>RAC!CS5</f>
        <v>5</v>
      </c>
      <c r="H24" s="476">
        <f>RAC!CT5</f>
        <v>5</v>
      </c>
      <c r="I24" s="476">
        <f>RAC!CU5</f>
        <v>5</v>
      </c>
      <c r="J24" s="476">
        <f>RAC!CV5</f>
        <v>5</v>
      </c>
      <c r="K24" s="476">
        <f>RAC!CW5</f>
        <v>5</v>
      </c>
      <c r="L24" s="476">
        <f>RAC!CX5</f>
        <v>5</v>
      </c>
      <c r="M24" s="476">
        <f>RAC!CY5</f>
        <v>5</v>
      </c>
      <c r="N24" s="476">
        <f>RAC!CZ5</f>
        <v>5</v>
      </c>
      <c r="O24" s="476">
        <f>RAC!DA5</f>
        <v>5</v>
      </c>
      <c r="P24" s="476">
        <f>RAC!DB5</f>
        <v>5</v>
      </c>
      <c r="Q24" s="476">
        <f>RAC!DC5</f>
        <v>5</v>
      </c>
    </row>
    <row r="25" spans="3:17" ht="15" customHeight="1">
      <c r="C25" s="601"/>
      <c r="D25" s="607" t="s">
        <v>305</v>
      </c>
      <c r="E25" s="474" t="s">
        <v>386</v>
      </c>
      <c r="F25" s="477">
        <f>RAC!DV13</f>
        <v>20</v>
      </c>
      <c r="G25" s="477">
        <f>RAC!DW13</f>
        <v>20</v>
      </c>
      <c r="H25" s="477">
        <f>RAC!DX13</f>
        <v>20</v>
      </c>
      <c r="I25" s="477">
        <f>RAC!DY13</f>
        <v>4</v>
      </c>
      <c r="J25" s="477">
        <f>RAC!DZ13</f>
        <v>4</v>
      </c>
      <c r="K25" s="477">
        <f>RAC!EA13</f>
        <v>20</v>
      </c>
      <c r="L25" s="477">
        <f>RAC!EB13</f>
        <v>16</v>
      </c>
      <c r="M25" s="477">
        <f>RAC!EC13</f>
        <v>16</v>
      </c>
      <c r="N25" s="477">
        <f>RAC!ED13</f>
        <v>4</v>
      </c>
      <c r="O25" s="477">
        <f>RAC!EE13</f>
        <v>4</v>
      </c>
      <c r="P25" s="477">
        <f>RAC!EF13</f>
        <v>4</v>
      </c>
      <c r="Q25" s="477">
        <f>RAC!EG13</f>
        <v>16</v>
      </c>
    </row>
    <row r="26" spans="3:17" ht="15" customHeight="1">
      <c r="C26" s="601"/>
      <c r="D26" s="608"/>
      <c r="E26" s="475" t="s">
        <v>387</v>
      </c>
      <c r="F26" s="476">
        <f>RAC!CR13</f>
        <v>5</v>
      </c>
      <c r="G26" s="476">
        <f>RAC!CS13</f>
        <v>5</v>
      </c>
      <c r="H26" s="476">
        <f>RAC!CT13</f>
        <v>5</v>
      </c>
      <c r="I26" s="478">
        <f>RAC!CU13</f>
        <v>1</v>
      </c>
      <c r="J26" s="478">
        <f>RAC!CV13</f>
        <v>1</v>
      </c>
      <c r="K26" s="476">
        <f>RAC!CW13</f>
        <v>5</v>
      </c>
      <c r="L26" s="476">
        <f>RAC!CX13</f>
        <v>4</v>
      </c>
      <c r="M26" s="476">
        <f>RAC!CY13</f>
        <v>4</v>
      </c>
      <c r="N26" s="478">
        <f>RAC!CZ13</f>
        <v>1</v>
      </c>
      <c r="O26" s="478">
        <f>RAC!DA13</f>
        <v>1</v>
      </c>
      <c r="P26" s="478">
        <f>RAC!DB13</f>
        <v>1</v>
      </c>
      <c r="Q26" s="476">
        <f>RAC!DC13</f>
        <v>4</v>
      </c>
    </row>
    <row r="27" spans="3:17" ht="15" customHeight="1">
      <c r="C27" s="601"/>
      <c r="D27" s="607" t="s">
        <v>323</v>
      </c>
      <c r="E27" s="474" t="s">
        <v>386</v>
      </c>
      <c r="F27" s="477">
        <f>RAC!DV21</f>
        <v>12</v>
      </c>
      <c r="G27" s="477">
        <f>RAC!DW21</f>
        <v>3</v>
      </c>
      <c r="H27" s="477">
        <f>RAC!DX21</f>
        <v>3</v>
      </c>
      <c r="I27" s="477">
        <f>RAC!DY21</f>
        <v>15</v>
      </c>
      <c r="J27" s="477">
        <f>RAC!DZ21</f>
        <v>15</v>
      </c>
      <c r="K27" s="477">
        <f>RAC!EA21</f>
        <v>15</v>
      </c>
      <c r="L27" s="477">
        <f>RAC!EB21</f>
        <v>15</v>
      </c>
      <c r="M27" s="477">
        <f>RAC!EC21</f>
        <v>15</v>
      </c>
      <c r="N27" s="477">
        <f>RAC!ED21</f>
        <v>15</v>
      </c>
      <c r="O27" s="477">
        <f>RAC!EE21</f>
        <v>15</v>
      </c>
      <c r="P27" s="477">
        <f>RAC!EF21</f>
        <v>15</v>
      </c>
      <c r="Q27" s="477">
        <f>RAC!EG21</f>
        <v>15</v>
      </c>
    </row>
    <row r="28" spans="3:17" ht="15" customHeight="1">
      <c r="C28" s="601"/>
      <c r="D28" s="608"/>
      <c r="E28" s="475" t="s">
        <v>387</v>
      </c>
      <c r="F28" s="476">
        <f>RAC!CR21</f>
        <v>4</v>
      </c>
      <c r="G28" s="478">
        <f>RAC!CS21</f>
        <v>1</v>
      </c>
      <c r="H28" s="478">
        <f>RAC!CT21</f>
        <v>1</v>
      </c>
      <c r="I28" s="476">
        <f>RAC!CU21</f>
        <v>5</v>
      </c>
      <c r="J28" s="476">
        <f>RAC!CV21</f>
        <v>5</v>
      </c>
      <c r="K28" s="476">
        <f>RAC!CW21</f>
        <v>5</v>
      </c>
      <c r="L28" s="476">
        <f>RAC!CX21</f>
        <v>5</v>
      </c>
      <c r="M28" s="476">
        <f>RAC!CY21</f>
        <v>5</v>
      </c>
      <c r="N28" s="476">
        <f>RAC!CZ21</f>
        <v>5</v>
      </c>
      <c r="O28" s="476">
        <f>RAC!DA21</f>
        <v>5</v>
      </c>
      <c r="P28" s="476">
        <f>RAC!DB21</f>
        <v>5</v>
      </c>
      <c r="Q28" s="476">
        <f>RAC!DC21</f>
        <v>5</v>
      </c>
    </row>
    <row r="29" spans="3:17" ht="15" customHeight="1">
      <c r="C29" s="601"/>
      <c r="D29" s="607" t="s">
        <v>324</v>
      </c>
      <c r="E29" s="474" t="s">
        <v>386</v>
      </c>
      <c r="F29" s="477">
        <f>RAC!DV29</f>
        <v>15</v>
      </c>
      <c r="G29" s="477">
        <f>RAC!DW29</f>
        <v>15</v>
      </c>
      <c r="H29" s="477">
        <f>RAC!DX29</f>
        <v>3</v>
      </c>
      <c r="I29" s="477">
        <f>RAC!DY29</f>
        <v>15</v>
      </c>
      <c r="J29" s="477">
        <f>RAC!DZ29</f>
        <v>15</v>
      </c>
      <c r="K29" s="477">
        <f>RAC!EA29</f>
        <v>15</v>
      </c>
      <c r="L29" s="477">
        <f>RAC!EB29</f>
        <v>15</v>
      </c>
      <c r="M29" s="477">
        <f>RAC!EC29</f>
        <v>12</v>
      </c>
      <c r="N29" s="477">
        <f>RAC!ED29</f>
        <v>15</v>
      </c>
      <c r="O29" s="477">
        <f>RAC!EE29</f>
        <v>15</v>
      </c>
      <c r="P29" s="477">
        <f>RAC!EF29</f>
        <v>15</v>
      </c>
      <c r="Q29" s="477">
        <f>RAC!EG29</f>
        <v>3</v>
      </c>
    </row>
    <row r="30" spans="3:17" ht="15" customHeight="1">
      <c r="C30" s="601"/>
      <c r="D30" s="608"/>
      <c r="E30" s="475" t="s">
        <v>387</v>
      </c>
      <c r="F30" s="476">
        <f>RAC!CR29</f>
        <v>5</v>
      </c>
      <c r="G30" s="476">
        <f>RAC!CS29</f>
        <v>5</v>
      </c>
      <c r="H30" s="478">
        <f>RAC!CT29</f>
        <v>1</v>
      </c>
      <c r="I30" s="476">
        <f>RAC!CU29</f>
        <v>5</v>
      </c>
      <c r="J30" s="476">
        <f>RAC!CV29</f>
        <v>5</v>
      </c>
      <c r="K30" s="476">
        <f>RAC!CW29</f>
        <v>5</v>
      </c>
      <c r="L30" s="476">
        <f>RAC!CX29</f>
        <v>5</v>
      </c>
      <c r="M30" s="476">
        <f>RAC!CY29</f>
        <v>4</v>
      </c>
      <c r="N30" s="476">
        <f>RAC!CZ29</f>
        <v>5</v>
      </c>
      <c r="O30" s="476">
        <f>RAC!DA29</f>
        <v>5</v>
      </c>
      <c r="P30" s="476">
        <f>RAC!DB29</f>
        <v>5</v>
      </c>
      <c r="Q30" s="478">
        <f>RAC!DC29</f>
        <v>1</v>
      </c>
    </row>
    <row r="31" spans="3:17" ht="15" customHeight="1">
      <c r="C31" s="601"/>
      <c r="D31" s="607" t="s">
        <v>326</v>
      </c>
      <c r="E31" s="474" t="s">
        <v>386</v>
      </c>
      <c r="F31" s="477">
        <f>RAC!DV37</f>
        <v>15</v>
      </c>
      <c r="G31" s="477">
        <v>12</v>
      </c>
      <c r="H31" s="477">
        <f>RAC!DX37</f>
        <v>15</v>
      </c>
      <c r="I31" s="477">
        <f>RAC!DY37</f>
        <v>3</v>
      </c>
      <c r="J31" s="477">
        <f>RAC!DZ37</f>
        <v>15</v>
      </c>
      <c r="K31" s="477">
        <f>RAC!EA37</f>
        <v>15</v>
      </c>
      <c r="L31" s="477">
        <f>RAC!EB37</f>
        <v>15</v>
      </c>
      <c r="M31" s="477">
        <f>RAC!EC37</f>
        <v>15</v>
      </c>
      <c r="N31" s="477">
        <f>RAC!ED37</f>
        <v>15</v>
      </c>
      <c r="O31" s="477">
        <f>RAC!EE37</f>
        <v>15</v>
      </c>
      <c r="P31" s="477">
        <f>RAC!EF37</f>
        <v>15</v>
      </c>
      <c r="Q31" s="477">
        <f>RAC!EG37</f>
        <v>15</v>
      </c>
    </row>
    <row r="32" spans="3:17" ht="15" customHeight="1">
      <c r="C32" s="601"/>
      <c r="D32" s="608"/>
      <c r="E32" s="475" t="s">
        <v>387</v>
      </c>
      <c r="F32" s="476">
        <f>RAC!CR37</f>
        <v>5</v>
      </c>
      <c r="G32" s="476">
        <v>4</v>
      </c>
      <c r="H32" s="476">
        <f>RAC!CT37</f>
        <v>5</v>
      </c>
      <c r="I32" s="478">
        <f>RAC!CU37</f>
        <v>1</v>
      </c>
      <c r="J32" s="476">
        <f>RAC!CV37</f>
        <v>5</v>
      </c>
      <c r="K32" s="476">
        <f>RAC!CW37</f>
        <v>5</v>
      </c>
      <c r="L32" s="476">
        <f>RAC!CX37</f>
        <v>5</v>
      </c>
      <c r="M32" s="476">
        <f>RAC!CY37</f>
        <v>5</v>
      </c>
      <c r="N32" s="476">
        <f>RAC!CZ37</f>
        <v>5</v>
      </c>
      <c r="O32" s="476">
        <f>RAC!DA37</f>
        <v>5</v>
      </c>
      <c r="P32" s="476">
        <f>RAC!DB37</f>
        <v>5</v>
      </c>
      <c r="Q32" s="476">
        <f>RAC!DC37</f>
        <v>5</v>
      </c>
    </row>
    <row r="33" spans="3:18" ht="15" customHeight="1">
      <c r="C33" s="601"/>
      <c r="D33" s="479" t="s">
        <v>388</v>
      </c>
      <c r="E33" s="480" t="s">
        <v>386</v>
      </c>
      <c r="F33" s="479">
        <v>0</v>
      </c>
      <c r="G33" s="479">
        <v>0</v>
      </c>
      <c r="H33" s="479">
        <v>0</v>
      </c>
      <c r="I33" s="479">
        <v>0</v>
      </c>
      <c r="J33" s="479">
        <v>0</v>
      </c>
      <c r="K33" s="479">
        <v>0</v>
      </c>
      <c r="L33" s="479">
        <v>0</v>
      </c>
      <c r="M33" s="479">
        <v>0</v>
      </c>
      <c r="N33" s="479">
        <v>0</v>
      </c>
      <c r="O33" s="479">
        <v>0</v>
      </c>
      <c r="P33" s="479">
        <v>0</v>
      </c>
      <c r="Q33" s="479">
        <v>0</v>
      </c>
    </row>
    <row r="34" spans="3:18" ht="15" customHeight="1">
      <c r="C34" s="602"/>
      <c r="D34" s="605"/>
      <c r="E34" s="606"/>
      <c r="F34" s="476">
        <f>F23+F25+F27+F29+F31+F33</f>
        <v>97</v>
      </c>
      <c r="G34" s="476">
        <f t="shared" ref="G34:M34" si="23">G23+G25+G27+G29+G31+G33</f>
        <v>85</v>
      </c>
      <c r="H34" s="481">
        <f t="shared" si="23"/>
        <v>76</v>
      </c>
      <c r="I34" s="481">
        <f t="shared" si="23"/>
        <v>72</v>
      </c>
      <c r="J34" s="476">
        <f t="shared" si="23"/>
        <v>84</v>
      </c>
      <c r="K34" s="476">
        <f t="shared" si="23"/>
        <v>100</v>
      </c>
      <c r="L34" s="476">
        <f t="shared" si="23"/>
        <v>96</v>
      </c>
      <c r="M34" s="476">
        <f t="shared" si="23"/>
        <v>93</v>
      </c>
      <c r="N34" s="476">
        <f>N23+N25+N27+N29+N31+N33</f>
        <v>84</v>
      </c>
      <c r="O34" s="476">
        <f t="shared" ref="O34:P34" si="24">O23+O25+O27+O29+O31+O33</f>
        <v>84</v>
      </c>
      <c r="P34" s="476">
        <f t="shared" si="24"/>
        <v>84</v>
      </c>
      <c r="Q34" s="476">
        <f>Q23+Q25+Q27+Q29+Q31+Q33</f>
        <v>84</v>
      </c>
    </row>
    <row r="35" spans="3:18" ht="15" customHeight="1"/>
    <row r="36" spans="3:18" ht="15" customHeight="1"/>
    <row r="37" spans="3:18" ht="15" customHeight="1"/>
    <row r="38" spans="3:18" ht="15" customHeight="1"/>
    <row r="39" spans="3:18">
      <c r="P39" t="s">
        <v>355</v>
      </c>
    </row>
    <row r="40" spans="3:18" ht="15" customHeight="1">
      <c r="C40" s="589" t="s">
        <v>273</v>
      </c>
      <c r="D40" s="603"/>
      <c r="E40" s="590"/>
      <c r="F40" s="310" t="s">
        <v>274</v>
      </c>
      <c r="G40" s="310" t="s">
        <v>275</v>
      </c>
      <c r="H40" s="625" t="s">
        <v>276</v>
      </c>
      <c r="I40" s="627"/>
      <c r="J40" s="627"/>
      <c r="K40" s="627"/>
      <c r="L40" s="627"/>
      <c r="M40" s="627"/>
      <c r="N40" s="626"/>
      <c r="O40" s="417"/>
      <c r="P40" s="586" t="s">
        <v>339</v>
      </c>
      <c r="Q40" s="586" t="s">
        <v>340</v>
      </c>
    </row>
    <row r="41" spans="3:18" ht="15" customHeight="1">
      <c r="C41" s="593"/>
      <c r="D41" s="604"/>
      <c r="E41" s="594"/>
      <c r="F41" s="316" t="s">
        <v>277</v>
      </c>
      <c r="G41" s="316" t="s">
        <v>278</v>
      </c>
      <c r="H41" s="320" t="s">
        <v>279</v>
      </c>
      <c r="I41" s="321" t="s">
        <v>280</v>
      </c>
      <c r="J41" s="321" t="s">
        <v>281</v>
      </c>
      <c r="K41" s="322" t="s">
        <v>282</v>
      </c>
      <c r="L41" s="309" t="s">
        <v>283</v>
      </c>
      <c r="M41" s="625" t="s">
        <v>284</v>
      </c>
      <c r="N41" s="626"/>
      <c r="O41" s="420"/>
      <c r="P41" s="588"/>
      <c r="Q41" s="588"/>
      <c r="R41" t="s">
        <v>357</v>
      </c>
    </row>
    <row r="42" spans="3:18" ht="15" customHeight="1">
      <c r="C42" s="624" t="s">
        <v>341</v>
      </c>
      <c r="D42" s="598" t="s">
        <v>290</v>
      </c>
      <c r="E42" s="310" t="s">
        <v>285</v>
      </c>
      <c r="F42" s="258">
        <v>3147</v>
      </c>
      <c r="G42" s="349">
        <v>4324</v>
      </c>
      <c r="H42" s="270">
        <v>2565</v>
      </c>
      <c r="I42" s="274">
        <v>2698</v>
      </c>
      <c r="J42" s="274">
        <v>2753</v>
      </c>
      <c r="K42" s="272">
        <v>2803</v>
      </c>
      <c r="L42" s="349">
        <f>K42</f>
        <v>2803</v>
      </c>
      <c r="M42" s="265" t="s">
        <v>101</v>
      </c>
      <c r="N42" s="376">
        <f t="shared" ref="N42:N56" si="25">(F42-L42)/F42</f>
        <v>0.10931045440101685</v>
      </c>
      <c r="O42" s="463"/>
      <c r="P42" s="311"/>
      <c r="Q42" s="311"/>
    </row>
    <row r="43" spans="3:18" ht="15" customHeight="1">
      <c r="C43" s="599"/>
      <c r="D43" s="601"/>
      <c r="E43" s="312" t="s">
        <v>286</v>
      </c>
      <c r="F43" s="260">
        <v>281338</v>
      </c>
      <c r="G43" s="350">
        <v>444040</v>
      </c>
      <c r="H43" s="271">
        <v>377340</v>
      </c>
      <c r="I43" s="275">
        <v>377502</v>
      </c>
      <c r="J43" s="275">
        <v>378434</v>
      </c>
      <c r="K43" s="273">
        <v>381008</v>
      </c>
      <c r="L43" s="350">
        <f t="shared" ref="L43:L44" si="26">K43</f>
        <v>381008</v>
      </c>
      <c r="M43" s="266" t="s">
        <v>101</v>
      </c>
      <c r="N43" s="377">
        <f t="shared" si="25"/>
        <v>-0.35427137464544428</v>
      </c>
      <c r="O43" s="464"/>
      <c r="P43" s="313"/>
      <c r="Q43" s="313"/>
    </row>
    <row r="44" spans="3:18" ht="15" customHeight="1">
      <c r="C44" s="599"/>
      <c r="D44" s="602"/>
      <c r="E44" s="323" t="s">
        <v>287</v>
      </c>
      <c r="F44" s="351">
        <f>F42/F43*100</f>
        <v>1.1185833410346273</v>
      </c>
      <c r="G44" s="351">
        <f>G42/G43*100</f>
        <v>0.97378614539230701</v>
      </c>
      <c r="H44" s="354">
        <f t="shared" ref="H44:J44" si="27">H42/H43*100</f>
        <v>0.6797583081570997</v>
      </c>
      <c r="I44" s="354">
        <f t="shared" si="27"/>
        <v>0.71469820027443565</v>
      </c>
      <c r="J44" s="354">
        <f t="shared" si="27"/>
        <v>0.72747163309850593</v>
      </c>
      <c r="K44" s="355">
        <f>K42/K43*100</f>
        <v>0.73568009070675677</v>
      </c>
      <c r="L44" s="351">
        <f t="shared" si="26"/>
        <v>0.73568009070675677</v>
      </c>
      <c r="M44" s="254" t="s">
        <v>101</v>
      </c>
      <c r="N44" s="378">
        <f t="shared" si="25"/>
        <v>0.34231088223941036</v>
      </c>
      <c r="O44" s="463"/>
      <c r="P44" s="352">
        <v>35</v>
      </c>
      <c r="Q44" s="353">
        <f>P44/R44</f>
        <v>1</v>
      </c>
      <c r="R44">
        <v>35</v>
      </c>
    </row>
    <row r="45" spans="3:18" ht="15" customHeight="1">
      <c r="C45" s="599"/>
      <c r="D45" s="598" t="s">
        <v>305</v>
      </c>
      <c r="E45" s="310" t="s">
        <v>342</v>
      </c>
      <c r="F45" s="359">
        <v>85.86</v>
      </c>
      <c r="G45" s="358">
        <v>81.566999999999993</v>
      </c>
      <c r="H45" s="356">
        <v>19.885000000000002</v>
      </c>
      <c r="I45" s="357">
        <v>18.841000000000001</v>
      </c>
      <c r="J45" s="357">
        <v>14.856999999999999</v>
      </c>
      <c r="K45" s="358">
        <v>11.068</v>
      </c>
      <c r="L45" s="359">
        <f>SUM(H45:K45)</f>
        <v>64.650999999999996</v>
      </c>
      <c r="M45" s="388" t="s">
        <v>101</v>
      </c>
      <c r="N45" s="376">
        <f t="shared" si="25"/>
        <v>0.24701840204984862</v>
      </c>
      <c r="O45" s="463"/>
      <c r="P45" s="311"/>
      <c r="Q45" s="311"/>
    </row>
    <row r="46" spans="3:18" ht="15" customHeight="1">
      <c r="C46" s="599"/>
      <c r="D46" s="601"/>
      <c r="E46" s="312" t="s">
        <v>343</v>
      </c>
      <c r="F46" s="363">
        <v>8263.5390000000007</v>
      </c>
      <c r="G46" s="362">
        <v>6700</v>
      </c>
      <c r="H46" s="360">
        <v>669.89700000000005</v>
      </c>
      <c r="I46" s="361">
        <v>110.43899999999999</v>
      </c>
      <c r="J46" s="361">
        <v>325.87900000000002</v>
      </c>
      <c r="K46" s="362">
        <v>8755.6119999999992</v>
      </c>
      <c r="L46" s="363">
        <f>SUM(H46:K46)</f>
        <v>9861.8269999999993</v>
      </c>
      <c r="M46" s="266" t="s">
        <v>101</v>
      </c>
      <c r="N46" s="377">
        <f t="shared" si="25"/>
        <v>-0.19341446806265433</v>
      </c>
      <c r="O46" s="464"/>
      <c r="P46" s="313"/>
      <c r="Q46" s="313"/>
    </row>
    <row r="47" spans="3:18" ht="15" customHeight="1">
      <c r="C47" s="600"/>
      <c r="D47" s="602"/>
      <c r="E47" s="323" t="s">
        <v>344</v>
      </c>
      <c r="F47" s="351">
        <f>F45/F46*100</f>
        <v>1.0390221429341591</v>
      </c>
      <c r="G47" s="259">
        <f>G45/G46*100</f>
        <v>1.2174179104477612</v>
      </c>
      <c r="H47" s="364">
        <f t="shared" ref="H47:L47" si="28">H45/H46*100</f>
        <v>2.9683667787734533</v>
      </c>
      <c r="I47" s="365">
        <f t="shared" si="28"/>
        <v>17.060096523872907</v>
      </c>
      <c r="J47" s="365">
        <f t="shared" si="28"/>
        <v>4.5590541274522129</v>
      </c>
      <c r="K47" s="366">
        <f t="shared" si="28"/>
        <v>0.1264103525830062</v>
      </c>
      <c r="L47" s="367">
        <f t="shared" si="28"/>
        <v>0.65556818224452729</v>
      </c>
      <c r="M47" s="254" t="s">
        <v>101</v>
      </c>
      <c r="N47" s="378">
        <f t="shared" si="25"/>
        <v>0.36905273222259954</v>
      </c>
      <c r="O47" s="463"/>
      <c r="P47" s="352">
        <v>20</v>
      </c>
      <c r="Q47" s="353">
        <f>P47/R47</f>
        <v>1</v>
      </c>
      <c r="R47">
        <v>20</v>
      </c>
    </row>
    <row r="48" spans="3:18" ht="15" customHeight="1">
      <c r="C48" s="598" t="s">
        <v>345</v>
      </c>
      <c r="D48" s="598" t="s">
        <v>323</v>
      </c>
      <c r="E48" s="310" t="s">
        <v>346</v>
      </c>
      <c r="F48" s="258">
        <v>11</v>
      </c>
      <c r="G48" s="311"/>
      <c r="H48" s="370">
        <v>0</v>
      </c>
      <c r="I48" s="371">
        <v>0</v>
      </c>
      <c r="J48" s="371">
        <v>0</v>
      </c>
      <c r="K48" s="372">
        <v>1</v>
      </c>
      <c r="L48" s="349">
        <v>1</v>
      </c>
      <c r="M48" s="265" t="s">
        <v>101</v>
      </c>
      <c r="N48" s="376">
        <f t="shared" si="25"/>
        <v>0.90909090909090906</v>
      </c>
      <c r="O48" s="463"/>
      <c r="P48" s="311"/>
      <c r="Q48" s="311"/>
    </row>
    <row r="49" spans="3:18" ht="15" customHeight="1">
      <c r="C49" s="601"/>
      <c r="D49" s="601"/>
      <c r="E49" s="312" t="s">
        <v>347</v>
      </c>
      <c r="F49" s="260">
        <v>33920</v>
      </c>
      <c r="G49" s="313"/>
      <c r="H49" s="373">
        <v>6509</v>
      </c>
      <c r="I49" s="374">
        <v>5663</v>
      </c>
      <c r="J49" s="374">
        <v>8794</v>
      </c>
      <c r="K49" s="375">
        <v>13860</v>
      </c>
      <c r="L49" s="350">
        <v>34826</v>
      </c>
      <c r="M49" s="266" t="s">
        <v>101</v>
      </c>
      <c r="N49" s="377">
        <f t="shared" si="25"/>
        <v>-2.6709905660377359E-2</v>
      </c>
      <c r="O49" s="464"/>
      <c r="P49" s="313"/>
      <c r="Q49" s="313"/>
    </row>
    <row r="50" spans="3:18" ht="15" customHeight="1">
      <c r="C50" s="601"/>
      <c r="D50" s="602"/>
      <c r="E50" s="323" t="s">
        <v>348</v>
      </c>
      <c r="F50" s="368">
        <v>324</v>
      </c>
      <c r="G50" s="323">
        <v>454</v>
      </c>
      <c r="H50" s="255">
        <v>0</v>
      </c>
      <c r="I50" s="369">
        <v>0</v>
      </c>
      <c r="J50" s="369">
        <v>0</v>
      </c>
      <c r="K50" s="256">
        <v>72</v>
      </c>
      <c r="L50" s="269">
        <v>29</v>
      </c>
      <c r="M50" s="254" t="s">
        <v>101</v>
      </c>
      <c r="N50" s="378">
        <f t="shared" si="25"/>
        <v>0.91049382716049387</v>
      </c>
      <c r="O50" s="463"/>
      <c r="P50" s="352">
        <v>15</v>
      </c>
      <c r="Q50" s="353">
        <f>P50/R50</f>
        <v>1</v>
      </c>
      <c r="R50">
        <v>15</v>
      </c>
    </row>
    <row r="51" spans="3:18" ht="15" customHeight="1">
      <c r="C51" s="601"/>
      <c r="D51" s="598" t="s">
        <v>324</v>
      </c>
      <c r="E51" s="310" t="s">
        <v>346</v>
      </c>
      <c r="F51" s="392">
        <v>180</v>
      </c>
      <c r="G51" s="392">
        <v>36</v>
      </c>
      <c r="H51" s="393">
        <v>0</v>
      </c>
      <c r="I51" s="391">
        <v>0</v>
      </c>
      <c r="J51" s="391">
        <v>0</v>
      </c>
      <c r="K51" s="394">
        <v>23</v>
      </c>
      <c r="L51" s="392">
        <v>23</v>
      </c>
      <c r="M51" s="265" t="s">
        <v>101</v>
      </c>
      <c r="N51" s="280">
        <f t="shared" si="25"/>
        <v>0.87222222222222223</v>
      </c>
      <c r="O51" s="465"/>
      <c r="P51" s="311"/>
      <c r="Q51" s="311"/>
    </row>
    <row r="52" spans="3:18" ht="15" customHeight="1">
      <c r="C52" s="601"/>
      <c r="D52" s="601"/>
      <c r="E52" s="312" t="s">
        <v>349</v>
      </c>
      <c r="F52" s="395">
        <v>33920</v>
      </c>
      <c r="G52" s="395">
        <v>34170</v>
      </c>
      <c r="H52" s="396">
        <v>6274</v>
      </c>
      <c r="I52" s="374">
        <v>5250</v>
      </c>
      <c r="J52" s="374">
        <v>8786</v>
      </c>
      <c r="K52" s="397">
        <v>10220</v>
      </c>
      <c r="L52" s="395">
        <v>30530</v>
      </c>
      <c r="M52" s="266" t="s">
        <v>101</v>
      </c>
      <c r="N52" s="281">
        <f t="shared" si="25"/>
        <v>9.9941037735849059E-2</v>
      </c>
      <c r="O52" s="466"/>
      <c r="P52" s="313"/>
      <c r="Q52" s="313"/>
    </row>
    <row r="53" spans="3:18" ht="15" customHeight="1">
      <c r="C53" s="601"/>
      <c r="D53" s="602"/>
      <c r="E53" s="323" t="s">
        <v>350</v>
      </c>
      <c r="F53" s="398">
        <v>5292</v>
      </c>
      <c r="G53" s="398">
        <v>1054</v>
      </c>
      <c r="H53" s="336">
        <v>0</v>
      </c>
      <c r="I53" s="337">
        <v>0</v>
      </c>
      <c r="J53" s="337">
        <v>0</v>
      </c>
      <c r="K53" s="399">
        <v>2250</v>
      </c>
      <c r="L53" s="323">
        <v>753</v>
      </c>
      <c r="M53" s="254" t="s">
        <v>101</v>
      </c>
      <c r="N53" s="282">
        <f t="shared" si="25"/>
        <v>0.85770975056689347</v>
      </c>
      <c r="O53" s="465"/>
      <c r="P53" s="352">
        <v>15</v>
      </c>
      <c r="Q53" s="353">
        <f>P53/R53</f>
        <v>1</v>
      </c>
      <c r="R53">
        <v>15</v>
      </c>
    </row>
    <row r="54" spans="3:18" ht="15" customHeight="1">
      <c r="C54" s="601"/>
      <c r="D54" s="598" t="s">
        <v>326</v>
      </c>
      <c r="E54" s="310" t="s">
        <v>351</v>
      </c>
      <c r="F54" s="389">
        <v>923</v>
      </c>
      <c r="G54" s="390"/>
      <c r="H54" s="370">
        <v>0</v>
      </c>
      <c r="I54" s="391">
        <v>0</v>
      </c>
      <c r="J54" s="391">
        <v>0</v>
      </c>
      <c r="K54" s="372">
        <v>0</v>
      </c>
      <c r="L54" s="349">
        <v>0</v>
      </c>
      <c r="M54" s="265" t="s">
        <v>101</v>
      </c>
      <c r="N54" s="376">
        <f t="shared" si="25"/>
        <v>1</v>
      </c>
      <c r="O54" s="463"/>
      <c r="P54" s="311"/>
      <c r="Q54" s="311"/>
    </row>
    <row r="55" spans="3:18" ht="15" customHeight="1">
      <c r="C55" s="601"/>
      <c r="D55" s="601"/>
      <c r="E55" s="312" t="s">
        <v>352</v>
      </c>
      <c r="F55" s="260">
        <v>33920</v>
      </c>
      <c r="G55" s="313"/>
      <c r="H55" s="373">
        <v>6274</v>
      </c>
      <c r="I55" s="374">
        <v>5250</v>
      </c>
      <c r="J55" s="374">
        <v>8786</v>
      </c>
      <c r="K55" s="375">
        <v>10220</v>
      </c>
      <c r="L55" s="350">
        <v>30530</v>
      </c>
      <c r="M55" s="266" t="s">
        <v>101</v>
      </c>
      <c r="N55" s="377">
        <f t="shared" si="25"/>
        <v>9.9941037735849059E-2</v>
      </c>
      <c r="O55" s="464"/>
      <c r="P55" s="313"/>
      <c r="Q55" s="313"/>
    </row>
    <row r="56" spans="3:18" ht="15" customHeight="1">
      <c r="C56" s="602"/>
      <c r="D56" s="602"/>
      <c r="E56" s="323" t="s">
        <v>353</v>
      </c>
      <c r="F56" s="259">
        <f>F54/F55*100</f>
        <v>2.7211084905660377</v>
      </c>
      <c r="G56" s="323">
        <v>2.4500000000000002</v>
      </c>
      <c r="H56" s="255">
        <f>H54/H55*100</f>
        <v>0</v>
      </c>
      <c r="I56" s="369">
        <f>I54/I55*100</f>
        <v>0</v>
      </c>
      <c r="J56" s="369">
        <f>J54/J55*100</f>
        <v>0</v>
      </c>
      <c r="K56" s="256">
        <f>K54/K55*100</f>
        <v>0</v>
      </c>
      <c r="L56" s="269">
        <f>L54/L55*100</f>
        <v>0</v>
      </c>
      <c r="M56" s="254" t="s">
        <v>101</v>
      </c>
      <c r="N56" s="378">
        <f t="shared" si="25"/>
        <v>1</v>
      </c>
      <c r="O56" s="463"/>
      <c r="P56" s="352">
        <v>6</v>
      </c>
      <c r="Q56" s="353">
        <f>P56/R56</f>
        <v>0.4</v>
      </c>
      <c r="R56">
        <v>15</v>
      </c>
    </row>
    <row r="57" spans="3:18" ht="15" customHeight="1">
      <c r="C57" s="586" t="s">
        <v>354</v>
      </c>
      <c r="D57" s="589" t="s">
        <v>331</v>
      </c>
      <c r="E57" s="590"/>
      <c r="F57" s="310">
        <v>0</v>
      </c>
      <c r="G57" s="310">
        <v>0</v>
      </c>
      <c r="H57" s="324">
        <v>0</v>
      </c>
      <c r="I57" s="335">
        <v>0</v>
      </c>
      <c r="J57" s="335">
        <v>0</v>
      </c>
      <c r="K57" s="325">
        <v>0</v>
      </c>
      <c r="L57" s="310">
        <v>0</v>
      </c>
      <c r="M57" s="338" t="s">
        <v>101</v>
      </c>
      <c r="N57" s="376">
        <v>1</v>
      </c>
      <c r="O57" s="463"/>
      <c r="P57" s="311"/>
      <c r="Q57" s="311"/>
    </row>
    <row r="58" spans="3:18" ht="15" customHeight="1">
      <c r="C58" s="587"/>
      <c r="D58" s="591" t="s">
        <v>332</v>
      </c>
      <c r="E58" s="592"/>
      <c r="F58" s="312">
        <v>0</v>
      </c>
      <c r="G58" s="312">
        <v>0</v>
      </c>
      <c r="H58" s="326">
        <v>0</v>
      </c>
      <c r="I58" s="333">
        <v>0</v>
      </c>
      <c r="J58" s="333">
        <v>0</v>
      </c>
      <c r="K58" s="327">
        <v>0</v>
      </c>
      <c r="L58" s="312">
        <v>0</v>
      </c>
      <c r="M58" s="339" t="s">
        <v>101</v>
      </c>
      <c r="N58" s="377">
        <v>1</v>
      </c>
      <c r="O58" s="464"/>
      <c r="P58" s="313"/>
      <c r="Q58" s="313"/>
    </row>
    <row r="59" spans="3:18" ht="15" customHeight="1">
      <c r="C59" s="588"/>
      <c r="D59" s="593" t="s">
        <v>333</v>
      </c>
      <c r="E59" s="594"/>
      <c r="F59" s="316" t="s">
        <v>334</v>
      </c>
      <c r="G59" s="316" t="s">
        <v>334</v>
      </c>
      <c r="H59" s="328" t="s">
        <v>334</v>
      </c>
      <c r="I59" s="340" t="s">
        <v>334</v>
      </c>
      <c r="J59" s="340" t="s">
        <v>334</v>
      </c>
      <c r="K59" s="329" t="s">
        <v>334</v>
      </c>
      <c r="L59" s="316" t="s">
        <v>334</v>
      </c>
      <c r="M59" s="334" t="s">
        <v>334</v>
      </c>
      <c r="N59" s="329" t="s">
        <v>334</v>
      </c>
      <c r="O59" s="420"/>
      <c r="P59" s="316" t="s">
        <v>334</v>
      </c>
      <c r="Q59" s="316" t="s">
        <v>334</v>
      </c>
    </row>
    <row r="60" spans="3:18" ht="15" customHeight="1">
      <c r="C60" s="595" t="s">
        <v>335</v>
      </c>
      <c r="D60" s="596"/>
      <c r="E60" s="597"/>
      <c r="F60" s="341"/>
      <c r="G60" s="341"/>
      <c r="H60" s="342"/>
      <c r="I60" s="343"/>
      <c r="J60" s="343"/>
      <c r="K60" s="344"/>
      <c r="L60" s="318"/>
      <c r="M60" s="345"/>
      <c r="N60" s="346"/>
      <c r="O60" s="346"/>
      <c r="P60" s="347"/>
      <c r="Q60" s="347"/>
    </row>
    <row r="61" spans="3:18" ht="23.25">
      <c r="N61" s="348"/>
      <c r="O61" s="348"/>
      <c r="P61" s="25">
        <f>SUM(P42:P60)</f>
        <v>91</v>
      </c>
      <c r="Q61" s="353">
        <f>P61/R61</f>
        <v>0.91</v>
      </c>
      <c r="R61">
        <f>SUM(R44:R60)</f>
        <v>100</v>
      </c>
    </row>
    <row r="62" spans="3:18" ht="23.25">
      <c r="P62" s="348"/>
      <c r="Q62" s="348"/>
    </row>
    <row r="63" spans="3:18" ht="23.25">
      <c r="N63" s="348"/>
      <c r="O63" s="348"/>
      <c r="P63" s="348"/>
      <c r="Q63" s="348"/>
    </row>
    <row r="64" spans="3:18">
      <c r="C64" t="s">
        <v>290</v>
      </c>
      <c r="E64" s="25" t="s">
        <v>291</v>
      </c>
      <c r="F64" s="25" t="s">
        <v>292</v>
      </c>
      <c r="H64" s="257" t="s">
        <v>294</v>
      </c>
      <c r="K64" s="293" t="s">
        <v>315</v>
      </c>
      <c r="L64" s="585" t="s">
        <v>295</v>
      </c>
      <c r="M64" s="585"/>
    </row>
    <row r="65" spans="1:20">
      <c r="C65" s="614" t="s">
        <v>273</v>
      </c>
      <c r="D65" s="615"/>
      <c r="E65" s="246" t="s">
        <v>274</v>
      </c>
      <c r="F65" s="246" t="s">
        <v>275</v>
      </c>
      <c r="G65" s="618" t="s">
        <v>276</v>
      </c>
      <c r="H65" s="619"/>
      <c r="I65" s="619"/>
      <c r="J65" s="619"/>
      <c r="K65" s="619"/>
      <c r="L65" s="619"/>
      <c r="M65" s="620"/>
    </row>
    <row r="66" spans="1:20">
      <c r="C66" s="616"/>
      <c r="D66" s="617"/>
      <c r="E66" s="247" t="s">
        <v>277</v>
      </c>
      <c r="F66" s="247" t="s">
        <v>278</v>
      </c>
      <c r="G66" s="248" t="s">
        <v>279</v>
      </c>
      <c r="H66" s="249" t="s">
        <v>280</v>
      </c>
      <c r="I66" s="249" t="s">
        <v>281</v>
      </c>
      <c r="J66" s="250" t="s">
        <v>282</v>
      </c>
      <c r="K66" s="251" t="s">
        <v>283</v>
      </c>
      <c r="L66" s="609" t="s">
        <v>284</v>
      </c>
      <c r="M66" s="610"/>
    </row>
    <row r="67" spans="1:20">
      <c r="A67" t="s">
        <v>310</v>
      </c>
      <c r="C67" s="611" t="s">
        <v>290</v>
      </c>
      <c r="D67" s="252" t="s">
        <v>285</v>
      </c>
      <c r="E67" s="258">
        <v>3147</v>
      </c>
      <c r="F67" s="262">
        <v>4324</v>
      </c>
      <c r="G67" s="270">
        <v>2565</v>
      </c>
      <c r="H67" s="274">
        <v>2698</v>
      </c>
      <c r="I67" s="274">
        <v>2753</v>
      </c>
      <c r="J67" s="272">
        <v>2803</v>
      </c>
      <c r="K67" s="262">
        <f t="shared" ref="K67:K72" si="29">J67</f>
        <v>2803</v>
      </c>
      <c r="L67" s="265" t="s">
        <v>101</v>
      </c>
      <c r="M67" s="280">
        <f>(E67-K67)/E67</f>
        <v>0.10931045440101685</v>
      </c>
      <c r="N67" s="279"/>
      <c r="O67" s="279"/>
      <c r="P67">
        <v>0.57999999999999996</v>
      </c>
      <c r="Q67">
        <v>0.22</v>
      </c>
      <c r="S67" s="280">
        <f>(P67-Q67)/P67</f>
        <v>0.62068965517241381</v>
      </c>
    </row>
    <row r="68" spans="1:20" ht="30">
      <c r="A68" t="s">
        <v>311</v>
      </c>
      <c r="C68" s="612"/>
      <c r="D68" s="253" t="s">
        <v>286</v>
      </c>
      <c r="E68" s="260">
        <v>281338</v>
      </c>
      <c r="F68" s="263">
        <v>444040</v>
      </c>
      <c r="G68" s="271">
        <v>377340</v>
      </c>
      <c r="H68" s="275">
        <v>377502</v>
      </c>
      <c r="I68" s="275">
        <v>378434</v>
      </c>
      <c r="J68" s="273">
        <v>381008</v>
      </c>
      <c r="K68" s="263">
        <f t="shared" si="29"/>
        <v>381008</v>
      </c>
      <c r="L68" s="266" t="s">
        <v>101</v>
      </c>
      <c r="M68" s="281">
        <f>(E68-K68)/E68</f>
        <v>-0.35427137464544428</v>
      </c>
    </row>
    <row r="69" spans="1:20">
      <c r="A69" t="s">
        <v>290</v>
      </c>
      <c r="C69" s="613"/>
      <c r="D69" s="247" t="s">
        <v>287</v>
      </c>
      <c r="E69" s="261">
        <f>E67/E68*100</f>
        <v>1.1185833410346273</v>
      </c>
      <c r="F69" s="261">
        <f>F67/F68*100</f>
        <v>0.97378614539230701</v>
      </c>
      <c r="G69" s="278">
        <f t="shared" ref="G69:I69" si="30">G67/G68*100</f>
        <v>0.6797583081570997</v>
      </c>
      <c r="H69" s="278">
        <f t="shared" si="30"/>
        <v>0.71469820027443565</v>
      </c>
      <c r="I69" s="278">
        <f t="shared" si="30"/>
        <v>0.72747163309850593</v>
      </c>
      <c r="J69" s="277">
        <f>J67/J68*100</f>
        <v>0.73568009070675677</v>
      </c>
      <c r="K69" s="261">
        <f t="shared" si="29"/>
        <v>0.73568009070675677</v>
      </c>
      <c r="L69" s="254" t="s">
        <v>101</v>
      </c>
      <c r="M69" s="282">
        <f>(E69-K69)/E69</f>
        <v>0.34231088223941036</v>
      </c>
      <c r="R69">
        <v>1561</v>
      </c>
    </row>
    <row r="70" spans="1:20">
      <c r="C70" s="611" t="s">
        <v>312</v>
      </c>
      <c r="D70" s="252" t="s">
        <v>285</v>
      </c>
      <c r="E70" s="258">
        <v>0</v>
      </c>
      <c r="F70" s="262">
        <v>0</v>
      </c>
      <c r="G70" s="270">
        <v>0</v>
      </c>
      <c r="H70" s="274">
        <v>0</v>
      </c>
      <c r="I70" s="274">
        <v>0</v>
      </c>
      <c r="J70" s="272">
        <v>0</v>
      </c>
      <c r="K70" s="262">
        <f t="shared" si="29"/>
        <v>0</v>
      </c>
      <c r="L70" s="265" t="s">
        <v>101</v>
      </c>
      <c r="M70" s="280">
        <v>0</v>
      </c>
      <c r="R70">
        <f>R69/4</f>
        <v>390.25</v>
      </c>
    </row>
    <row r="71" spans="1:20">
      <c r="C71" s="612"/>
      <c r="D71" s="253" t="s">
        <v>288</v>
      </c>
      <c r="E71" s="260">
        <v>0</v>
      </c>
      <c r="F71" s="263">
        <v>0</v>
      </c>
      <c r="G71" s="271">
        <v>0</v>
      </c>
      <c r="H71" s="275">
        <v>0</v>
      </c>
      <c r="I71" s="275">
        <v>0</v>
      </c>
      <c r="J71" s="273">
        <v>0</v>
      </c>
      <c r="K71" s="263">
        <f t="shared" si="29"/>
        <v>0</v>
      </c>
      <c r="L71" s="266" t="s">
        <v>101</v>
      </c>
      <c r="M71" s="281">
        <v>0</v>
      </c>
    </row>
    <row r="72" spans="1:20" ht="30">
      <c r="C72" s="613"/>
      <c r="D72" s="247" t="s">
        <v>289</v>
      </c>
      <c r="E72" s="261">
        <v>0</v>
      </c>
      <c r="F72" s="261">
        <v>0</v>
      </c>
      <c r="G72" s="278">
        <v>0</v>
      </c>
      <c r="H72" s="278">
        <v>0</v>
      </c>
      <c r="I72" s="278">
        <v>0</v>
      </c>
      <c r="J72" s="277">
        <v>0</v>
      </c>
      <c r="K72" s="261">
        <f t="shared" si="29"/>
        <v>0</v>
      </c>
      <c r="L72" s="254" t="s">
        <v>101</v>
      </c>
      <c r="M72" s="283">
        <v>0</v>
      </c>
      <c r="P72" s="526"/>
      <c r="Q72" s="527"/>
      <c r="R72" s="527"/>
      <c r="S72" s="527"/>
      <c r="T72" s="527"/>
    </row>
    <row r="74" spans="1:20">
      <c r="C74" t="s">
        <v>336</v>
      </c>
    </row>
    <row r="75" spans="1:20">
      <c r="C75" t="s">
        <v>305</v>
      </c>
      <c r="E75" s="25" t="s">
        <v>291</v>
      </c>
      <c r="F75" s="25" t="s">
        <v>292</v>
      </c>
      <c r="H75" s="257" t="s">
        <v>294</v>
      </c>
      <c r="K75" t="s">
        <v>293</v>
      </c>
      <c r="L75" s="585" t="s">
        <v>295</v>
      </c>
      <c r="M75" s="585"/>
    </row>
    <row r="76" spans="1:20">
      <c r="C76" s="614" t="s">
        <v>273</v>
      </c>
      <c r="D76" s="615"/>
      <c r="E76" s="246" t="s">
        <v>274</v>
      </c>
      <c r="F76" s="246" t="s">
        <v>275</v>
      </c>
      <c r="G76" s="618" t="s">
        <v>276</v>
      </c>
      <c r="H76" s="619"/>
      <c r="I76" s="619"/>
      <c r="J76" s="619"/>
      <c r="K76" s="619"/>
      <c r="L76" s="619"/>
      <c r="M76" s="620"/>
      <c r="P76" s="291" t="s">
        <v>313</v>
      </c>
      <c r="Q76" s="291" t="s">
        <v>314</v>
      </c>
    </row>
    <row r="77" spans="1:20" ht="15" customHeight="1">
      <c r="C77" s="616"/>
      <c r="D77" s="617"/>
      <c r="E77" s="247" t="s">
        <v>277</v>
      </c>
      <c r="F77" s="247" t="s">
        <v>278</v>
      </c>
      <c r="G77" s="248" t="s">
        <v>279</v>
      </c>
      <c r="H77" s="249" t="s">
        <v>280</v>
      </c>
      <c r="I77" s="249" t="s">
        <v>281</v>
      </c>
      <c r="J77" s="250" t="s">
        <v>282</v>
      </c>
      <c r="K77" s="251" t="s">
        <v>283</v>
      </c>
      <c r="L77" s="609" t="s">
        <v>284</v>
      </c>
      <c r="M77" s="610"/>
      <c r="P77" s="292" t="s">
        <v>291</v>
      </c>
      <c r="Q77" s="292" t="s">
        <v>292</v>
      </c>
    </row>
    <row r="78" spans="1:20">
      <c r="C78" s="621" t="s">
        <v>296</v>
      </c>
      <c r="D78" s="252" t="s">
        <v>297</v>
      </c>
      <c r="E78" s="284">
        <f>P78/1000</f>
        <v>36.692999999999998</v>
      </c>
      <c r="F78" s="290">
        <f>E78*0.95</f>
        <v>34.858349999999994</v>
      </c>
      <c r="G78" s="294">
        <v>7.7679999999999998</v>
      </c>
      <c r="H78" s="294">
        <v>6.0019999999999998</v>
      </c>
      <c r="I78" s="294">
        <v>7.1790000000000003</v>
      </c>
      <c r="J78" s="294">
        <v>2.4710000000000001</v>
      </c>
      <c r="K78" s="290">
        <f>SUM(G78:J78)</f>
        <v>23.419999999999998</v>
      </c>
      <c r="L78" s="265" t="s">
        <v>101</v>
      </c>
      <c r="M78" s="280">
        <f t="shared" ref="M78:M85" si="31">(E78-K78)/E78</f>
        <v>0.36173112037718369</v>
      </c>
      <c r="P78" s="292">
        <v>36693</v>
      </c>
      <c r="Q78" s="292"/>
    </row>
    <row r="79" spans="1:20">
      <c r="C79" s="622"/>
      <c r="D79" s="253" t="s">
        <v>298</v>
      </c>
      <c r="E79" s="286">
        <f>P79/1000</f>
        <v>30.527999999999999</v>
      </c>
      <c r="F79" s="288">
        <f t="shared" ref="F79:F82" si="32">E79*0.95</f>
        <v>29.001599999999996</v>
      </c>
      <c r="G79" s="294">
        <v>12.8</v>
      </c>
      <c r="H79" s="294">
        <v>10.127000000000001</v>
      </c>
      <c r="I79" s="294">
        <v>5.0270000000000001</v>
      </c>
      <c r="J79" s="294">
        <v>5.4130000000000003</v>
      </c>
      <c r="K79" s="288">
        <f>SUM(G79:J79)</f>
        <v>33.367000000000004</v>
      </c>
      <c r="L79" s="406" t="s">
        <v>101</v>
      </c>
      <c r="M79" s="405">
        <f t="shared" si="31"/>
        <v>-9.2996593291404805E-2</v>
      </c>
      <c r="P79" s="292">
        <v>30528</v>
      </c>
      <c r="Q79" s="292"/>
    </row>
    <row r="80" spans="1:20">
      <c r="C80" s="622"/>
      <c r="D80" s="253" t="s">
        <v>299</v>
      </c>
      <c r="E80" s="286">
        <f t="shared" ref="E80:E82" si="33">P80/1000</f>
        <v>13.821999999999999</v>
      </c>
      <c r="F80" s="288">
        <f t="shared" si="32"/>
        <v>13.130899999999999</v>
      </c>
      <c r="G80" s="294">
        <v>1.9750000000000001</v>
      </c>
      <c r="H80" s="294">
        <v>2.157</v>
      </c>
      <c r="I80" s="294">
        <v>2.1</v>
      </c>
      <c r="J80" s="294">
        <v>2.5870000000000002</v>
      </c>
      <c r="K80" s="288">
        <f>SUM(G80:J80)</f>
        <v>8.8189999999999991</v>
      </c>
      <c r="L80" s="266" t="s">
        <v>101</v>
      </c>
      <c r="M80" s="281">
        <f t="shared" si="31"/>
        <v>0.36195919548545802</v>
      </c>
      <c r="P80" s="292">
        <v>13822</v>
      </c>
      <c r="Q80" s="292"/>
    </row>
    <row r="81" spans="1:18">
      <c r="A81" t="s">
        <v>306</v>
      </c>
      <c r="C81" s="622"/>
      <c r="D81" s="253" t="s">
        <v>300</v>
      </c>
      <c r="E81" s="286">
        <f t="shared" si="33"/>
        <v>2.3090000000000002</v>
      </c>
      <c r="F81" s="288">
        <f t="shared" si="32"/>
        <v>2.1935500000000001</v>
      </c>
      <c r="G81" s="294">
        <v>0.45</v>
      </c>
      <c r="H81" s="294">
        <v>0.38</v>
      </c>
      <c r="I81" s="294">
        <v>0.42</v>
      </c>
      <c r="J81" s="294">
        <v>0.35</v>
      </c>
      <c r="K81" s="288">
        <f>SUM(G81:J81)</f>
        <v>1.6</v>
      </c>
      <c r="L81" s="266" t="s">
        <v>101</v>
      </c>
      <c r="M81" s="281">
        <f t="shared" si="31"/>
        <v>0.30705933304460808</v>
      </c>
      <c r="P81" s="292">
        <v>2309</v>
      </c>
      <c r="Q81" s="292"/>
    </row>
    <row r="82" spans="1:18">
      <c r="C82" s="622"/>
      <c r="D82" s="253" t="s">
        <v>301</v>
      </c>
      <c r="E82" s="285">
        <f t="shared" si="33"/>
        <v>2.508</v>
      </c>
      <c r="F82" s="288">
        <f t="shared" si="32"/>
        <v>2.3826000000000001</v>
      </c>
      <c r="G82" s="294">
        <v>0.13100000000000001</v>
      </c>
      <c r="H82" s="294">
        <v>0.17499999999999999</v>
      </c>
      <c r="I82" s="294">
        <v>0.13100000000000001</v>
      </c>
      <c r="J82" s="294">
        <v>0.247</v>
      </c>
      <c r="K82" s="288">
        <f>SUM(G82:J82)</f>
        <v>0.68399999999999994</v>
      </c>
      <c r="L82" s="266" t="s">
        <v>101</v>
      </c>
      <c r="M82" s="281">
        <f t="shared" si="31"/>
        <v>0.72727272727272729</v>
      </c>
      <c r="P82" s="292">
        <v>2508</v>
      </c>
      <c r="Q82" s="292"/>
    </row>
    <row r="83" spans="1:18" ht="30">
      <c r="A83" t="s">
        <v>307</v>
      </c>
      <c r="C83" s="622"/>
      <c r="D83" s="267" t="s">
        <v>302</v>
      </c>
      <c r="E83" s="287">
        <f>SUM(E78:E82)</f>
        <v>85.86</v>
      </c>
      <c r="F83" s="287">
        <f>SUM(F78:F82)</f>
        <v>81.566999999999993</v>
      </c>
      <c r="G83" s="295">
        <f t="shared" ref="G83:J83" si="34">SUM(G78:G82)</f>
        <v>23.124000000000002</v>
      </c>
      <c r="H83" s="297">
        <f t="shared" si="34"/>
        <v>18.841000000000001</v>
      </c>
      <c r="I83" s="297">
        <f t="shared" si="34"/>
        <v>14.856999999999999</v>
      </c>
      <c r="J83" s="296">
        <f t="shared" si="34"/>
        <v>11.068</v>
      </c>
      <c r="K83" s="287">
        <f>SUM(K78:K82)</f>
        <v>67.89</v>
      </c>
      <c r="L83" s="266" t="s">
        <v>101</v>
      </c>
      <c r="M83" s="281">
        <f t="shared" si="31"/>
        <v>0.20929419986023759</v>
      </c>
      <c r="P83" s="292"/>
      <c r="Q83" s="292"/>
    </row>
    <row r="84" spans="1:18" ht="30">
      <c r="A84" t="s">
        <v>308</v>
      </c>
      <c r="C84" s="623"/>
      <c r="D84" s="247" t="s">
        <v>303</v>
      </c>
      <c r="E84" s="259">
        <f>E83/E85*100</f>
        <v>1.0390221429341591</v>
      </c>
      <c r="F84" s="259">
        <f>F83/F85*100</f>
        <v>1.2174179104477612</v>
      </c>
      <c r="G84" s="300">
        <f t="shared" ref="G84:J84" si="35">G83/G85*100</f>
        <v>3.4518739448004694</v>
      </c>
      <c r="H84" s="299">
        <f t="shared" si="35"/>
        <v>17.060096523872907</v>
      </c>
      <c r="I84" s="298">
        <f t="shared" si="35"/>
        <v>4.5590541274522129</v>
      </c>
      <c r="J84" s="276">
        <f t="shared" si="35"/>
        <v>0.1264103525830062</v>
      </c>
      <c r="K84" s="259">
        <f>K83/K85*100</f>
        <v>0.68841199505933337</v>
      </c>
      <c r="L84" s="266" t="s">
        <v>101</v>
      </c>
      <c r="M84" s="301">
        <f t="shared" si="31"/>
        <v>0.33744242147209291</v>
      </c>
      <c r="P84" s="292"/>
      <c r="Q84" s="292"/>
    </row>
    <row r="85" spans="1:18" ht="23.25">
      <c r="A85" t="s">
        <v>309</v>
      </c>
      <c r="C85" s="264"/>
      <c r="D85" s="268" t="s">
        <v>304</v>
      </c>
      <c r="E85" s="289">
        <f t="shared" ref="E85:F85" si="36">P85/1000</f>
        <v>8263.5390000000007</v>
      </c>
      <c r="F85" s="289">
        <f t="shared" si="36"/>
        <v>6700</v>
      </c>
      <c r="G85" s="289">
        <v>669.89700000000005</v>
      </c>
      <c r="H85" s="289">
        <v>110.43899999999999</v>
      </c>
      <c r="I85" s="289">
        <v>325.87900000000002</v>
      </c>
      <c r="J85" s="289">
        <v>8755.6119999999992</v>
      </c>
      <c r="K85" s="268">
        <f>SUM(G85:J85)</f>
        <v>9861.8269999999993</v>
      </c>
      <c r="L85" s="264"/>
      <c r="M85" s="302">
        <f t="shared" si="31"/>
        <v>-0.19341446806265433</v>
      </c>
      <c r="P85" s="292">
        <v>8263539</v>
      </c>
      <c r="Q85" s="292">
        <v>6700000</v>
      </c>
    </row>
    <row r="93" spans="1:18" ht="15" customHeight="1">
      <c r="C93" s="589" t="s">
        <v>273</v>
      </c>
      <c r="D93" s="603"/>
      <c r="E93" s="590"/>
      <c r="F93" s="412" t="s">
        <v>397</v>
      </c>
      <c r="G93" s="412" t="s">
        <v>398</v>
      </c>
      <c r="H93" s="589" t="s">
        <v>399</v>
      </c>
      <c r="I93" s="603"/>
      <c r="J93" s="603"/>
      <c r="K93" s="603"/>
      <c r="L93" s="603"/>
      <c r="M93" s="603"/>
      <c r="N93" s="603"/>
      <c r="O93" s="590"/>
      <c r="P93" s="495" t="s">
        <v>339</v>
      </c>
      <c r="Q93" s="495" t="s">
        <v>340</v>
      </c>
    </row>
    <row r="94" spans="1:18">
      <c r="C94" s="593"/>
      <c r="D94" s="604"/>
      <c r="E94" s="594"/>
      <c r="F94" s="414" t="s">
        <v>277</v>
      </c>
      <c r="G94" s="414" t="s">
        <v>278</v>
      </c>
      <c r="H94" s="421" t="s">
        <v>400</v>
      </c>
      <c r="I94" s="422" t="s">
        <v>401</v>
      </c>
      <c r="J94" s="509" t="s">
        <v>402</v>
      </c>
      <c r="K94" s="509" t="s">
        <v>403</v>
      </c>
      <c r="L94" s="519" t="s">
        <v>404</v>
      </c>
      <c r="M94" s="309" t="s">
        <v>283</v>
      </c>
      <c r="N94" s="518" t="s">
        <v>284</v>
      </c>
      <c r="O94" s="520"/>
      <c r="P94" s="521"/>
      <c r="Q94" s="521"/>
      <c r="R94" t="s">
        <v>357</v>
      </c>
    </row>
    <row r="95" spans="1:18" ht="23.25">
      <c r="C95" s="598" t="s">
        <v>391</v>
      </c>
      <c r="D95" s="598" t="s">
        <v>290</v>
      </c>
      <c r="E95" s="412" t="s">
        <v>285</v>
      </c>
      <c r="F95" s="469">
        <v>2727</v>
      </c>
      <c r="G95" s="272"/>
      <c r="H95" s="470">
        <v>2191</v>
      </c>
      <c r="I95" s="471">
        <v>2229</v>
      </c>
      <c r="J95" s="507">
        <v>2280</v>
      </c>
      <c r="K95" s="507">
        <v>2352</v>
      </c>
      <c r="L95" s="507">
        <v>2404</v>
      </c>
      <c r="M95" s="349">
        <f>L95</f>
        <v>2404</v>
      </c>
      <c r="N95" s="265" t="s">
        <v>101</v>
      </c>
      <c r="O95" s="376">
        <f t="shared" ref="O95:O109" si="37">(F95-M95)/F95</f>
        <v>0.11844517785111844</v>
      </c>
      <c r="P95" s="311"/>
      <c r="Q95" s="311"/>
    </row>
    <row r="96" spans="1:18" ht="30">
      <c r="C96" s="599"/>
      <c r="D96" s="601"/>
      <c r="E96" s="413" t="s">
        <v>286</v>
      </c>
      <c r="F96" s="472">
        <v>138474</v>
      </c>
      <c r="G96" s="273"/>
      <c r="H96" s="373">
        <v>160874</v>
      </c>
      <c r="I96" s="374">
        <v>160888</v>
      </c>
      <c r="J96" s="508">
        <v>161305</v>
      </c>
      <c r="K96" s="508">
        <v>161409</v>
      </c>
      <c r="L96" s="508">
        <v>162168</v>
      </c>
      <c r="M96" s="350">
        <f>L96</f>
        <v>162168</v>
      </c>
      <c r="N96" s="266" t="s">
        <v>101</v>
      </c>
      <c r="O96" s="377">
        <f t="shared" si="37"/>
        <v>-0.1711079336193076</v>
      </c>
      <c r="P96" s="313"/>
      <c r="Q96" s="313"/>
    </row>
    <row r="97" spans="2:18">
      <c r="C97" s="599"/>
      <c r="D97" s="602"/>
      <c r="E97" s="411" t="s">
        <v>287</v>
      </c>
      <c r="F97" s="351">
        <f>F95/F96*100</f>
        <v>1.9693227609515145</v>
      </c>
      <c r="G97" s="351">
        <v>1.9</v>
      </c>
      <c r="H97" s="354">
        <f t="shared" ref="H97:K97" si="38">H95/H96*100</f>
        <v>1.3619354277260465</v>
      </c>
      <c r="I97" s="354">
        <f t="shared" si="38"/>
        <v>1.3854358311371886</v>
      </c>
      <c r="J97" s="354">
        <f t="shared" si="38"/>
        <v>1.4134713741049565</v>
      </c>
      <c r="K97" s="354">
        <f t="shared" si="38"/>
        <v>1.4571678159210453</v>
      </c>
      <c r="L97" s="354">
        <f t="shared" ref="L97" si="39">L95/L96*100</f>
        <v>1.4824132997878743</v>
      </c>
      <c r="M97" s="354">
        <f>M95/M96*100</f>
        <v>1.4824132997878743</v>
      </c>
      <c r="N97" s="254" t="s">
        <v>101</v>
      </c>
      <c r="O97" s="378">
        <f t="shared" si="37"/>
        <v>0.24724716070837516</v>
      </c>
      <c r="P97" s="352">
        <f>O23</f>
        <v>35</v>
      </c>
      <c r="Q97" s="353">
        <f>P97/R97</f>
        <v>1</v>
      </c>
      <c r="R97">
        <v>35</v>
      </c>
    </row>
    <row r="98" spans="2:18" ht="23.25">
      <c r="C98" s="599"/>
      <c r="D98" s="598" t="s">
        <v>305</v>
      </c>
      <c r="E98" s="412" t="s">
        <v>342</v>
      </c>
      <c r="F98" s="359">
        <v>63.5</v>
      </c>
      <c r="G98" s="359">
        <v>60.4</v>
      </c>
      <c r="H98" s="482">
        <v>13</v>
      </c>
      <c r="I98" s="483">
        <v>14.6</v>
      </c>
      <c r="J98" s="483">
        <v>14</v>
      </c>
      <c r="K98" s="483">
        <v>11.3</v>
      </c>
      <c r="L98" s="483">
        <v>4.0999999999999996</v>
      </c>
      <c r="M98" s="359">
        <f>SUM(H98:L98)</f>
        <v>57.000000000000007</v>
      </c>
      <c r="N98" s="388" t="s">
        <v>101</v>
      </c>
      <c r="O98" s="376">
        <f t="shared" si="37"/>
        <v>0.10236220472440934</v>
      </c>
      <c r="P98" s="311"/>
      <c r="Q98" s="311"/>
    </row>
    <row r="99" spans="2:18" ht="23.25">
      <c r="C99" s="599"/>
      <c r="D99" s="601"/>
      <c r="E99" s="413" t="s">
        <v>343</v>
      </c>
      <c r="F99" s="363">
        <v>14528.7</v>
      </c>
      <c r="G99" s="362">
        <v>13802.3</v>
      </c>
      <c r="H99" s="360">
        <v>235.2</v>
      </c>
      <c r="I99" s="361">
        <v>1437</v>
      </c>
      <c r="J99" s="361">
        <v>402.5</v>
      </c>
      <c r="K99" s="361">
        <v>1877.4</v>
      </c>
      <c r="L99" s="361">
        <v>4537.3999999999996</v>
      </c>
      <c r="M99" s="363">
        <f>SUM(H99:L99)</f>
        <v>8489.5</v>
      </c>
      <c r="N99" s="266" t="s">
        <v>101</v>
      </c>
      <c r="O99" s="377">
        <f t="shared" si="37"/>
        <v>0.41567380426328582</v>
      </c>
      <c r="P99" s="313"/>
      <c r="Q99" s="313"/>
    </row>
    <row r="100" spans="2:18">
      <c r="C100" s="600"/>
      <c r="D100" s="602"/>
      <c r="E100" s="411" t="s">
        <v>344</v>
      </c>
      <c r="F100" s="351">
        <f>F98/F99*100</f>
        <v>0.43706594533578363</v>
      </c>
      <c r="G100" s="259">
        <f>G98/G99*100</f>
        <v>0.4376082247161705</v>
      </c>
      <c r="H100" s="364">
        <f t="shared" ref="H100:L100" si="40">H98/H99*100</f>
        <v>5.5272108843537424</v>
      </c>
      <c r="I100" s="365">
        <f t="shared" si="40"/>
        <v>1.0160055671537926</v>
      </c>
      <c r="J100" s="365">
        <f t="shared" si="40"/>
        <v>3.4782608695652173</v>
      </c>
      <c r="K100" s="365">
        <f t="shared" si="40"/>
        <v>0.60189623948013216</v>
      </c>
      <c r="L100" s="365">
        <f t="shared" si="40"/>
        <v>9.0360118129325165E-2</v>
      </c>
      <c r="M100" s="367">
        <f>M98/M99*100</f>
        <v>0.6714176335473232</v>
      </c>
      <c r="N100" s="254" t="s">
        <v>101</v>
      </c>
      <c r="O100" s="378">
        <f t="shared" si="37"/>
        <v>-0.53619297205023542</v>
      </c>
      <c r="P100" s="352">
        <f>O25</f>
        <v>4</v>
      </c>
      <c r="Q100" s="353">
        <f>P100/R100</f>
        <v>0.2</v>
      </c>
      <c r="R100">
        <v>20</v>
      </c>
    </row>
    <row r="101" spans="2:18" ht="23.25">
      <c r="B101" s="498"/>
      <c r="C101" s="598" t="s">
        <v>392</v>
      </c>
      <c r="D101" s="598" t="s">
        <v>323</v>
      </c>
      <c r="E101" s="412" t="s">
        <v>346</v>
      </c>
      <c r="F101" s="258">
        <v>54</v>
      </c>
      <c r="G101" s="311"/>
      <c r="H101" s="470">
        <v>0</v>
      </c>
      <c r="I101" s="471">
        <v>6</v>
      </c>
      <c r="J101" s="515">
        <v>15</v>
      </c>
      <c r="K101" s="500">
        <v>10</v>
      </c>
      <c r="L101" s="522">
        <v>6</v>
      </c>
      <c r="M101" s="349">
        <f>SUM(H101:L101)</f>
        <v>37</v>
      </c>
      <c r="N101" s="265" t="s">
        <v>101</v>
      </c>
      <c r="O101" s="376">
        <f t="shared" si="37"/>
        <v>0.31481481481481483</v>
      </c>
      <c r="P101" s="311"/>
      <c r="Q101" s="311"/>
    </row>
    <row r="102" spans="2:18" ht="23.25">
      <c r="B102" s="498"/>
      <c r="C102" s="601"/>
      <c r="D102" s="601"/>
      <c r="E102" s="413" t="s">
        <v>347</v>
      </c>
      <c r="F102" s="260">
        <v>70511</v>
      </c>
      <c r="G102" s="313"/>
      <c r="H102" s="373">
        <v>4191</v>
      </c>
      <c r="I102" s="374">
        <v>5002</v>
      </c>
      <c r="J102" s="506">
        <v>21083</v>
      </c>
      <c r="K102" s="506">
        <v>9898</v>
      </c>
      <c r="L102" s="506">
        <v>17066</v>
      </c>
      <c r="M102" s="350">
        <f>SUM(H102:L102)</f>
        <v>57240</v>
      </c>
      <c r="N102" s="266" t="s">
        <v>101</v>
      </c>
      <c r="O102" s="377">
        <f t="shared" si="37"/>
        <v>0.18821176837656536</v>
      </c>
      <c r="P102" s="313"/>
      <c r="Q102" s="313"/>
    </row>
    <row r="103" spans="2:18" ht="30">
      <c r="B103" s="498"/>
      <c r="C103" s="601"/>
      <c r="D103" s="602"/>
      <c r="E103" s="411" t="s">
        <v>348</v>
      </c>
      <c r="F103" s="398">
        <f>F101/F102*1000000</f>
        <v>765.83795436173079</v>
      </c>
      <c r="G103" s="411">
        <v>454</v>
      </c>
      <c r="H103" s="484">
        <f>H101/H102*1000000</f>
        <v>0</v>
      </c>
      <c r="I103" s="467">
        <f t="shared" ref="I103:L103" si="41">I101/I102*1000000</f>
        <v>1199.5201919232306</v>
      </c>
      <c r="J103" s="467">
        <f t="shared" si="41"/>
        <v>711.47369918892002</v>
      </c>
      <c r="K103" s="467">
        <f t="shared" si="41"/>
        <v>1010.3051121438675</v>
      </c>
      <c r="L103" s="467">
        <f t="shared" si="41"/>
        <v>351.57623344661903</v>
      </c>
      <c r="M103" s="398">
        <f>M101/M102*1000000</f>
        <v>646.40111809923133</v>
      </c>
      <c r="N103" s="254" t="s">
        <v>101</v>
      </c>
      <c r="O103" s="378">
        <f t="shared" si="37"/>
        <v>0.15595575484639074</v>
      </c>
      <c r="P103" s="352">
        <f>O27</f>
        <v>15</v>
      </c>
      <c r="Q103" s="353">
        <f>P103/R103</f>
        <v>1</v>
      </c>
      <c r="R103">
        <v>15</v>
      </c>
    </row>
    <row r="104" spans="2:18" ht="23.25">
      <c r="C104" s="601"/>
      <c r="D104" s="598" t="s">
        <v>324</v>
      </c>
      <c r="E104" s="412" t="s">
        <v>346</v>
      </c>
      <c r="F104" s="392">
        <v>131</v>
      </c>
      <c r="G104" s="392"/>
      <c r="H104" s="393">
        <v>11</v>
      </c>
      <c r="I104" s="268">
        <v>7</v>
      </c>
      <c r="J104" s="268">
        <v>25</v>
      </c>
      <c r="K104" s="268">
        <v>19</v>
      </c>
      <c r="L104" s="268">
        <v>19</v>
      </c>
      <c r="M104" s="349">
        <f>SUM(H104:L104)</f>
        <v>81</v>
      </c>
      <c r="N104" s="265" t="s">
        <v>101</v>
      </c>
      <c r="O104" s="280">
        <f t="shared" si="37"/>
        <v>0.38167938931297712</v>
      </c>
      <c r="P104" s="311"/>
      <c r="Q104" s="311"/>
    </row>
    <row r="105" spans="2:18" ht="23.25">
      <c r="C105" s="601"/>
      <c r="D105" s="601"/>
      <c r="E105" s="413" t="s">
        <v>349</v>
      </c>
      <c r="F105" s="395">
        <v>35034</v>
      </c>
      <c r="G105" s="395"/>
      <c r="H105" s="396">
        <v>2000</v>
      </c>
      <c r="I105" s="516">
        <v>4738</v>
      </c>
      <c r="J105" s="333">
        <v>9854</v>
      </c>
      <c r="K105" s="333">
        <v>9242</v>
      </c>
      <c r="L105" s="333">
        <v>10155</v>
      </c>
      <c r="M105" s="350">
        <f>SUM(H105:L105)</f>
        <v>35989</v>
      </c>
      <c r="N105" s="266" t="s">
        <v>101</v>
      </c>
      <c r="O105" s="281">
        <f t="shared" si="37"/>
        <v>-2.7259233887081121E-2</v>
      </c>
      <c r="P105" s="313"/>
      <c r="Q105" s="313"/>
    </row>
    <row r="106" spans="2:18" ht="21.75" customHeight="1">
      <c r="C106" s="601"/>
      <c r="D106" s="602"/>
      <c r="E106" s="411" t="s">
        <v>350</v>
      </c>
      <c r="F106" s="499">
        <f>F104/F105*1000000</f>
        <v>3739.2247530969917</v>
      </c>
      <c r="G106" s="398">
        <v>4200</v>
      </c>
      <c r="H106" s="484">
        <f t="shared" ref="H106:M106" si="42">H104/H105*1000000</f>
        <v>5500</v>
      </c>
      <c r="I106" s="467">
        <f t="shared" si="42"/>
        <v>1477.4166314900801</v>
      </c>
      <c r="J106" s="467">
        <f t="shared" si="42"/>
        <v>2537.0407956159938</v>
      </c>
      <c r="K106" s="467">
        <f t="shared" si="42"/>
        <v>2055.832070980307</v>
      </c>
      <c r="L106" s="467">
        <f t="shared" si="42"/>
        <v>1870.9995076317084</v>
      </c>
      <c r="M106" s="398">
        <f t="shared" si="42"/>
        <v>2250.6877101336518</v>
      </c>
      <c r="N106" s="254" t="s">
        <v>101</v>
      </c>
      <c r="O106" s="282">
        <f t="shared" si="37"/>
        <v>0.39808707452807363</v>
      </c>
      <c r="P106" s="352">
        <f>O29</f>
        <v>15</v>
      </c>
      <c r="Q106" s="353">
        <f>P106/R106</f>
        <v>1</v>
      </c>
      <c r="R106">
        <v>15</v>
      </c>
    </row>
    <row r="107" spans="2:18" ht="23.25">
      <c r="C107" s="601"/>
      <c r="D107" s="598" t="s">
        <v>326</v>
      </c>
      <c r="E107" s="412" t="s">
        <v>351</v>
      </c>
      <c r="F107" s="469">
        <v>35034</v>
      </c>
      <c r="G107" s="390"/>
      <c r="H107" s="470">
        <f>H105</f>
        <v>2000</v>
      </c>
      <c r="I107" s="471">
        <f>I105</f>
        <v>4738</v>
      </c>
      <c r="J107" s="471">
        <f>J105</f>
        <v>9854</v>
      </c>
      <c r="K107" s="333">
        <v>7922</v>
      </c>
      <c r="L107" s="333"/>
      <c r="M107" s="349">
        <f>SUM(H107:K107)</f>
        <v>24514</v>
      </c>
      <c r="N107" s="265" t="s">
        <v>101</v>
      </c>
      <c r="O107" s="376">
        <f t="shared" si="37"/>
        <v>0.30027972826397215</v>
      </c>
      <c r="P107" s="311"/>
      <c r="Q107" s="311"/>
    </row>
    <row r="108" spans="2:18" ht="23.25">
      <c r="C108" s="601"/>
      <c r="D108" s="601"/>
      <c r="E108" s="413" t="s">
        <v>352</v>
      </c>
      <c r="F108" s="260">
        <v>0</v>
      </c>
      <c r="G108" s="313"/>
      <c r="H108" s="373">
        <v>0</v>
      </c>
      <c r="I108" s="374">
        <v>0</v>
      </c>
      <c r="J108" s="374">
        <v>0</v>
      </c>
      <c r="K108" s="374">
        <v>0</v>
      </c>
      <c r="L108" s="374"/>
      <c r="M108" s="350">
        <f>I108</f>
        <v>0</v>
      </c>
      <c r="N108" s="266" t="s">
        <v>101</v>
      </c>
      <c r="O108" s="377" t="e">
        <f t="shared" si="37"/>
        <v>#DIV/0!</v>
      </c>
      <c r="P108" s="313"/>
      <c r="Q108" s="313"/>
    </row>
    <row r="109" spans="2:18" ht="23.25" customHeight="1">
      <c r="C109" s="602"/>
      <c r="D109" s="602"/>
      <c r="E109" s="411" t="s">
        <v>353</v>
      </c>
      <c r="F109" s="491">
        <v>0</v>
      </c>
      <c r="G109" s="411">
        <v>2.4500000000000002</v>
      </c>
      <c r="H109" s="491">
        <v>0</v>
      </c>
      <c r="I109" s="492">
        <v>0</v>
      </c>
      <c r="J109" s="492">
        <v>0</v>
      </c>
      <c r="K109" s="492">
        <v>0</v>
      </c>
      <c r="L109" s="492"/>
      <c r="M109" s="351">
        <f>I109</f>
        <v>0</v>
      </c>
      <c r="N109" s="254" t="s">
        <v>101</v>
      </c>
      <c r="O109" s="378" t="e">
        <f t="shared" si="37"/>
        <v>#DIV/0!</v>
      </c>
      <c r="P109" s="352">
        <f>O31</f>
        <v>15</v>
      </c>
      <c r="Q109" s="353">
        <f>P109/R109</f>
        <v>1</v>
      </c>
      <c r="R109">
        <v>15</v>
      </c>
    </row>
    <row r="110" spans="2:18" ht="23.25">
      <c r="C110" s="586" t="s">
        <v>354</v>
      </c>
      <c r="D110" s="589" t="s">
        <v>331</v>
      </c>
      <c r="E110" s="590"/>
      <c r="F110" s="412">
        <v>0</v>
      </c>
      <c r="G110" s="412">
        <v>0</v>
      </c>
      <c r="H110" s="415">
        <v>0</v>
      </c>
      <c r="I110" s="416">
        <v>0</v>
      </c>
      <c r="J110" s="489">
        <v>0</v>
      </c>
      <c r="K110" s="522">
        <v>0</v>
      </c>
      <c r="L110" s="522"/>
      <c r="M110" s="412">
        <v>0</v>
      </c>
      <c r="N110" s="338" t="s">
        <v>101</v>
      </c>
      <c r="O110" s="376">
        <v>1</v>
      </c>
      <c r="P110" s="311"/>
      <c r="Q110" s="311"/>
    </row>
    <row r="111" spans="2:18" ht="23.25">
      <c r="C111" s="587"/>
      <c r="D111" s="591" t="s">
        <v>332</v>
      </c>
      <c r="E111" s="592"/>
      <c r="F111" s="413">
        <v>0</v>
      </c>
      <c r="G111" s="413">
        <v>0</v>
      </c>
      <c r="H111" s="424">
        <v>0</v>
      </c>
      <c r="I111" s="333">
        <v>0</v>
      </c>
      <c r="J111" s="333">
        <v>0</v>
      </c>
      <c r="K111" s="333">
        <v>0</v>
      </c>
      <c r="L111" s="468"/>
      <c r="M111" s="413">
        <v>0</v>
      </c>
      <c r="N111" s="339" t="s">
        <v>101</v>
      </c>
      <c r="O111" s="377">
        <v>1</v>
      </c>
      <c r="P111" s="313"/>
      <c r="Q111" s="313"/>
    </row>
    <row r="112" spans="2:18">
      <c r="C112" s="588"/>
      <c r="D112" s="593" t="s">
        <v>333</v>
      </c>
      <c r="E112" s="594"/>
      <c r="F112" s="414" t="s">
        <v>334</v>
      </c>
      <c r="G112" s="414" t="s">
        <v>334</v>
      </c>
      <c r="H112" s="418" t="s">
        <v>334</v>
      </c>
      <c r="I112" s="419" t="s">
        <v>334</v>
      </c>
      <c r="J112" s="490" t="s">
        <v>334</v>
      </c>
      <c r="K112" s="523" t="s">
        <v>334</v>
      </c>
      <c r="L112" s="523"/>
      <c r="M112" s="414" t="s">
        <v>334</v>
      </c>
      <c r="N112" s="334" t="s">
        <v>334</v>
      </c>
      <c r="O112" s="517" t="s">
        <v>334</v>
      </c>
      <c r="P112" s="521" t="s">
        <v>334</v>
      </c>
      <c r="Q112" s="521" t="s">
        <v>334</v>
      </c>
    </row>
    <row r="113" spans="3:19" ht="23.25">
      <c r="C113" s="595" t="s">
        <v>335</v>
      </c>
      <c r="D113" s="596"/>
      <c r="E113" s="597"/>
      <c r="F113" s="341"/>
      <c r="G113" s="341"/>
      <c r="H113" s="342"/>
      <c r="I113" s="343"/>
      <c r="J113" s="343"/>
      <c r="K113" s="343"/>
      <c r="L113" s="343"/>
      <c r="M113" s="318"/>
      <c r="N113" s="345"/>
      <c r="O113" s="346"/>
      <c r="P113" s="347"/>
      <c r="Q113" s="347"/>
    </row>
    <row r="114" spans="3:19" ht="23.25">
      <c r="O114" s="348"/>
      <c r="P114" s="348"/>
      <c r="Q114" s="485">
        <f>SUM(P95:P113)</f>
        <v>84</v>
      </c>
      <c r="R114" s="353">
        <f>Q114/S114</f>
        <v>0.84</v>
      </c>
      <c r="S114">
        <f>SUM(R97:R113)</f>
        <v>100</v>
      </c>
    </row>
    <row r="116" spans="3:19">
      <c r="C116" s="589" t="s">
        <v>273</v>
      </c>
      <c r="D116" s="603"/>
      <c r="E116" s="590"/>
      <c r="F116" s="534" t="s">
        <v>411</v>
      </c>
      <c r="G116" s="534" t="s">
        <v>412</v>
      </c>
      <c r="H116" s="589" t="s">
        <v>413</v>
      </c>
      <c r="I116" s="603"/>
      <c r="J116" s="603"/>
      <c r="K116" s="603"/>
      <c r="L116" s="603"/>
      <c r="M116" s="603"/>
      <c r="N116" s="603"/>
      <c r="O116" s="590"/>
      <c r="P116" s="534" t="s">
        <v>339</v>
      </c>
      <c r="Q116" s="534" t="s">
        <v>340</v>
      </c>
    </row>
    <row r="117" spans="3:19">
      <c r="C117" s="593"/>
      <c r="D117" s="604"/>
      <c r="E117" s="594"/>
      <c r="F117" s="536" t="s">
        <v>277</v>
      </c>
      <c r="G117" s="536" t="s">
        <v>278</v>
      </c>
      <c r="H117" s="556" t="s">
        <v>407</v>
      </c>
      <c r="I117" s="557" t="s">
        <v>408</v>
      </c>
      <c r="J117" s="557" t="s">
        <v>409</v>
      </c>
      <c r="K117" s="557" t="s">
        <v>410</v>
      </c>
      <c r="L117" s="540"/>
      <c r="M117" s="309" t="s">
        <v>283</v>
      </c>
      <c r="N117" s="538" t="s">
        <v>284</v>
      </c>
      <c r="O117" s="539"/>
      <c r="P117" s="536"/>
      <c r="Q117" s="536"/>
    </row>
    <row r="118" spans="3:19" ht="23.25">
      <c r="C118" s="598" t="s">
        <v>391</v>
      </c>
      <c r="D118" s="598" t="s">
        <v>290</v>
      </c>
      <c r="E118" s="534" t="s">
        <v>285</v>
      </c>
      <c r="F118" s="349">
        <v>2458</v>
      </c>
      <c r="G118" s="272"/>
      <c r="H118" s="470">
        <v>2042</v>
      </c>
      <c r="I118" s="471">
        <v>2129</v>
      </c>
      <c r="J118" s="507">
        <v>2167</v>
      </c>
      <c r="K118" s="507"/>
      <c r="L118" s="507"/>
      <c r="M118" s="349">
        <f>J118</f>
        <v>2167</v>
      </c>
      <c r="N118" s="265" t="s">
        <v>101</v>
      </c>
      <c r="O118" s="376">
        <f t="shared" ref="O118:O132" si="43">(F118-M118)/F118</f>
        <v>0.11838893409275834</v>
      </c>
      <c r="P118" s="311"/>
      <c r="Q118" s="311"/>
    </row>
    <row r="119" spans="3:19" ht="30">
      <c r="C119" s="599"/>
      <c r="D119" s="601"/>
      <c r="E119" s="535" t="s">
        <v>286</v>
      </c>
      <c r="F119" s="350">
        <v>136468</v>
      </c>
      <c r="G119" s="273"/>
      <c r="H119" s="373">
        <v>149305</v>
      </c>
      <c r="I119" s="374">
        <v>149467</v>
      </c>
      <c r="J119" s="508">
        <v>149543</v>
      </c>
      <c r="K119" s="508"/>
      <c r="L119" s="508"/>
      <c r="M119" s="350">
        <f>J119</f>
        <v>149543</v>
      </c>
      <c r="N119" s="266" t="s">
        <v>101</v>
      </c>
      <c r="O119" s="377">
        <f t="shared" si="43"/>
        <v>-9.5810006741507164E-2</v>
      </c>
      <c r="P119" s="313"/>
      <c r="Q119" s="313"/>
    </row>
    <row r="120" spans="3:19">
      <c r="C120" s="599"/>
      <c r="D120" s="602"/>
      <c r="E120" s="528" t="s">
        <v>287</v>
      </c>
      <c r="F120" s="351">
        <f>F118/F119*100</f>
        <v>1.8011548494885246</v>
      </c>
      <c r="G120" s="351">
        <v>1.62</v>
      </c>
      <c r="H120" s="354">
        <f t="shared" ref="H120:K120" si="44">H118/H119*100</f>
        <v>1.3676702052844847</v>
      </c>
      <c r="I120" s="354">
        <f t="shared" si="44"/>
        <v>1.4243946824382638</v>
      </c>
      <c r="J120" s="354">
        <f t="shared" si="44"/>
        <v>1.4490815350768675</v>
      </c>
      <c r="K120" s="354" t="e">
        <f t="shared" si="44"/>
        <v>#DIV/0!</v>
      </c>
      <c r="L120" s="354"/>
      <c r="M120" s="354">
        <f>M118/M119*100</f>
        <v>1.4490815350768675</v>
      </c>
      <c r="N120" s="254" t="s">
        <v>101</v>
      </c>
      <c r="O120" s="378">
        <f t="shared" si="43"/>
        <v>0.19547087498425555</v>
      </c>
      <c r="P120" s="352">
        <f>P23</f>
        <v>35</v>
      </c>
      <c r="Q120" s="353">
        <f>P120/R120</f>
        <v>1</v>
      </c>
      <c r="R120">
        <v>35</v>
      </c>
    </row>
    <row r="121" spans="3:19" ht="23.25">
      <c r="C121" s="599"/>
      <c r="D121" s="598" t="s">
        <v>305</v>
      </c>
      <c r="E121" s="534" t="s">
        <v>342</v>
      </c>
      <c r="F121" s="359">
        <v>66.900000000000006</v>
      </c>
      <c r="G121" s="359">
        <v>60.4</v>
      </c>
      <c r="H121" s="482">
        <v>12</v>
      </c>
      <c r="I121" s="483">
        <v>14.6</v>
      </c>
      <c r="J121" s="483">
        <v>8.1999999999999993</v>
      </c>
      <c r="K121" s="483"/>
      <c r="L121" s="483"/>
      <c r="M121" s="359">
        <f>SUM(H121:L121)</f>
        <v>34.799999999999997</v>
      </c>
      <c r="N121" s="388" t="s">
        <v>101</v>
      </c>
      <c r="O121" s="376">
        <f t="shared" si="43"/>
        <v>0.47982062780269069</v>
      </c>
      <c r="P121" s="311"/>
      <c r="Q121" s="311"/>
    </row>
    <row r="122" spans="3:19" ht="23.25">
      <c r="C122" s="599"/>
      <c r="D122" s="601"/>
      <c r="E122" s="535" t="s">
        <v>343</v>
      </c>
      <c r="F122" s="363">
        <v>12666.5</v>
      </c>
      <c r="G122" s="362">
        <v>13802.3</v>
      </c>
      <c r="H122" s="360">
        <v>552</v>
      </c>
      <c r="I122" s="361">
        <v>587</v>
      </c>
      <c r="J122" s="361">
        <v>451</v>
      </c>
      <c r="K122" s="361"/>
      <c r="L122" s="361"/>
      <c r="M122" s="363">
        <f>SUM(H122:L122)</f>
        <v>1590</v>
      </c>
      <c r="N122" s="266" t="s">
        <v>101</v>
      </c>
      <c r="O122" s="377">
        <f t="shared" si="43"/>
        <v>0.87447203252674377</v>
      </c>
      <c r="P122" s="313"/>
      <c r="Q122" s="313"/>
    </row>
    <row r="123" spans="3:19">
      <c r="C123" s="600"/>
      <c r="D123" s="602"/>
      <c r="E123" s="528" t="s">
        <v>344</v>
      </c>
      <c r="F123" s="351">
        <f>F121/F122*100</f>
        <v>0.5281648442742668</v>
      </c>
      <c r="G123" s="259">
        <f>G121/G122*100</f>
        <v>0.4376082247161705</v>
      </c>
      <c r="H123" s="364">
        <f t="shared" ref="H123:K123" si="45">H121/H122*100</f>
        <v>2.1739130434782608</v>
      </c>
      <c r="I123" s="365">
        <f t="shared" si="45"/>
        <v>2.4872231686541739</v>
      </c>
      <c r="J123" s="365">
        <f t="shared" si="45"/>
        <v>1.8181818181818181</v>
      </c>
      <c r="K123" s="365" t="e">
        <f t="shared" si="45"/>
        <v>#DIV/0!</v>
      </c>
      <c r="L123" s="365"/>
      <c r="M123" s="367">
        <f>M121/M122*100</f>
        <v>2.1886792452830184</v>
      </c>
      <c r="N123" s="254" t="s">
        <v>101</v>
      </c>
      <c r="O123" s="378">
        <f t="shared" si="43"/>
        <v>-3.1439320867529674</v>
      </c>
      <c r="P123" s="352">
        <f>P25</f>
        <v>4</v>
      </c>
      <c r="Q123" s="353">
        <f>P123/R123</f>
        <v>0.2</v>
      </c>
      <c r="R123">
        <v>20</v>
      </c>
    </row>
    <row r="124" spans="3:19" ht="23.25">
      <c r="C124" s="598" t="s">
        <v>392</v>
      </c>
      <c r="D124" s="598" t="s">
        <v>323</v>
      </c>
      <c r="E124" s="534" t="s">
        <v>346</v>
      </c>
      <c r="F124" s="258">
        <v>52</v>
      </c>
      <c r="G124" s="311"/>
      <c r="H124" s="470">
        <v>14</v>
      </c>
      <c r="I124" s="471">
        <v>4</v>
      </c>
      <c r="J124" s="530">
        <v>6</v>
      </c>
      <c r="K124" s="530"/>
      <c r="L124" s="530"/>
      <c r="M124" s="349">
        <f>SUM(H124:L124)</f>
        <v>24</v>
      </c>
      <c r="N124" s="265" t="s">
        <v>101</v>
      </c>
      <c r="O124" s="376">
        <f t="shared" si="43"/>
        <v>0.53846153846153844</v>
      </c>
      <c r="P124" s="311"/>
      <c r="Q124" s="311"/>
    </row>
    <row r="125" spans="3:19" ht="23.25">
      <c r="C125" s="601"/>
      <c r="D125" s="601"/>
      <c r="E125" s="535" t="s">
        <v>347</v>
      </c>
      <c r="F125" s="260">
        <v>67605</v>
      </c>
      <c r="G125" s="313"/>
      <c r="H125" s="373">
        <v>19460</v>
      </c>
      <c r="I125" s="374">
        <v>13230</v>
      </c>
      <c r="J125" s="506">
        <v>12206</v>
      </c>
      <c r="K125" s="506"/>
      <c r="L125" s="506"/>
      <c r="M125" s="350">
        <f>SUM(H125:L125)</f>
        <v>44896</v>
      </c>
      <c r="N125" s="266" t="s">
        <v>101</v>
      </c>
      <c r="O125" s="377">
        <f t="shared" si="43"/>
        <v>0.33590710746246577</v>
      </c>
      <c r="P125" s="313"/>
      <c r="Q125" s="313"/>
    </row>
    <row r="126" spans="3:19" ht="30">
      <c r="C126" s="601"/>
      <c r="D126" s="602"/>
      <c r="E126" s="528" t="s">
        <v>348</v>
      </c>
      <c r="F126" s="398">
        <f>F124/F125*1000000</f>
        <v>769.1738776717699</v>
      </c>
      <c r="G126" s="528">
        <v>454</v>
      </c>
      <c r="H126" s="484">
        <f>H124/H125*1000000</f>
        <v>719.42446043165467</v>
      </c>
      <c r="I126" s="467">
        <f t="shared" ref="I126:J126" si="46">I124/I125*1000000</f>
        <v>302.34315948601665</v>
      </c>
      <c r="J126" s="467">
        <f t="shared" si="46"/>
        <v>491.56152711781095</v>
      </c>
      <c r="K126" s="467"/>
      <c r="L126" s="467"/>
      <c r="M126" s="398">
        <f>M124/M125*1000000</f>
        <v>534.56878118317888</v>
      </c>
      <c r="N126" s="254" t="s">
        <v>101</v>
      </c>
      <c r="O126" s="378">
        <f t="shared" si="43"/>
        <v>0.30500918361752299</v>
      </c>
      <c r="P126" s="352">
        <f>P27</f>
        <v>15</v>
      </c>
      <c r="Q126" s="353">
        <f>P126/R126</f>
        <v>1</v>
      </c>
      <c r="R126">
        <v>15</v>
      </c>
    </row>
    <row r="127" spans="3:19" ht="23.25">
      <c r="C127" s="601"/>
      <c r="D127" s="598" t="s">
        <v>324</v>
      </c>
      <c r="E127" s="534" t="s">
        <v>346</v>
      </c>
      <c r="F127" s="392">
        <v>156</v>
      </c>
      <c r="G127" s="392"/>
      <c r="H127" s="393">
        <v>42</v>
      </c>
      <c r="I127" s="371">
        <v>28</v>
      </c>
      <c r="J127" s="371">
        <v>11</v>
      </c>
      <c r="K127" s="268"/>
      <c r="L127" s="268"/>
      <c r="M127" s="349">
        <f>SUM(H127:L127)</f>
        <v>81</v>
      </c>
      <c r="N127" s="265" t="s">
        <v>101</v>
      </c>
      <c r="O127" s="280">
        <f t="shared" si="43"/>
        <v>0.48076923076923078</v>
      </c>
      <c r="P127" s="311"/>
      <c r="Q127" s="311"/>
    </row>
    <row r="128" spans="3:19" ht="23.25">
      <c r="C128" s="601"/>
      <c r="D128" s="601"/>
      <c r="E128" s="535" t="s">
        <v>349</v>
      </c>
      <c r="F128" s="395">
        <v>33420</v>
      </c>
      <c r="G128" s="395"/>
      <c r="H128" s="396">
        <v>11741</v>
      </c>
      <c r="I128" s="516">
        <v>8426</v>
      </c>
      <c r="J128" s="558">
        <v>5376</v>
      </c>
      <c r="K128" s="333"/>
      <c r="L128" s="333"/>
      <c r="M128" s="350">
        <f>SUM(H128:L128)</f>
        <v>25543</v>
      </c>
      <c r="N128" s="266" t="s">
        <v>101</v>
      </c>
      <c r="O128" s="281">
        <f t="shared" si="43"/>
        <v>0.23569718731298622</v>
      </c>
      <c r="P128" s="313"/>
      <c r="Q128" s="313"/>
    </row>
    <row r="129" spans="3:18" ht="30">
      <c r="C129" s="601"/>
      <c r="D129" s="602"/>
      <c r="E129" s="528" t="s">
        <v>350</v>
      </c>
      <c r="F129" s="499">
        <f>F127/F128*1000000</f>
        <v>4667.8635547576296</v>
      </c>
      <c r="G129" s="398">
        <v>4200</v>
      </c>
      <c r="H129" s="484">
        <f t="shared" ref="H129:M129" si="47">H127/H128*1000000</f>
        <v>3577.2080742696535</v>
      </c>
      <c r="I129" s="467">
        <f t="shared" si="47"/>
        <v>3323.0477094706862</v>
      </c>
      <c r="J129" s="467">
        <f t="shared" si="47"/>
        <v>2046.1309523809525</v>
      </c>
      <c r="K129" s="467"/>
      <c r="L129" s="467"/>
      <c r="M129" s="398">
        <f t="shared" si="47"/>
        <v>3171.1232040089262</v>
      </c>
      <c r="N129" s="254" t="s">
        <v>101</v>
      </c>
      <c r="O129" s="282">
        <f t="shared" si="43"/>
        <v>0.3206478366796261</v>
      </c>
      <c r="P129" s="352">
        <f>P29</f>
        <v>15</v>
      </c>
      <c r="Q129" s="353">
        <f>P129/R129</f>
        <v>1</v>
      </c>
      <c r="R129">
        <v>15</v>
      </c>
    </row>
    <row r="130" spans="3:18" ht="23.25">
      <c r="C130" s="601"/>
      <c r="D130" s="598" t="s">
        <v>326</v>
      </c>
      <c r="E130" s="534" t="s">
        <v>351</v>
      </c>
      <c r="F130" s="469">
        <v>31829</v>
      </c>
      <c r="G130" s="390"/>
      <c r="H130" s="396">
        <v>14386</v>
      </c>
      <c r="I130" s="516">
        <v>6927</v>
      </c>
      <c r="J130" s="333">
        <v>4222</v>
      </c>
      <c r="K130" s="333"/>
      <c r="L130" s="333"/>
      <c r="M130" s="349">
        <f>SUM(H130:K130)</f>
        <v>25535</v>
      </c>
      <c r="N130" s="265" t="s">
        <v>101</v>
      </c>
      <c r="O130" s="376">
        <f t="shared" si="43"/>
        <v>0.1977441955449433</v>
      </c>
      <c r="P130" s="311"/>
      <c r="Q130" s="311"/>
    </row>
    <row r="131" spans="3:18" ht="23.25">
      <c r="C131" s="601"/>
      <c r="D131" s="601"/>
      <c r="E131" s="535" t="s">
        <v>352</v>
      </c>
      <c r="F131" s="260">
        <v>0</v>
      </c>
      <c r="G131" s="313"/>
      <c r="H131" s="373">
        <v>0</v>
      </c>
      <c r="I131" s="374">
        <v>0</v>
      </c>
      <c r="J131" s="374">
        <v>0</v>
      </c>
      <c r="K131" s="374"/>
      <c r="L131" s="374"/>
      <c r="M131" s="350">
        <f>I131</f>
        <v>0</v>
      </c>
      <c r="N131" s="266" t="s">
        <v>101</v>
      </c>
      <c r="O131" s="377" t="e">
        <f t="shared" si="43"/>
        <v>#DIV/0!</v>
      </c>
      <c r="P131" s="313"/>
      <c r="Q131" s="313"/>
    </row>
    <row r="132" spans="3:18" ht="30">
      <c r="C132" s="602"/>
      <c r="D132" s="602"/>
      <c r="E132" s="528" t="s">
        <v>353</v>
      </c>
      <c r="F132" s="491">
        <v>0</v>
      </c>
      <c r="G132" s="528">
        <v>2.4500000000000002</v>
      </c>
      <c r="H132" s="491">
        <v>0</v>
      </c>
      <c r="I132" s="492">
        <v>0</v>
      </c>
      <c r="J132" s="492">
        <v>0</v>
      </c>
      <c r="K132" s="492">
        <v>0</v>
      </c>
      <c r="L132" s="492"/>
      <c r="M132" s="351">
        <f>I132</f>
        <v>0</v>
      </c>
      <c r="N132" s="254" t="s">
        <v>101</v>
      </c>
      <c r="O132" s="378" t="e">
        <f t="shared" si="43"/>
        <v>#DIV/0!</v>
      </c>
      <c r="P132" s="352">
        <f>P31</f>
        <v>15</v>
      </c>
      <c r="Q132" s="353">
        <f>P132/R132</f>
        <v>1</v>
      </c>
      <c r="R132">
        <v>15</v>
      </c>
    </row>
    <row r="133" spans="3:18" ht="23.25">
      <c r="C133" s="586" t="s">
        <v>354</v>
      </c>
      <c r="D133" s="589" t="s">
        <v>331</v>
      </c>
      <c r="E133" s="590"/>
      <c r="F133" s="534">
        <v>0</v>
      </c>
      <c r="G133" s="534">
        <v>0</v>
      </c>
      <c r="H133" s="529">
        <v>0</v>
      </c>
      <c r="I133" s="530">
        <v>0</v>
      </c>
      <c r="J133" s="530">
        <v>0</v>
      </c>
      <c r="K133" s="530">
        <v>0</v>
      </c>
      <c r="L133" s="530"/>
      <c r="M133" s="534">
        <v>0</v>
      </c>
      <c r="N133" s="338" t="s">
        <v>101</v>
      </c>
      <c r="O133" s="376">
        <v>1</v>
      </c>
      <c r="P133" s="311"/>
      <c r="Q133" s="311"/>
    </row>
    <row r="134" spans="3:18" ht="23.25">
      <c r="C134" s="587"/>
      <c r="D134" s="591" t="s">
        <v>332</v>
      </c>
      <c r="E134" s="592"/>
      <c r="F134" s="535">
        <v>0</v>
      </c>
      <c r="G134" s="535">
        <v>0</v>
      </c>
      <c r="H134" s="537">
        <v>0</v>
      </c>
      <c r="I134" s="333">
        <v>0</v>
      </c>
      <c r="J134" s="333">
        <v>0</v>
      </c>
      <c r="K134" s="333">
        <v>0</v>
      </c>
      <c r="L134" s="468"/>
      <c r="M134" s="535">
        <v>0</v>
      </c>
      <c r="N134" s="339" t="s">
        <v>101</v>
      </c>
      <c r="O134" s="377">
        <v>1</v>
      </c>
      <c r="P134" s="313"/>
      <c r="Q134" s="313"/>
    </row>
    <row r="135" spans="3:18">
      <c r="C135" s="588"/>
      <c r="D135" s="593" t="s">
        <v>333</v>
      </c>
      <c r="E135" s="594"/>
      <c r="F135" s="536" t="s">
        <v>334</v>
      </c>
      <c r="G135" s="536" t="s">
        <v>334</v>
      </c>
      <c r="H135" s="531" t="s">
        <v>334</v>
      </c>
      <c r="I135" s="532" t="s">
        <v>334</v>
      </c>
      <c r="J135" s="532" t="s">
        <v>334</v>
      </c>
      <c r="K135" s="532" t="s">
        <v>334</v>
      </c>
      <c r="L135" s="532"/>
      <c r="M135" s="536" t="s">
        <v>334</v>
      </c>
      <c r="N135" s="334" t="s">
        <v>334</v>
      </c>
      <c r="O135" s="533" t="s">
        <v>334</v>
      </c>
      <c r="P135" s="536" t="s">
        <v>334</v>
      </c>
      <c r="Q135" s="536" t="s">
        <v>334</v>
      </c>
    </row>
    <row r="136" spans="3:18" ht="23.25">
      <c r="C136" s="595" t="s">
        <v>335</v>
      </c>
      <c r="D136" s="596"/>
      <c r="E136" s="597"/>
      <c r="F136" s="341"/>
      <c r="G136" s="341"/>
      <c r="H136" s="342"/>
      <c r="I136" s="343"/>
      <c r="J136" s="343"/>
      <c r="K136" s="343"/>
      <c r="L136" s="343"/>
      <c r="M136" s="318"/>
      <c r="N136" s="345"/>
      <c r="O136" s="346"/>
      <c r="P136" s="352">
        <f>SUM(P118:P135)</f>
        <v>84</v>
      </c>
      <c r="Q136" s="347"/>
    </row>
    <row r="139" spans="3:18">
      <c r="C139" s="589" t="s">
        <v>273</v>
      </c>
      <c r="D139" s="603"/>
      <c r="E139" s="590"/>
      <c r="F139" s="550" t="s">
        <v>414</v>
      </c>
      <c r="G139" s="550" t="s">
        <v>415</v>
      </c>
      <c r="H139" s="589" t="s">
        <v>416</v>
      </c>
      <c r="I139" s="603"/>
      <c r="J139" s="603"/>
      <c r="K139" s="603"/>
      <c r="L139" s="603"/>
      <c r="M139" s="603"/>
      <c r="N139" s="603"/>
      <c r="O139" s="590"/>
      <c r="P139" s="550" t="s">
        <v>339</v>
      </c>
      <c r="Q139" s="550" t="s">
        <v>340</v>
      </c>
    </row>
    <row r="140" spans="3:18">
      <c r="C140" s="593"/>
      <c r="D140" s="604"/>
      <c r="E140" s="594"/>
      <c r="F140" s="551" t="s">
        <v>277</v>
      </c>
      <c r="G140" s="551" t="s">
        <v>278</v>
      </c>
      <c r="H140" s="556" t="s">
        <v>417</v>
      </c>
      <c r="I140" s="557" t="s">
        <v>418</v>
      </c>
      <c r="J140" s="557" t="s">
        <v>419</v>
      </c>
      <c r="K140" s="557" t="s">
        <v>420</v>
      </c>
      <c r="L140" s="548"/>
      <c r="M140" s="309" t="s">
        <v>283</v>
      </c>
      <c r="N140" s="547" t="s">
        <v>284</v>
      </c>
      <c r="O140" s="549"/>
      <c r="P140" s="551"/>
      <c r="Q140" s="551"/>
    </row>
    <row r="141" spans="3:18" ht="23.25">
      <c r="C141" s="598" t="s">
        <v>391</v>
      </c>
      <c r="D141" s="598" t="s">
        <v>290</v>
      </c>
      <c r="E141" s="550" t="s">
        <v>285</v>
      </c>
      <c r="F141" s="349">
        <v>2447</v>
      </c>
      <c r="G141" s="272"/>
      <c r="H141" s="470">
        <v>1911</v>
      </c>
      <c r="I141" s="471">
        <v>1939</v>
      </c>
      <c r="J141" s="507"/>
      <c r="K141" s="507"/>
      <c r="L141" s="507"/>
      <c r="M141" s="349">
        <f>I141</f>
        <v>1939</v>
      </c>
      <c r="N141" s="265" t="s">
        <v>101</v>
      </c>
      <c r="O141" s="376">
        <f t="shared" ref="O141:O155" si="48">(F141-M141)/F141</f>
        <v>0.20760114425827544</v>
      </c>
      <c r="P141" s="311"/>
      <c r="Q141" s="311"/>
    </row>
    <row r="142" spans="3:18" ht="30">
      <c r="C142" s="599"/>
      <c r="D142" s="601"/>
      <c r="E142" s="554" t="s">
        <v>286</v>
      </c>
      <c r="F142" s="350">
        <v>142440</v>
      </c>
      <c r="G142" s="273"/>
      <c r="H142" s="373">
        <v>141358</v>
      </c>
      <c r="I142" s="374">
        <v>141438</v>
      </c>
      <c r="J142" s="508"/>
      <c r="K142" s="508"/>
      <c r="L142" s="508"/>
      <c r="M142" s="350">
        <f>I142</f>
        <v>141438</v>
      </c>
      <c r="N142" s="266" t="s">
        <v>101</v>
      </c>
      <c r="O142" s="377">
        <f t="shared" si="48"/>
        <v>7.0345408593091826E-3</v>
      </c>
      <c r="P142" s="313"/>
      <c r="Q142" s="313"/>
    </row>
    <row r="143" spans="3:18">
      <c r="C143" s="599"/>
      <c r="D143" s="602"/>
      <c r="E143" s="542" t="s">
        <v>287</v>
      </c>
      <c r="F143" s="351">
        <f>F141/F142*100</f>
        <v>1.7179163156416739</v>
      </c>
      <c r="G143" s="351">
        <v>1.62</v>
      </c>
      <c r="H143" s="354">
        <f t="shared" ref="H143:K143" si="49">H141/H142*100</f>
        <v>1.3518866990195106</v>
      </c>
      <c r="I143" s="354">
        <f t="shared" si="49"/>
        <v>1.3709187064296724</v>
      </c>
      <c r="J143" s="354"/>
      <c r="K143" s="354"/>
      <c r="L143" s="354"/>
      <c r="M143" s="354">
        <f>M141/M142*100</f>
        <v>1.3709187064296724</v>
      </c>
      <c r="N143" s="254" t="s">
        <v>101</v>
      </c>
      <c r="O143" s="378">
        <f t="shared" si="48"/>
        <v>0.20198749266921737</v>
      </c>
      <c r="P143" s="352">
        <f>Q23</f>
        <v>35</v>
      </c>
      <c r="Q143" s="353" t="e">
        <f>P143/R143</f>
        <v>#DIV/0!</v>
      </c>
    </row>
    <row r="144" spans="3:18" ht="23.25">
      <c r="C144" s="599"/>
      <c r="D144" s="598" t="s">
        <v>305</v>
      </c>
      <c r="E144" s="550" t="s">
        <v>342</v>
      </c>
      <c r="F144" s="359">
        <v>66.900000000000006</v>
      </c>
      <c r="G144" s="359">
        <v>60.4</v>
      </c>
      <c r="H144" s="482">
        <v>12</v>
      </c>
      <c r="I144" s="483">
        <v>14.6</v>
      </c>
      <c r="J144" s="483"/>
      <c r="K144" s="483"/>
      <c r="L144" s="483"/>
      <c r="M144" s="359">
        <f>SUM(H144:L144)</f>
        <v>26.6</v>
      </c>
      <c r="N144" s="388" t="s">
        <v>101</v>
      </c>
      <c r="O144" s="376">
        <f t="shared" si="48"/>
        <v>0.60239162929745893</v>
      </c>
      <c r="P144" s="311"/>
      <c r="Q144" s="311"/>
    </row>
    <row r="145" spans="3:17" ht="23.25">
      <c r="C145" s="599"/>
      <c r="D145" s="601"/>
      <c r="E145" s="554" t="s">
        <v>343</v>
      </c>
      <c r="F145" s="363">
        <v>12666.5</v>
      </c>
      <c r="G145" s="362">
        <v>13802.3</v>
      </c>
      <c r="H145" s="360">
        <v>552</v>
      </c>
      <c r="I145" s="361">
        <v>587</v>
      </c>
      <c r="J145" s="361"/>
      <c r="K145" s="361"/>
      <c r="L145" s="361"/>
      <c r="M145" s="363">
        <f>SUM(H145:L145)</f>
        <v>1139</v>
      </c>
      <c r="N145" s="266" t="s">
        <v>101</v>
      </c>
      <c r="O145" s="377">
        <f t="shared" si="48"/>
        <v>0.91007776418110764</v>
      </c>
      <c r="P145" s="313"/>
      <c r="Q145" s="313"/>
    </row>
    <row r="146" spans="3:17">
      <c r="C146" s="600"/>
      <c r="D146" s="602"/>
      <c r="E146" s="542" t="s">
        <v>344</v>
      </c>
      <c r="F146" s="351">
        <f>F144/F145*100</f>
        <v>0.5281648442742668</v>
      </c>
      <c r="G146" s="259">
        <f>G144/G145*100</f>
        <v>0.4376082247161705</v>
      </c>
      <c r="H146" s="364">
        <f t="shared" ref="H146:K146" si="50">H144/H145*100</f>
        <v>2.1739130434782608</v>
      </c>
      <c r="I146" s="365">
        <f t="shared" si="50"/>
        <v>2.4872231686541739</v>
      </c>
      <c r="J146" s="365"/>
      <c r="K146" s="365"/>
      <c r="L146" s="365"/>
      <c r="M146" s="367">
        <f>M144/M145*100</f>
        <v>2.3353819139596137</v>
      </c>
      <c r="N146" s="254" t="s">
        <v>101</v>
      </c>
      <c r="O146" s="378">
        <f t="shared" si="48"/>
        <v>-3.4216913323123235</v>
      </c>
      <c r="P146" s="352">
        <f>P48</f>
        <v>0</v>
      </c>
      <c r="Q146" s="353" t="e">
        <f>P146/R146</f>
        <v>#DIV/0!</v>
      </c>
    </row>
    <row r="147" spans="3:17" ht="23.25">
      <c r="C147" s="598" t="s">
        <v>392</v>
      </c>
      <c r="D147" s="598" t="s">
        <v>323</v>
      </c>
      <c r="E147" s="550" t="s">
        <v>346</v>
      </c>
      <c r="F147" s="258">
        <v>52</v>
      </c>
      <c r="G147" s="311"/>
      <c r="H147" s="470">
        <v>14</v>
      </c>
      <c r="I147" s="471">
        <v>4</v>
      </c>
      <c r="J147" s="552"/>
      <c r="K147" s="552"/>
      <c r="L147" s="552"/>
      <c r="M147" s="349">
        <f>SUM(H147:L147)</f>
        <v>18</v>
      </c>
      <c r="N147" s="265" t="s">
        <v>101</v>
      </c>
      <c r="O147" s="376">
        <f t="shared" si="48"/>
        <v>0.65384615384615385</v>
      </c>
      <c r="P147" s="311"/>
      <c r="Q147" s="311"/>
    </row>
    <row r="148" spans="3:17" ht="23.25">
      <c r="C148" s="601"/>
      <c r="D148" s="601"/>
      <c r="E148" s="554" t="s">
        <v>347</v>
      </c>
      <c r="F148" s="260">
        <v>67605</v>
      </c>
      <c r="G148" s="313"/>
      <c r="H148" s="373">
        <v>19460</v>
      </c>
      <c r="I148" s="374">
        <v>13230</v>
      </c>
      <c r="J148" s="506"/>
      <c r="K148" s="506"/>
      <c r="L148" s="506"/>
      <c r="M148" s="350">
        <f>SUM(H148:L148)</f>
        <v>32690</v>
      </c>
      <c r="N148" s="266" t="s">
        <v>101</v>
      </c>
      <c r="O148" s="377">
        <f t="shared" si="48"/>
        <v>0.51645588344057392</v>
      </c>
      <c r="P148" s="313"/>
      <c r="Q148" s="313"/>
    </row>
    <row r="149" spans="3:17" ht="30">
      <c r="C149" s="601"/>
      <c r="D149" s="602"/>
      <c r="E149" s="542" t="s">
        <v>348</v>
      </c>
      <c r="F149" s="398">
        <f>F147/F148*1000000</f>
        <v>769.1738776717699</v>
      </c>
      <c r="G149" s="542">
        <v>454</v>
      </c>
      <c r="H149" s="484">
        <f>H147/H148*1000000</f>
        <v>719.42446043165467</v>
      </c>
      <c r="I149" s="467">
        <f t="shared" ref="I149:J149" si="51">I147/I148*1000000</f>
        <v>302.34315948601665</v>
      </c>
      <c r="J149" s="467"/>
      <c r="K149" s="467"/>
      <c r="L149" s="467"/>
      <c r="M149" s="398">
        <f>M147/M148*1000000</f>
        <v>550.62710308962983</v>
      </c>
      <c r="N149" s="254" t="s">
        <v>101</v>
      </c>
      <c r="O149" s="378">
        <f t="shared" si="48"/>
        <v>0.28413182106972268</v>
      </c>
      <c r="P149" s="352">
        <f>P50</f>
        <v>15</v>
      </c>
      <c r="Q149" s="353" t="e">
        <f>P149/R149</f>
        <v>#DIV/0!</v>
      </c>
    </row>
    <row r="150" spans="3:17" ht="23.25">
      <c r="C150" s="601"/>
      <c r="D150" s="598" t="s">
        <v>324</v>
      </c>
      <c r="E150" s="550" t="s">
        <v>346</v>
      </c>
      <c r="F150" s="392">
        <v>156</v>
      </c>
      <c r="G150" s="392"/>
      <c r="H150" s="393">
        <v>42</v>
      </c>
      <c r="I150" s="371">
        <v>28</v>
      </c>
      <c r="J150" s="371"/>
      <c r="K150" s="268"/>
      <c r="L150" s="268"/>
      <c r="M150" s="349">
        <f>SUM(H150:L150)</f>
        <v>70</v>
      </c>
      <c r="N150" s="265" t="s">
        <v>101</v>
      </c>
      <c r="O150" s="280">
        <f t="shared" si="48"/>
        <v>0.55128205128205132</v>
      </c>
      <c r="P150" s="311"/>
      <c r="Q150" s="311"/>
    </row>
    <row r="151" spans="3:17" ht="23.25">
      <c r="C151" s="601"/>
      <c r="D151" s="601"/>
      <c r="E151" s="554" t="s">
        <v>349</v>
      </c>
      <c r="F151" s="395">
        <v>33420</v>
      </c>
      <c r="G151" s="395"/>
      <c r="H151" s="396">
        <v>11741</v>
      </c>
      <c r="I151" s="516">
        <v>8426</v>
      </c>
      <c r="J151" s="558"/>
      <c r="K151" s="333"/>
      <c r="L151" s="333"/>
      <c r="M151" s="350">
        <f>SUM(H151:L151)</f>
        <v>20167</v>
      </c>
      <c r="N151" s="266" t="s">
        <v>101</v>
      </c>
      <c r="O151" s="281">
        <f t="shared" si="48"/>
        <v>0.39655894673847997</v>
      </c>
      <c r="P151" s="313"/>
      <c r="Q151" s="313"/>
    </row>
    <row r="152" spans="3:17" ht="30">
      <c r="C152" s="601"/>
      <c r="D152" s="602"/>
      <c r="E152" s="542" t="s">
        <v>350</v>
      </c>
      <c r="F152" s="499">
        <f>F150/F151*1000000</f>
        <v>4667.8635547576296</v>
      </c>
      <c r="G152" s="398">
        <v>4200</v>
      </c>
      <c r="H152" s="484">
        <f t="shared" ref="H152:M152" si="52">H150/H151*1000000</f>
        <v>3577.2080742696535</v>
      </c>
      <c r="I152" s="467">
        <f t="shared" si="52"/>
        <v>3323.0477094706862</v>
      </c>
      <c r="J152" s="467"/>
      <c r="K152" s="467"/>
      <c r="L152" s="467"/>
      <c r="M152" s="398">
        <f t="shared" ref="M152:Q152" si="53">M150/M151*1000000</f>
        <v>3471.0170079833392</v>
      </c>
      <c r="N152" s="254" t="s">
        <v>101</v>
      </c>
      <c r="O152" s="282">
        <f t="shared" si="48"/>
        <v>0.25640135636664607</v>
      </c>
      <c r="P152" s="352">
        <f>P52</f>
        <v>0</v>
      </c>
      <c r="Q152" s="353" t="e">
        <f>P152/R152</f>
        <v>#DIV/0!</v>
      </c>
    </row>
    <row r="153" spans="3:17" ht="23.25">
      <c r="C153" s="601"/>
      <c r="D153" s="598" t="s">
        <v>326</v>
      </c>
      <c r="E153" s="550" t="s">
        <v>351</v>
      </c>
      <c r="F153" s="469">
        <v>31829</v>
      </c>
      <c r="G153" s="390"/>
      <c r="H153" s="396">
        <v>14386</v>
      </c>
      <c r="I153" s="516">
        <v>6927</v>
      </c>
      <c r="J153" s="333"/>
      <c r="K153" s="333"/>
      <c r="L153" s="333"/>
      <c r="M153" s="349">
        <f>SUM(H153:K153)</f>
        <v>21313</v>
      </c>
      <c r="N153" s="265" t="s">
        <v>101</v>
      </c>
      <c r="O153" s="376">
        <f t="shared" si="48"/>
        <v>0.33039052436457317</v>
      </c>
      <c r="P153" s="311"/>
      <c r="Q153" s="311"/>
    </row>
    <row r="154" spans="3:17" ht="23.25">
      <c r="C154" s="601"/>
      <c r="D154" s="601"/>
      <c r="E154" s="554" t="s">
        <v>352</v>
      </c>
      <c r="F154" s="260">
        <v>0</v>
      </c>
      <c r="G154" s="313"/>
      <c r="H154" s="373">
        <v>0</v>
      </c>
      <c r="I154" s="374">
        <v>0</v>
      </c>
      <c r="J154" s="374"/>
      <c r="K154" s="374"/>
      <c r="L154" s="374"/>
      <c r="M154" s="350">
        <f>I154</f>
        <v>0</v>
      </c>
      <c r="N154" s="266" t="s">
        <v>101</v>
      </c>
      <c r="O154" s="377" t="e">
        <f t="shared" si="48"/>
        <v>#DIV/0!</v>
      </c>
      <c r="P154" s="313"/>
      <c r="Q154" s="313"/>
    </row>
    <row r="155" spans="3:17" ht="30">
      <c r="C155" s="602"/>
      <c r="D155" s="602"/>
      <c r="E155" s="542" t="s">
        <v>353</v>
      </c>
      <c r="F155" s="491">
        <v>0</v>
      </c>
      <c r="G155" s="542">
        <v>2.4500000000000002</v>
      </c>
      <c r="H155" s="491">
        <v>0</v>
      </c>
      <c r="I155" s="492">
        <v>0</v>
      </c>
      <c r="J155" s="492"/>
      <c r="K155" s="492"/>
      <c r="L155" s="492"/>
      <c r="M155" s="351">
        <f>I155</f>
        <v>0</v>
      </c>
      <c r="N155" s="254" t="s">
        <v>101</v>
      </c>
      <c r="O155" s="378" t="e">
        <f t="shared" si="48"/>
        <v>#DIV/0!</v>
      </c>
      <c r="P155" s="352">
        <f>P54</f>
        <v>0</v>
      </c>
      <c r="Q155" s="353" t="e">
        <f>P155/R155</f>
        <v>#DIV/0!</v>
      </c>
    </row>
    <row r="156" spans="3:17" ht="23.25">
      <c r="C156" s="586" t="s">
        <v>354</v>
      </c>
      <c r="D156" s="589" t="s">
        <v>331</v>
      </c>
      <c r="E156" s="590"/>
      <c r="F156" s="550">
        <v>0</v>
      </c>
      <c r="G156" s="550">
        <v>0</v>
      </c>
      <c r="H156" s="543">
        <v>0</v>
      </c>
      <c r="I156" s="552">
        <v>0</v>
      </c>
      <c r="J156" s="552"/>
      <c r="K156" s="552"/>
      <c r="L156" s="552"/>
      <c r="M156" s="550">
        <v>0</v>
      </c>
      <c r="N156" s="338" t="s">
        <v>101</v>
      </c>
      <c r="O156" s="376">
        <v>1</v>
      </c>
      <c r="P156" s="311"/>
      <c r="Q156" s="311"/>
    </row>
    <row r="157" spans="3:17" ht="23.25">
      <c r="C157" s="587"/>
      <c r="D157" s="591" t="s">
        <v>332</v>
      </c>
      <c r="E157" s="592"/>
      <c r="F157" s="554">
        <v>0</v>
      </c>
      <c r="G157" s="554">
        <v>0</v>
      </c>
      <c r="H157" s="544">
        <v>0</v>
      </c>
      <c r="I157" s="333">
        <v>0</v>
      </c>
      <c r="J157" s="333"/>
      <c r="K157" s="333"/>
      <c r="L157" s="468"/>
      <c r="M157" s="554">
        <v>0</v>
      </c>
      <c r="N157" s="339" t="s">
        <v>101</v>
      </c>
      <c r="O157" s="377">
        <v>1</v>
      </c>
      <c r="P157" s="313"/>
      <c r="Q157" s="313"/>
    </row>
    <row r="158" spans="3:17">
      <c r="C158" s="588"/>
      <c r="D158" s="593" t="s">
        <v>333</v>
      </c>
      <c r="E158" s="594"/>
      <c r="F158" s="551" t="s">
        <v>334</v>
      </c>
      <c r="G158" s="551" t="s">
        <v>334</v>
      </c>
      <c r="H158" s="545" t="s">
        <v>334</v>
      </c>
      <c r="I158" s="553" t="s">
        <v>334</v>
      </c>
      <c r="J158" s="553"/>
      <c r="K158" s="553"/>
      <c r="L158" s="553"/>
      <c r="M158" s="551" t="s">
        <v>334</v>
      </c>
      <c r="N158" s="334" t="s">
        <v>334</v>
      </c>
      <c r="O158" s="546" t="s">
        <v>334</v>
      </c>
      <c r="P158" s="551" t="s">
        <v>334</v>
      </c>
      <c r="Q158" s="551" t="s">
        <v>334</v>
      </c>
    </row>
    <row r="159" spans="3:17" ht="23.25">
      <c r="C159" s="595" t="s">
        <v>335</v>
      </c>
      <c r="D159" s="596"/>
      <c r="E159" s="597"/>
      <c r="F159" s="341"/>
      <c r="G159" s="341"/>
      <c r="H159" s="342"/>
      <c r="I159" s="343"/>
      <c r="J159" s="343"/>
      <c r="K159" s="343"/>
      <c r="L159" s="343"/>
      <c r="M159" s="318"/>
      <c r="N159" s="345"/>
      <c r="O159" s="346"/>
      <c r="P159" s="352">
        <f>SUM(P141:P158)</f>
        <v>50</v>
      </c>
      <c r="Q159" s="347"/>
    </row>
  </sheetData>
  <mergeCells count="90">
    <mergeCell ref="C159:E159"/>
    <mergeCell ref="C147:C155"/>
    <mergeCell ref="D147:D149"/>
    <mergeCell ref="D150:D152"/>
    <mergeCell ref="D153:D155"/>
    <mergeCell ref="C156:C158"/>
    <mergeCell ref="D156:E156"/>
    <mergeCell ref="D157:E157"/>
    <mergeCell ref="D158:E158"/>
    <mergeCell ref="C139:E140"/>
    <mergeCell ref="H139:O139"/>
    <mergeCell ref="C141:C146"/>
    <mergeCell ref="D141:D143"/>
    <mergeCell ref="D144:D146"/>
    <mergeCell ref="C22:E22"/>
    <mergeCell ref="D10:D12"/>
    <mergeCell ref="D13:D15"/>
    <mergeCell ref="D16:D18"/>
    <mergeCell ref="C19:C21"/>
    <mergeCell ref="D19:E19"/>
    <mergeCell ref="D20:E20"/>
    <mergeCell ref="D21:E21"/>
    <mergeCell ref="C3:E3"/>
    <mergeCell ref="C4:C9"/>
    <mergeCell ref="D4:D6"/>
    <mergeCell ref="D7:D9"/>
    <mergeCell ref="C10:C18"/>
    <mergeCell ref="C42:C47"/>
    <mergeCell ref="P40:P41"/>
    <mergeCell ref="Q40:Q41"/>
    <mergeCell ref="M41:N41"/>
    <mergeCell ref="D42:D44"/>
    <mergeCell ref="D45:D47"/>
    <mergeCell ref="C40:E41"/>
    <mergeCell ref="H40:N40"/>
    <mergeCell ref="C78:C84"/>
    <mergeCell ref="L75:M75"/>
    <mergeCell ref="C65:D66"/>
    <mergeCell ref="G65:M65"/>
    <mergeCell ref="C48:C56"/>
    <mergeCell ref="C57:C59"/>
    <mergeCell ref="D57:E57"/>
    <mergeCell ref="D58:E58"/>
    <mergeCell ref="D59:E59"/>
    <mergeCell ref="C60:E60"/>
    <mergeCell ref="D48:D50"/>
    <mergeCell ref="D51:D53"/>
    <mergeCell ref="D54:D56"/>
    <mergeCell ref="L66:M66"/>
    <mergeCell ref="C67:C69"/>
    <mergeCell ref="C70:C72"/>
    <mergeCell ref="C76:D77"/>
    <mergeCell ref="G76:M76"/>
    <mergeCell ref="L77:M77"/>
    <mergeCell ref="D110:E110"/>
    <mergeCell ref="D111:E111"/>
    <mergeCell ref="D112:E112"/>
    <mergeCell ref="C95:C100"/>
    <mergeCell ref="H93:O93"/>
    <mergeCell ref="D34:E34"/>
    <mergeCell ref="C23:C34"/>
    <mergeCell ref="D23:D24"/>
    <mergeCell ref="D25:D26"/>
    <mergeCell ref="D27:D28"/>
    <mergeCell ref="D29:D30"/>
    <mergeCell ref="D31:D32"/>
    <mergeCell ref="C136:E136"/>
    <mergeCell ref="C118:C123"/>
    <mergeCell ref="D118:D120"/>
    <mergeCell ref="D121:D123"/>
    <mergeCell ref="C124:C132"/>
    <mergeCell ref="D124:D126"/>
    <mergeCell ref="D127:D129"/>
    <mergeCell ref="D130:D132"/>
    <mergeCell ref="L64:M64"/>
    <mergeCell ref="C133:C135"/>
    <mergeCell ref="D133:E133"/>
    <mergeCell ref="D134:E134"/>
    <mergeCell ref="D135:E135"/>
    <mergeCell ref="C116:E117"/>
    <mergeCell ref="H116:O116"/>
    <mergeCell ref="C113:E113"/>
    <mergeCell ref="D95:D97"/>
    <mergeCell ref="D98:D100"/>
    <mergeCell ref="C93:E94"/>
    <mergeCell ref="C101:C109"/>
    <mergeCell ref="D101:D103"/>
    <mergeCell ref="D104:D106"/>
    <mergeCell ref="D107:D109"/>
    <mergeCell ref="C110:C1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0"/>
  <sheetViews>
    <sheetView showGridLines="0" topLeftCell="A18" workbookViewId="0">
      <selection activeCell="Q25" sqref="Q25"/>
    </sheetView>
  </sheetViews>
  <sheetFormatPr defaultRowHeight="15"/>
  <cols>
    <col min="2" max="2" width="11.85546875" customWidth="1"/>
    <col min="4" max="4" width="18.28515625" customWidth="1"/>
    <col min="5" max="5" width="13.42578125" customWidth="1"/>
    <col min="6" max="6" width="9.5703125" bestFit="1" customWidth="1"/>
    <col min="7" max="7" width="10.42578125" customWidth="1"/>
    <col min="10" max="10" width="8.42578125" bestFit="1" customWidth="1"/>
    <col min="18" max="18" width="2.7109375" customWidth="1"/>
  </cols>
  <sheetData>
    <row r="2" spans="3:18">
      <c r="C2" t="s">
        <v>337</v>
      </c>
    </row>
    <row r="3" spans="3:18" ht="15" customHeight="1">
      <c r="C3" s="625" t="s">
        <v>273</v>
      </c>
      <c r="D3" s="627"/>
      <c r="E3" s="626"/>
      <c r="F3" s="309" t="s">
        <v>170</v>
      </c>
      <c r="G3" s="309" t="s">
        <v>171</v>
      </c>
      <c r="H3" s="309" t="s">
        <v>172</v>
      </c>
      <c r="I3" s="309" t="s">
        <v>173</v>
      </c>
      <c r="J3" s="309" t="s">
        <v>174</v>
      </c>
      <c r="K3" s="309" t="s">
        <v>100</v>
      </c>
      <c r="L3" s="309" t="s">
        <v>85</v>
      </c>
      <c r="M3" s="309" t="s">
        <v>86</v>
      </c>
      <c r="N3" s="309" t="s">
        <v>142</v>
      </c>
      <c r="O3" s="309" t="s">
        <v>327</v>
      </c>
      <c r="P3" s="309" t="s">
        <v>90</v>
      </c>
      <c r="Q3" s="309" t="s">
        <v>328</v>
      </c>
    </row>
    <row r="4" spans="3:18">
      <c r="C4" s="628"/>
      <c r="D4" s="598" t="s">
        <v>290</v>
      </c>
      <c r="E4" s="412" t="s">
        <v>329</v>
      </c>
      <c r="F4" s="331">
        <v>2.62</v>
      </c>
      <c r="G4" s="331">
        <v>2.31</v>
      </c>
      <c r="H4" s="331">
        <v>2.1800000000000002</v>
      </c>
      <c r="I4" s="331">
        <v>2.29</v>
      </c>
      <c r="J4" s="331">
        <v>2.48</v>
      </c>
      <c r="K4" s="331">
        <v>2.42</v>
      </c>
      <c r="L4" s="331">
        <v>2.23</v>
      </c>
      <c r="M4" s="331">
        <v>2.12</v>
      </c>
      <c r="N4" s="331">
        <v>2.0699999999999998</v>
      </c>
      <c r="O4" s="331">
        <v>1.97</v>
      </c>
      <c r="P4" s="331">
        <v>1.8</v>
      </c>
      <c r="Q4" s="331">
        <v>1.72</v>
      </c>
    </row>
    <row r="5" spans="3:18" ht="15" customHeight="1">
      <c r="C5" s="629"/>
      <c r="D5" s="601"/>
      <c r="E5" s="413" t="s">
        <v>330</v>
      </c>
      <c r="F5" s="332">
        <v>1.67</v>
      </c>
      <c r="G5" s="332">
        <v>1.56</v>
      </c>
      <c r="H5" s="332">
        <v>1.5</v>
      </c>
      <c r="I5" s="332">
        <v>1.52</v>
      </c>
      <c r="J5" s="332">
        <v>1.48</v>
      </c>
      <c r="K5" s="332">
        <v>1.47</v>
      </c>
      <c r="L5" s="332">
        <v>1.48</v>
      </c>
      <c r="M5" s="332">
        <v>1.48</v>
      </c>
      <c r="N5" s="332">
        <v>1.44</v>
      </c>
      <c r="O5" s="332">
        <v>1.51</v>
      </c>
      <c r="P5" s="332">
        <v>1.42</v>
      </c>
      <c r="Q5" s="332"/>
    </row>
    <row r="6" spans="3:18" ht="15" customHeight="1">
      <c r="C6" s="629"/>
      <c r="D6" s="602"/>
      <c r="E6" s="411" t="s">
        <v>284</v>
      </c>
      <c r="F6" s="330">
        <f>(F4-F5)/F4</f>
        <v>0.36259541984732829</v>
      </c>
      <c r="G6" s="330">
        <f t="shared" ref="G6:P6" si="0">(G4-G5)/G4</f>
        <v>0.32467532467532467</v>
      </c>
      <c r="H6" s="330">
        <f t="shared" si="0"/>
        <v>0.31192660550458723</v>
      </c>
      <c r="I6" s="330">
        <f t="shared" si="0"/>
        <v>0.33624454148471616</v>
      </c>
      <c r="J6" s="330">
        <f t="shared" si="0"/>
        <v>0.40322580645161293</v>
      </c>
      <c r="K6" s="330">
        <f t="shared" si="0"/>
        <v>0.39256198347107435</v>
      </c>
      <c r="L6" s="330">
        <f t="shared" si="0"/>
        <v>0.33632286995515698</v>
      </c>
      <c r="M6" s="330">
        <f t="shared" si="0"/>
        <v>0.30188679245283023</v>
      </c>
      <c r="N6" s="330">
        <f t="shared" si="0"/>
        <v>0.30434782608695649</v>
      </c>
      <c r="O6" s="330">
        <f t="shared" si="0"/>
        <v>0.23350253807106597</v>
      </c>
      <c r="P6" s="330">
        <f t="shared" si="0"/>
        <v>0.21111111111111117</v>
      </c>
      <c r="Q6" s="315"/>
      <c r="R6" s="511"/>
    </row>
    <row r="7" spans="3:18" ht="15" customHeight="1">
      <c r="C7" s="629"/>
      <c r="D7" s="598" t="s">
        <v>305</v>
      </c>
      <c r="E7" s="412" t="s">
        <v>329</v>
      </c>
      <c r="F7" s="331">
        <v>1.0051815163333069</v>
      </c>
      <c r="G7" s="331">
        <v>1.2176035149488018</v>
      </c>
      <c r="H7" s="331">
        <v>1.4497252141221009</v>
      </c>
      <c r="I7" s="331">
        <v>1.5584318763545544</v>
      </c>
      <c r="J7" s="331">
        <v>1.5953632925114118</v>
      </c>
      <c r="K7" s="331">
        <v>1.5727664349432973</v>
      </c>
      <c r="L7" s="331">
        <v>1.4881252411791304</v>
      </c>
      <c r="M7" s="331">
        <v>1.4038087174927762</v>
      </c>
      <c r="N7" s="331">
        <v>1.2817072081640826</v>
      </c>
      <c r="O7" s="331">
        <v>1.1421402163039727</v>
      </c>
      <c r="P7" s="331">
        <v>1.0648165415983231</v>
      </c>
      <c r="Q7" s="331">
        <v>1.0414453244228308</v>
      </c>
    </row>
    <row r="8" spans="3:18" ht="15" customHeight="1">
      <c r="C8" s="629"/>
      <c r="D8" s="601"/>
      <c r="E8" s="413" t="s">
        <v>330</v>
      </c>
      <c r="F8" s="332">
        <v>0.76257241058911074</v>
      </c>
      <c r="G8" s="332">
        <v>0.8715951741382888</v>
      </c>
      <c r="H8" s="332">
        <v>0.94761671612419174</v>
      </c>
      <c r="I8" s="332">
        <v>1.2129021195413205</v>
      </c>
      <c r="J8" s="332">
        <v>1.328088854169801</v>
      </c>
      <c r="K8" s="332">
        <v>1.236863304411514</v>
      </c>
      <c r="L8" s="332">
        <v>1.1776921839669954</v>
      </c>
      <c r="M8" s="332">
        <v>1.1299999999999999</v>
      </c>
      <c r="N8" s="332">
        <v>1.0900000000000001</v>
      </c>
      <c r="O8" s="332">
        <f>'RAC Acc'!AV11</f>
        <v>1.07</v>
      </c>
      <c r="P8" s="332">
        <f>'RAC Acc'!AW11</f>
        <v>1.04</v>
      </c>
      <c r="Q8" s="332"/>
    </row>
    <row r="9" spans="3:18" ht="15" customHeight="1">
      <c r="C9" s="630"/>
      <c r="D9" s="602"/>
      <c r="E9" s="411" t="s">
        <v>284</v>
      </c>
      <c r="F9" s="330">
        <f>(F7-F8)/F7</f>
        <v>0.24135850272016909</v>
      </c>
      <c r="G9" s="330">
        <f t="shared" ref="G9:K9" si="1">(G7-G8)/G7</f>
        <v>0.28417160147986437</v>
      </c>
      <c r="H9" s="330">
        <f t="shared" si="1"/>
        <v>0.34634735817985146</v>
      </c>
      <c r="I9" s="330">
        <f t="shared" si="1"/>
        <v>0.2217163047392797</v>
      </c>
      <c r="J9" s="330">
        <f t="shared" si="1"/>
        <v>0.1675320220768455</v>
      </c>
      <c r="K9" s="330">
        <f t="shared" si="1"/>
        <v>0.21357470700593473</v>
      </c>
      <c r="L9" s="330">
        <f>(L7-L8)/L7</f>
        <v>0.20860680850098368</v>
      </c>
      <c r="M9" s="330">
        <f>(M7-M8)/M7</f>
        <v>0.19504702747665145</v>
      </c>
      <c r="N9" s="330">
        <f>(N7-N8)/N7</f>
        <v>0.14957176408384557</v>
      </c>
      <c r="O9" s="330">
        <f>(O7-O8)/O7</f>
        <v>6.3162311662067414E-2</v>
      </c>
      <c r="P9" s="330">
        <f>(P7-P8)/P7</f>
        <v>2.3305931706388238E-2</v>
      </c>
      <c r="Q9" s="315"/>
    </row>
    <row r="10" spans="3:18" ht="15" customHeight="1">
      <c r="C10" s="628"/>
      <c r="D10" s="598" t="s">
        <v>323</v>
      </c>
      <c r="E10" s="412" t="s">
        <v>329</v>
      </c>
      <c r="F10" s="385">
        <v>0</v>
      </c>
      <c r="G10" s="385">
        <v>10.1191018285217</v>
      </c>
      <c r="H10" s="385">
        <v>91.011133695355412</v>
      </c>
      <c r="I10" s="385">
        <v>140.28822854227775</v>
      </c>
      <c r="J10" s="385">
        <v>259.04051393637968</v>
      </c>
      <c r="K10" s="385">
        <v>294.6616377747153</v>
      </c>
      <c r="L10" s="385">
        <v>298.61067454579745</v>
      </c>
      <c r="M10" s="385">
        <v>378.88846430352527</v>
      </c>
      <c r="N10" s="385">
        <v>394.53058803592614</v>
      </c>
      <c r="O10" s="385">
        <v>452.94806716126516</v>
      </c>
      <c r="P10" s="385">
        <v>494.39683586025052</v>
      </c>
      <c r="Q10" s="385">
        <v>530.71215693867248</v>
      </c>
    </row>
    <row r="11" spans="3:18" ht="15" customHeight="1">
      <c r="C11" s="629"/>
      <c r="D11" s="601"/>
      <c r="E11" s="413" t="s">
        <v>330</v>
      </c>
      <c r="F11" s="387">
        <v>727.65198830905797</v>
      </c>
      <c r="G11" s="387">
        <v>711.57687051726782</v>
      </c>
      <c r="H11" s="387">
        <v>636.04083935267636</v>
      </c>
      <c r="I11" s="387">
        <v>578.51015556499647</v>
      </c>
      <c r="J11" s="387">
        <v>566.52235657988922</v>
      </c>
      <c r="K11" s="387">
        <v>564.05233490988496</v>
      </c>
      <c r="L11" s="387">
        <v>501.32396631372114</v>
      </c>
      <c r="M11" s="387">
        <f>'RAC Acc'!AT19</f>
        <v>485.97498047909488</v>
      </c>
      <c r="N11" s="387">
        <f>'RAC Acc'!AU19</f>
        <v>478.71732337474276</v>
      </c>
      <c r="O11" s="387">
        <f>'RAC Acc'!AV19</f>
        <v>479.70774728011861</v>
      </c>
      <c r="P11" s="387">
        <f>'RAC Acc'!AW19</f>
        <v>453.93612267623718</v>
      </c>
      <c r="Q11" s="313"/>
    </row>
    <row r="12" spans="3:18" ht="15" customHeight="1">
      <c r="C12" s="629"/>
      <c r="D12" s="602"/>
      <c r="E12" s="411" t="s">
        <v>284</v>
      </c>
      <c r="F12" s="330">
        <v>-1</v>
      </c>
      <c r="G12" s="330">
        <f t="shared" ref="G12:P12" si="2">(G10-G11)/G10</f>
        <v>-69.320161075127956</v>
      </c>
      <c r="H12" s="330">
        <f t="shared" si="2"/>
        <v>-5.9886047291940896</v>
      </c>
      <c r="I12" s="330">
        <f t="shared" si="2"/>
        <v>-3.1237255725319435</v>
      </c>
      <c r="J12" s="330">
        <f t="shared" si="2"/>
        <v>-1.1870029053410041</v>
      </c>
      <c r="K12" s="330">
        <f t="shared" si="2"/>
        <v>-0.91423742557602072</v>
      </c>
      <c r="L12" s="330">
        <f t="shared" si="2"/>
        <v>-0.6788548067689183</v>
      </c>
      <c r="M12" s="330">
        <f t="shared" si="2"/>
        <v>-0.28263335061524397</v>
      </c>
      <c r="N12" s="330">
        <f t="shared" si="2"/>
        <v>-0.21338455848992507</v>
      </c>
      <c r="O12" s="330">
        <f t="shared" si="2"/>
        <v>-5.9078914469296286E-2</v>
      </c>
      <c r="P12" s="330">
        <f t="shared" si="2"/>
        <v>8.183853586686432E-2</v>
      </c>
      <c r="Q12" s="315"/>
    </row>
    <row r="13" spans="3:18" ht="15" customHeight="1">
      <c r="C13" s="629"/>
      <c r="D13" s="598" t="s">
        <v>324</v>
      </c>
      <c r="E13" s="412" t="s">
        <v>329</v>
      </c>
      <c r="F13" s="400">
        <v>3648.1681867367442</v>
      </c>
      <c r="G13" s="400">
        <v>3596.5995785802511</v>
      </c>
      <c r="H13" s="400">
        <v>3321.9871097542432</v>
      </c>
      <c r="I13" s="400">
        <v>3259.1278211825202</v>
      </c>
      <c r="J13" s="400">
        <v>3861.7453991727771</v>
      </c>
      <c r="K13" s="400">
        <v>4327.3698884758369</v>
      </c>
      <c r="L13" s="400">
        <v>4449.1974293525964</v>
      </c>
      <c r="M13" s="400">
        <v>4380.6085063452447</v>
      </c>
      <c r="N13" s="400">
        <v>4514.378063807816</v>
      </c>
      <c r="O13" s="400">
        <v>4422.4880301825506</v>
      </c>
      <c r="P13" s="400">
        <v>4447.4168199297774</v>
      </c>
      <c r="Q13" s="400">
        <v>4300.6518912054307</v>
      </c>
    </row>
    <row r="14" spans="3:18" ht="15" customHeight="1">
      <c r="C14" s="629"/>
      <c r="D14" s="601"/>
      <c r="E14" s="413" t="s">
        <v>330</v>
      </c>
      <c r="F14" s="401">
        <v>2209.550962223806</v>
      </c>
      <c r="G14" s="401">
        <v>2050.5374700697944</v>
      </c>
      <c r="H14" s="401">
        <v>2322.3612717776141</v>
      </c>
      <c r="I14" s="401">
        <v>2276.647655752226</v>
      </c>
      <c r="J14" s="401">
        <v>2561.3444978635653</v>
      </c>
      <c r="K14" s="401">
        <v>2561.3444978635653</v>
      </c>
      <c r="L14" s="401">
        <v>2306.8449572961999</v>
      </c>
      <c r="M14" s="401">
        <f>'RAC Acc'!AT27</f>
        <v>2512.3830605623193</v>
      </c>
      <c r="N14" s="401">
        <f>'RAC Acc'!AU27</f>
        <v>2721</v>
      </c>
      <c r="O14" s="401">
        <f>'RAC Acc'!AV27</f>
        <v>2671.3108624325432</v>
      </c>
      <c r="P14" s="401">
        <f>'RAC Acc'!AW27</f>
        <v>2677.8108077516517</v>
      </c>
      <c r="Q14" s="402"/>
    </row>
    <row r="15" spans="3:18" ht="15" customHeight="1">
      <c r="C15" s="629"/>
      <c r="D15" s="602"/>
      <c r="E15" s="411" t="s">
        <v>284</v>
      </c>
      <c r="F15" s="330">
        <f t="shared" ref="F15:P15" si="3">(F13-F14)/F13</f>
        <v>0.39433961124466943</v>
      </c>
      <c r="G15" s="330">
        <f t="shared" si="3"/>
        <v>0.42986773332180639</v>
      </c>
      <c r="H15" s="330">
        <f t="shared" si="3"/>
        <v>0.30091201589598593</v>
      </c>
      <c r="I15" s="330">
        <f t="shared" si="3"/>
        <v>0.30145493498129128</v>
      </c>
      <c r="J15" s="330">
        <f t="shared" si="3"/>
        <v>0.33673915985962466</v>
      </c>
      <c r="K15" s="330">
        <f t="shared" si="3"/>
        <v>0.40810594798363575</v>
      </c>
      <c r="L15" s="330">
        <f t="shared" si="3"/>
        <v>0.48151436434865752</v>
      </c>
      <c r="M15" s="330">
        <f t="shared" si="3"/>
        <v>0.42647624024763436</v>
      </c>
      <c r="N15" s="330">
        <f t="shared" si="3"/>
        <v>0.39725916581632648</v>
      </c>
      <c r="O15" s="330">
        <f t="shared" si="3"/>
        <v>0.39597103616755808</v>
      </c>
      <c r="P15" s="330">
        <f t="shared" si="3"/>
        <v>0.39789524657283348</v>
      </c>
      <c r="Q15" s="315"/>
    </row>
    <row r="16" spans="3:18" ht="15" customHeight="1">
      <c r="C16" s="629"/>
      <c r="D16" s="598" t="s">
        <v>326</v>
      </c>
      <c r="E16" s="412" t="s">
        <v>329</v>
      </c>
      <c r="F16" s="331">
        <v>0.56000000000000005</v>
      </c>
      <c r="G16" s="331">
        <v>0</v>
      </c>
      <c r="H16" s="331">
        <v>0.31</v>
      </c>
      <c r="I16" s="331">
        <v>0.24</v>
      </c>
      <c r="J16" s="331">
        <v>2.87</v>
      </c>
      <c r="K16" s="331">
        <v>0.34</v>
      </c>
      <c r="L16" s="331">
        <v>2.72</v>
      </c>
      <c r="M16" s="331">
        <v>0.22</v>
      </c>
      <c r="N16" s="331">
        <v>0.14000000000000001</v>
      </c>
      <c r="O16" s="331">
        <v>0.85</v>
      </c>
      <c r="P16" s="331">
        <v>0</v>
      </c>
      <c r="Q16" s="331">
        <v>0.22</v>
      </c>
    </row>
    <row r="17" spans="3:17" ht="15" customHeight="1">
      <c r="C17" s="629"/>
      <c r="D17" s="601"/>
      <c r="E17" s="413" t="s">
        <v>330</v>
      </c>
      <c r="F17" s="386">
        <v>0</v>
      </c>
      <c r="G17" s="386">
        <v>0</v>
      </c>
      <c r="H17" s="386">
        <v>0.01</v>
      </c>
      <c r="I17" s="332">
        <v>1.57</v>
      </c>
      <c r="J17" s="332">
        <v>0.8</v>
      </c>
      <c r="K17" s="332">
        <v>0</v>
      </c>
      <c r="L17" s="332">
        <v>0</v>
      </c>
      <c r="M17" s="332">
        <v>0</v>
      </c>
      <c r="N17" s="332">
        <v>0</v>
      </c>
      <c r="O17" s="332">
        <v>0</v>
      </c>
      <c r="P17" s="332">
        <v>0</v>
      </c>
      <c r="Q17" s="313"/>
    </row>
    <row r="18" spans="3:17" ht="15" customHeight="1">
      <c r="C18" s="630"/>
      <c r="D18" s="602"/>
      <c r="E18" s="411" t="s">
        <v>284</v>
      </c>
      <c r="F18" s="330">
        <f t="shared" ref="F18:M18" si="4">(F16-F17)/F16</f>
        <v>1</v>
      </c>
      <c r="G18" s="330" t="e">
        <f t="shared" si="4"/>
        <v>#DIV/0!</v>
      </c>
      <c r="H18" s="330">
        <f t="shared" si="4"/>
        <v>0.96774193548387089</v>
      </c>
      <c r="I18" s="330">
        <f t="shared" si="4"/>
        <v>-5.541666666666667</v>
      </c>
      <c r="J18" s="330">
        <f t="shared" si="4"/>
        <v>0.72125435540069693</v>
      </c>
      <c r="K18" s="330">
        <f t="shared" si="4"/>
        <v>1</v>
      </c>
      <c r="L18" s="330">
        <f t="shared" si="4"/>
        <v>1</v>
      </c>
      <c r="M18" s="330">
        <f t="shared" si="4"/>
        <v>1</v>
      </c>
      <c r="N18" s="330">
        <f t="shared" ref="N18:O18" si="5">(N16-N17)/N16</f>
        <v>1</v>
      </c>
      <c r="O18" s="330">
        <f t="shared" si="5"/>
        <v>1</v>
      </c>
      <c r="P18" s="330">
        <v>1</v>
      </c>
      <c r="Q18" s="315"/>
    </row>
    <row r="19" spans="3:17" ht="15" customHeight="1">
      <c r="C19" s="632"/>
      <c r="D19" s="589" t="s">
        <v>331</v>
      </c>
      <c r="E19" s="590"/>
      <c r="F19" s="412">
        <v>0</v>
      </c>
      <c r="G19" s="412">
        <v>0</v>
      </c>
      <c r="H19" s="412">
        <v>0</v>
      </c>
      <c r="I19" s="412">
        <v>0</v>
      </c>
      <c r="J19" s="412">
        <v>0</v>
      </c>
      <c r="K19" s="412">
        <v>0</v>
      </c>
      <c r="L19" s="412">
        <v>0</v>
      </c>
      <c r="M19" s="486">
        <v>0</v>
      </c>
      <c r="N19" s="495">
        <v>0</v>
      </c>
      <c r="O19" s="503">
        <v>0</v>
      </c>
      <c r="P19" s="534">
        <v>0</v>
      </c>
      <c r="Q19" s="311"/>
    </row>
    <row r="20" spans="3:17" ht="15" customHeight="1">
      <c r="C20" s="633"/>
      <c r="D20" s="591" t="s">
        <v>332</v>
      </c>
      <c r="E20" s="592"/>
      <c r="F20" s="413">
        <v>0</v>
      </c>
      <c r="G20" s="413">
        <v>0</v>
      </c>
      <c r="H20" s="413">
        <v>0</v>
      </c>
      <c r="I20" s="413">
        <v>0</v>
      </c>
      <c r="J20" s="413">
        <v>0</v>
      </c>
      <c r="K20" s="413">
        <v>0</v>
      </c>
      <c r="L20" s="413">
        <v>0</v>
      </c>
      <c r="M20" s="487">
        <v>0</v>
      </c>
      <c r="N20" s="497">
        <v>0</v>
      </c>
      <c r="O20" s="504">
        <v>0</v>
      </c>
      <c r="P20" s="535">
        <v>0</v>
      </c>
      <c r="Q20" s="313"/>
    </row>
    <row r="21" spans="3:17" ht="15" customHeight="1">
      <c r="C21" s="634"/>
      <c r="D21" s="593" t="s">
        <v>333</v>
      </c>
      <c r="E21" s="594"/>
      <c r="F21" s="414" t="s">
        <v>334</v>
      </c>
      <c r="G21" s="414" t="s">
        <v>334</v>
      </c>
      <c r="H21" s="414" t="s">
        <v>334</v>
      </c>
      <c r="I21" s="414" t="s">
        <v>334</v>
      </c>
      <c r="J21" s="414" t="s">
        <v>334</v>
      </c>
      <c r="K21" s="414" t="s">
        <v>334</v>
      </c>
      <c r="L21" s="414" t="s">
        <v>334</v>
      </c>
      <c r="M21" s="488" t="s">
        <v>334</v>
      </c>
      <c r="N21" s="496" t="s">
        <v>334</v>
      </c>
      <c r="O21" s="505" t="s">
        <v>334</v>
      </c>
      <c r="P21" s="536" t="s">
        <v>334</v>
      </c>
      <c r="Q21" s="317"/>
    </row>
    <row r="22" spans="3:17" ht="15" customHeight="1">
      <c r="C22" s="595" t="s">
        <v>335</v>
      </c>
      <c r="D22" s="596"/>
      <c r="E22" s="631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9"/>
    </row>
    <row r="23" spans="3:17" ht="15" customHeight="1">
      <c r="C23" s="595" t="s">
        <v>335</v>
      </c>
      <c r="D23" s="596"/>
      <c r="E23" s="631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9"/>
    </row>
    <row r="24" spans="3:17" ht="15" customHeight="1">
      <c r="C24" s="598" t="s">
        <v>385</v>
      </c>
      <c r="D24" s="607" t="s">
        <v>290</v>
      </c>
      <c r="E24" s="474" t="s">
        <v>386</v>
      </c>
      <c r="F24" s="473">
        <f>'RAC Acc'!DV3</f>
        <v>35</v>
      </c>
      <c r="G24" s="473">
        <f>'RAC Acc'!DW3</f>
        <v>35</v>
      </c>
      <c r="H24" s="473">
        <f>'RAC Acc'!DX3</f>
        <v>35</v>
      </c>
      <c r="I24" s="473">
        <f>'RAC Acc'!DY3</f>
        <v>35</v>
      </c>
      <c r="J24" s="473">
        <f>'RAC Acc'!DZ3</f>
        <v>35</v>
      </c>
      <c r="K24" s="473">
        <f>'RAC Acc'!EA3</f>
        <v>35</v>
      </c>
      <c r="L24" s="473">
        <f>'RAC Acc'!EB3</f>
        <v>35</v>
      </c>
      <c r="M24" s="473">
        <f>'RAC Acc'!EC3</f>
        <v>35</v>
      </c>
      <c r="N24" s="494">
        <f>'RAC Acc'!ED3</f>
        <v>35</v>
      </c>
      <c r="O24" s="510">
        <f>'RAC Acc'!EE3</f>
        <v>35</v>
      </c>
      <c r="P24" s="525">
        <f>'RAC Acc'!EF3</f>
        <v>35</v>
      </c>
      <c r="Q24" s="555">
        <f>'RAC Acc'!EG3</f>
        <v>35</v>
      </c>
    </row>
    <row r="25" spans="3:17" ht="15" customHeight="1">
      <c r="C25" s="601"/>
      <c r="D25" s="608"/>
      <c r="E25" s="475" t="s">
        <v>387</v>
      </c>
      <c r="F25" s="476">
        <f>'RAC Acc'!CR3</f>
        <v>5</v>
      </c>
      <c r="G25" s="476">
        <f>'RAC Acc'!CS3</f>
        <v>5</v>
      </c>
      <c r="H25" s="476">
        <f>'RAC Acc'!CT3</f>
        <v>5</v>
      </c>
      <c r="I25" s="476">
        <f>'RAC Acc'!CU3</f>
        <v>5</v>
      </c>
      <c r="J25" s="476">
        <f>'RAC Acc'!CV3</f>
        <v>5</v>
      </c>
      <c r="K25" s="476">
        <f>'RAC Acc'!CW3</f>
        <v>5</v>
      </c>
      <c r="L25" s="476">
        <f>'RAC Acc'!CX3</f>
        <v>5</v>
      </c>
      <c r="M25" s="476">
        <f>'RAC Acc'!CY3</f>
        <v>5</v>
      </c>
      <c r="N25" s="476">
        <f>'RAC Acc'!CZ3</f>
        <v>5</v>
      </c>
      <c r="O25" s="476">
        <f>'RAC Acc'!DA3</f>
        <v>5</v>
      </c>
      <c r="P25" s="476">
        <f>'RAC Acc'!DB3</f>
        <v>5</v>
      </c>
      <c r="Q25" s="476">
        <f>'RAC Acc'!DC3</f>
        <v>5</v>
      </c>
    </row>
    <row r="26" spans="3:17" ht="15" customHeight="1">
      <c r="C26" s="601"/>
      <c r="D26" s="607" t="s">
        <v>305</v>
      </c>
      <c r="E26" s="474" t="s">
        <v>386</v>
      </c>
      <c r="F26" s="477">
        <f>'RAC Acc'!DV11</f>
        <v>20</v>
      </c>
      <c r="G26" s="477">
        <f>'RAC Acc'!DW11</f>
        <v>20</v>
      </c>
      <c r="H26" s="477">
        <f>'RAC Acc'!DX11</f>
        <v>20</v>
      </c>
      <c r="I26" s="477">
        <f>'RAC Acc'!DY11</f>
        <v>20</v>
      </c>
      <c r="J26" s="477">
        <f>'RAC Acc'!DZ11</f>
        <v>16</v>
      </c>
      <c r="K26" s="477">
        <f>'RAC Acc'!EA11</f>
        <v>20</v>
      </c>
      <c r="L26" s="477">
        <f>'RAC Acc'!EB11</f>
        <v>20</v>
      </c>
      <c r="M26" s="477">
        <f>'RAC Acc'!EC11</f>
        <v>16</v>
      </c>
      <c r="N26" s="477">
        <f>'RAC Acc'!ED11</f>
        <v>16</v>
      </c>
      <c r="O26" s="477">
        <f>'RAC Acc'!EE11</f>
        <v>12</v>
      </c>
      <c r="P26" s="477">
        <f>'RAC Acc'!EF11</f>
        <v>12</v>
      </c>
      <c r="Q26" s="477">
        <f>'RAC Acc'!EG11</f>
        <v>12</v>
      </c>
    </row>
    <row r="27" spans="3:17" ht="15" customHeight="1">
      <c r="C27" s="601"/>
      <c r="D27" s="608"/>
      <c r="E27" s="475" t="s">
        <v>387</v>
      </c>
      <c r="F27" s="476">
        <f>'RAC Acc'!CR11</f>
        <v>5</v>
      </c>
      <c r="G27" s="476">
        <f>'RAC Acc'!CS11</f>
        <v>5</v>
      </c>
      <c r="H27" s="476">
        <f>'RAC Acc'!CT11</f>
        <v>5</v>
      </c>
      <c r="I27" s="476">
        <f>'RAC Acc'!CU11</f>
        <v>5</v>
      </c>
      <c r="J27" s="476">
        <f>'RAC Acc'!CV11</f>
        <v>4</v>
      </c>
      <c r="K27" s="476">
        <f>'RAC Acc'!CW11</f>
        <v>5</v>
      </c>
      <c r="L27" s="476">
        <f>'RAC Acc'!CX11</f>
        <v>5</v>
      </c>
      <c r="M27" s="476">
        <f>'RAC Acc'!CY11</f>
        <v>4</v>
      </c>
      <c r="N27" s="476">
        <f>'RAC Acc'!CZ11</f>
        <v>4</v>
      </c>
      <c r="O27" s="481">
        <f>'RAC Acc'!DA11</f>
        <v>3</v>
      </c>
      <c r="P27" s="481">
        <f>'RAC Acc'!DB11</f>
        <v>3</v>
      </c>
      <c r="Q27" s="481">
        <f>'RAC Acc'!DC11</f>
        <v>3</v>
      </c>
    </row>
    <row r="28" spans="3:17" ht="15" customHeight="1">
      <c r="C28" s="601"/>
      <c r="D28" s="607" t="s">
        <v>323</v>
      </c>
      <c r="E28" s="474" t="s">
        <v>386</v>
      </c>
      <c r="F28" s="477">
        <v>3</v>
      </c>
      <c r="G28" s="477">
        <f>'RAC Acc'!DW19</f>
        <v>3</v>
      </c>
      <c r="H28" s="477">
        <f>'RAC Acc'!DX19</f>
        <v>3</v>
      </c>
      <c r="I28" s="477">
        <f>'RAC Acc'!DY19</f>
        <v>3</v>
      </c>
      <c r="J28" s="477">
        <f>'RAC Acc'!DZ19</f>
        <v>3</v>
      </c>
      <c r="K28" s="477">
        <f>'RAC Acc'!EA19</f>
        <v>3</v>
      </c>
      <c r="L28" s="477">
        <f>'RAC Acc'!EB19</f>
        <v>3</v>
      </c>
      <c r="M28" s="477">
        <f>'RAC Acc'!EC19</f>
        <v>3</v>
      </c>
      <c r="N28" s="477">
        <f>'RAC Acc'!ED19</f>
        <v>3</v>
      </c>
      <c r="O28" s="477">
        <f>'RAC Acc'!EE19</f>
        <v>3</v>
      </c>
      <c r="P28" s="477">
        <f>'RAC Acc'!EF19</f>
        <v>15</v>
      </c>
      <c r="Q28" s="477">
        <f>'RAC Acc'!EG19</f>
        <v>15</v>
      </c>
    </row>
    <row r="29" spans="3:17" ht="15" customHeight="1">
      <c r="C29" s="601"/>
      <c r="D29" s="608"/>
      <c r="E29" s="475" t="s">
        <v>387</v>
      </c>
      <c r="F29" s="478">
        <v>1</v>
      </c>
      <c r="G29" s="478">
        <f>'RAC Acc'!CS19</f>
        <v>1</v>
      </c>
      <c r="H29" s="478">
        <f>'RAC Acc'!CT19</f>
        <v>1</v>
      </c>
      <c r="I29" s="478">
        <f>'RAC Acc'!CU19</f>
        <v>1</v>
      </c>
      <c r="J29" s="478">
        <f>'RAC Acc'!CV19</f>
        <v>1</v>
      </c>
      <c r="K29" s="478">
        <f>'RAC Acc'!CW19</f>
        <v>1</v>
      </c>
      <c r="L29" s="478">
        <f>'RAC Acc'!CX19</f>
        <v>1</v>
      </c>
      <c r="M29" s="478">
        <f>'RAC Acc'!CY19</f>
        <v>1</v>
      </c>
      <c r="N29" s="478">
        <f>'RAC Acc'!CZ19</f>
        <v>1</v>
      </c>
      <c r="O29" s="478">
        <f>'RAC Acc'!DA19</f>
        <v>1</v>
      </c>
      <c r="P29" s="476">
        <f>'RAC Acc'!DB19</f>
        <v>5</v>
      </c>
      <c r="Q29" s="476">
        <f>'RAC Acc'!DC19</f>
        <v>5</v>
      </c>
    </row>
    <row r="30" spans="3:17" ht="15" customHeight="1">
      <c r="C30" s="601"/>
      <c r="D30" s="607" t="s">
        <v>324</v>
      </c>
      <c r="E30" s="474" t="s">
        <v>386</v>
      </c>
      <c r="F30" s="477">
        <f>'RAC Acc'!DV27</f>
        <v>15</v>
      </c>
      <c r="G30" s="477">
        <f>'RAC Acc'!DW27</f>
        <v>15</v>
      </c>
      <c r="H30" s="477">
        <f>'RAC Acc'!DX27</f>
        <v>15</v>
      </c>
      <c r="I30" s="477">
        <f>'RAC Acc'!DY27</f>
        <v>15</v>
      </c>
      <c r="J30" s="477">
        <f>'RAC Acc'!DZ27</f>
        <v>15</v>
      </c>
      <c r="K30" s="477">
        <f>'RAC Acc'!EA27</f>
        <v>15</v>
      </c>
      <c r="L30" s="477">
        <f>'RAC Acc'!EB27</f>
        <v>15</v>
      </c>
      <c r="M30" s="477">
        <f>'RAC Acc'!EC27</f>
        <v>15</v>
      </c>
      <c r="N30" s="477">
        <f>'RAC Acc'!ED27</f>
        <v>15</v>
      </c>
      <c r="O30" s="477">
        <f>'RAC Acc'!EE27</f>
        <v>15</v>
      </c>
      <c r="P30" s="477">
        <f>'RAC Acc'!EF27</f>
        <v>15</v>
      </c>
      <c r="Q30" s="477">
        <f>'RAC Acc'!EG27</f>
        <v>15</v>
      </c>
    </row>
    <row r="31" spans="3:17" ht="15" customHeight="1">
      <c r="C31" s="601"/>
      <c r="D31" s="608"/>
      <c r="E31" s="475" t="s">
        <v>387</v>
      </c>
      <c r="F31" s="476">
        <f>'RAC Acc'!CR27</f>
        <v>5</v>
      </c>
      <c r="G31" s="476">
        <f>'RAC Acc'!CS27</f>
        <v>5</v>
      </c>
      <c r="H31" s="476">
        <f>'RAC Acc'!CT27</f>
        <v>5</v>
      </c>
      <c r="I31" s="476">
        <f>'RAC Acc'!CU27</f>
        <v>5</v>
      </c>
      <c r="J31" s="476">
        <f>'RAC Acc'!CV27</f>
        <v>5</v>
      </c>
      <c r="K31" s="476">
        <f>'RAC Acc'!CW27</f>
        <v>5</v>
      </c>
      <c r="L31" s="476">
        <f>'RAC Acc'!CX27</f>
        <v>5</v>
      </c>
      <c r="M31" s="476">
        <f>'RAC Acc'!CY27</f>
        <v>5</v>
      </c>
      <c r="N31" s="476">
        <f>'RAC Acc'!CZ27</f>
        <v>5</v>
      </c>
      <c r="O31" s="476">
        <f>'RAC Acc'!DA27</f>
        <v>5</v>
      </c>
      <c r="P31" s="476">
        <f>'RAC Acc'!DB27</f>
        <v>5</v>
      </c>
      <c r="Q31" s="476">
        <f>'RAC Acc'!DC27</f>
        <v>5</v>
      </c>
    </row>
    <row r="32" spans="3:17" ht="15" customHeight="1">
      <c r="C32" s="601"/>
      <c r="D32" s="607" t="s">
        <v>326</v>
      </c>
      <c r="E32" s="474" t="s">
        <v>386</v>
      </c>
      <c r="F32" s="477">
        <f>'RAC Acc'!DV35</f>
        <v>15</v>
      </c>
      <c r="G32" s="477">
        <v>15</v>
      </c>
      <c r="H32" s="477">
        <f>'RAC Acc'!DX35</f>
        <v>15</v>
      </c>
      <c r="I32" s="477">
        <f>'RAC Acc'!DY35</f>
        <v>3</v>
      </c>
      <c r="J32" s="477">
        <f>'RAC Acc'!DZ35</f>
        <v>15</v>
      </c>
      <c r="K32" s="477">
        <f>'RAC Acc'!EA35</f>
        <v>15</v>
      </c>
      <c r="L32" s="477">
        <f>'RAC Acc'!EB35</f>
        <v>15</v>
      </c>
      <c r="M32" s="477">
        <f>'RAC Acc'!EC35</f>
        <v>15</v>
      </c>
      <c r="N32" s="477">
        <f>'RAC Acc'!ED35</f>
        <v>15</v>
      </c>
      <c r="O32" s="477">
        <f>'RAC Acc'!EE35</f>
        <v>15</v>
      </c>
      <c r="P32" s="477">
        <f>'RAC Acc'!EF35</f>
        <v>15</v>
      </c>
      <c r="Q32" s="477">
        <f>'RAC Acc'!EG35</f>
        <v>15</v>
      </c>
    </row>
    <row r="33" spans="3:17" ht="15" customHeight="1">
      <c r="C33" s="601"/>
      <c r="D33" s="608"/>
      <c r="E33" s="475" t="s">
        <v>387</v>
      </c>
      <c r="F33" s="476">
        <f>'RAC Acc'!CR35</f>
        <v>5</v>
      </c>
      <c r="G33" s="476">
        <v>5</v>
      </c>
      <c r="H33" s="476">
        <f>'RAC Acc'!CT35</f>
        <v>5</v>
      </c>
      <c r="I33" s="478">
        <f>'RAC Acc'!CU35</f>
        <v>1</v>
      </c>
      <c r="J33" s="476">
        <f>'RAC Acc'!CV35</f>
        <v>5</v>
      </c>
      <c r="K33" s="476">
        <f>'RAC Acc'!CW35</f>
        <v>5</v>
      </c>
      <c r="L33" s="476">
        <f>'RAC Acc'!CX35</f>
        <v>5</v>
      </c>
      <c r="M33" s="476">
        <f>'RAC Acc'!CY35</f>
        <v>5</v>
      </c>
      <c r="N33" s="476">
        <f>'RAC Acc'!CZ35</f>
        <v>5</v>
      </c>
      <c r="O33" s="476">
        <f>'RAC Acc'!DA35</f>
        <v>5</v>
      </c>
      <c r="P33" s="476">
        <f>'RAC Acc'!DB35</f>
        <v>5</v>
      </c>
      <c r="Q33" s="476">
        <f>'RAC Acc'!DC35</f>
        <v>5</v>
      </c>
    </row>
    <row r="34" spans="3:17" ht="15" customHeight="1">
      <c r="C34" s="601"/>
      <c r="D34" s="479" t="s">
        <v>388</v>
      </c>
      <c r="E34" s="480" t="s">
        <v>386</v>
      </c>
      <c r="F34" s="479">
        <v>0</v>
      </c>
      <c r="G34" s="479">
        <v>0</v>
      </c>
      <c r="H34" s="479">
        <v>0</v>
      </c>
      <c r="I34" s="479">
        <v>0</v>
      </c>
      <c r="J34" s="479">
        <v>0</v>
      </c>
      <c r="K34" s="479">
        <v>0</v>
      </c>
      <c r="L34" s="479">
        <v>0</v>
      </c>
      <c r="M34" s="479">
        <v>0</v>
      </c>
      <c r="N34" s="479">
        <v>0</v>
      </c>
      <c r="O34" s="479">
        <v>0</v>
      </c>
      <c r="P34" s="479">
        <v>0</v>
      </c>
      <c r="Q34" s="479">
        <v>0</v>
      </c>
    </row>
    <row r="35" spans="3:17" ht="15" customHeight="1">
      <c r="C35" s="602"/>
      <c r="D35" s="605"/>
      <c r="E35" s="606"/>
      <c r="F35" s="476">
        <f>F24+F26+F28+F30+F32+F34</f>
        <v>88</v>
      </c>
      <c r="G35" s="476">
        <f t="shared" ref="G35:N35" si="6">G24+G26+G28+G30+G32+G34</f>
        <v>88</v>
      </c>
      <c r="H35" s="476">
        <f t="shared" si="6"/>
        <v>88</v>
      </c>
      <c r="I35" s="481">
        <f t="shared" si="6"/>
        <v>76</v>
      </c>
      <c r="J35" s="476">
        <f t="shared" si="6"/>
        <v>84</v>
      </c>
      <c r="K35" s="476">
        <f t="shared" si="6"/>
        <v>88</v>
      </c>
      <c r="L35" s="476">
        <f t="shared" si="6"/>
        <v>88</v>
      </c>
      <c r="M35" s="476">
        <f t="shared" si="6"/>
        <v>84</v>
      </c>
      <c r="N35" s="476">
        <f t="shared" si="6"/>
        <v>84</v>
      </c>
      <c r="O35" s="476">
        <f t="shared" ref="O35:Q35" si="7">O24+O26+O28+O30+O32+O34</f>
        <v>80</v>
      </c>
      <c r="P35" s="476">
        <f t="shared" si="7"/>
        <v>92</v>
      </c>
      <c r="Q35" s="476">
        <f>Q24+Q26+Q28+Q30+Q32+Q34</f>
        <v>92</v>
      </c>
    </row>
    <row r="36" spans="3:17" ht="15" customHeight="1"/>
    <row r="37" spans="3:17" ht="15" customHeight="1"/>
    <row r="38" spans="3:17" ht="15" customHeight="1"/>
    <row r="39" spans="3:17" ht="15" customHeight="1"/>
    <row r="40" spans="3:17" ht="15" customHeight="1"/>
    <row r="41" spans="3:17" ht="15" customHeight="1"/>
    <row r="42" spans="3:17" ht="15" customHeight="1"/>
    <row r="43" spans="3:17" ht="15" customHeight="1"/>
    <row r="44" spans="3:17">
      <c r="O44" t="s">
        <v>355</v>
      </c>
    </row>
    <row r="45" spans="3:17" ht="15" customHeight="1">
      <c r="C45" s="589" t="s">
        <v>273</v>
      </c>
      <c r="D45" s="603"/>
      <c r="E45" s="590"/>
      <c r="F45" s="412" t="s">
        <v>274</v>
      </c>
      <c r="G45" s="412" t="s">
        <v>275</v>
      </c>
      <c r="H45" s="625" t="s">
        <v>276</v>
      </c>
      <c r="I45" s="627"/>
      <c r="J45" s="627"/>
      <c r="K45" s="627"/>
      <c r="L45" s="627"/>
      <c r="M45" s="627"/>
      <c r="N45" s="626"/>
      <c r="O45" s="586" t="s">
        <v>339</v>
      </c>
      <c r="P45" s="586" t="s">
        <v>340</v>
      </c>
    </row>
    <row r="46" spans="3:17" ht="15" customHeight="1">
      <c r="C46" s="593"/>
      <c r="D46" s="604"/>
      <c r="E46" s="594"/>
      <c r="F46" s="414" t="s">
        <v>277</v>
      </c>
      <c r="G46" s="414" t="s">
        <v>278</v>
      </c>
      <c r="H46" s="421" t="s">
        <v>279</v>
      </c>
      <c r="I46" s="422" t="s">
        <v>280</v>
      </c>
      <c r="J46" s="422" t="s">
        <v>281</v>
      </c>
      <c r="K46" s="423" t="s">
        <v>282</v>
      </c>
      <c r="L46" s="309" t="s">
        <v>283</v>
      </c>
      <c r="M46" s="625" t="s">
        <v>284</v>
      </c>
      <c r="N46" s="626"/>
      <c r="O46" s="588"/>
      <c r="P46" s="588"/>
      <c r="Q46" t="s">
        <v>357</v>
      </c>
    </row>
    <row r="47" spans="3:17" ht="15" customHeight="1">
      <c r="C47" s="624" t="s">
        <v>341</v>
      </c>
      <c r="D47" s="598" t="s">
        <v>290</v>
      </c>
      <c r="E47" s="412" t="s">
        <v>285</v>
      </c>
      <c r="F47" s="258">
        <v>3147</v>
      </c>
      <c r="G47" s="349">
        <v>4324</v>
      </c>
      <c r="H47" s="270">
        <v>2565</v>
      </c>
      <c r="I47" s="274">
        <v>2698</v>
      </c>
      <c r="J47" s="274">
        <v>2753</v>
      </c>
      <c r="K47" s="272">
        <v>2803</v>
      </c>
      <c r="L47" s="349">
        <f t="shared" ref="L47:L49" si="8">K47</f>
        <v>2803</v>
      </c>
      <c r="M47" s="265" t="s">
        <v>101</v>
      </c>
      <c r="N47" s="376">
        <f>(F47-L47)/F47</f>
        <v>0.10931045440101685</v>
      </c>
      <c r="O47" s="311"/>
      <c r="P47" s="311"/>
    </row>
    <row r="48" spans="3:17" ht="15" customHeight="1">
      <c r="C48" s="599"/>
      <c r="D48" s="601"/>
      <c r="E48" s="413" t="s">
        <v>286</v>
      </c>
      <c r="F48" s="260">
        <v>281338</v>
      </c>
      <c r="G48" s="350">
        <v>444040</v>
      </c>
      <c r="H48" s="271">
        <v>377340</v>
      </c>
      <c r="I48" s="275">
        <v>377502</v>
      </c>
      <c r="J48" s="275">
        <v>378434</v>
      </c>
      <c r="K48" s="273">
        <v>381008</v>
      </c>
      <c r="L48" s="350">
        <f t="shared" si="8"/>
        <v>381008</v>
      </c>
      <c r="M48" s="266" t="s">
        <v>101</v>
      </c>
      <c r="N48" s="377">
        <f t="shared" ref="N48:N49" si="9">(F48-L48)/F48</f>
        <v>-0.35427137464544428</v>
      </c>
      <c r="O48" s="313"/>
      <c r="P48" s="313"/>
    </row>
    <row r="49" spans="3:17" ht="15" customHeight="1">
      <c r="C49" s="599"/>
      <c r="D49" s="602"/>
      <c r="E49" s="411" t="s">
        <v>287</v>
      </c>
      <c r="F49" s="351">
        <f>F47/F48*100</f>
        <v>1.1185833410346273</v>
      </c>
      <c r="G49" s="351">
        <f>G47/G48*100</f>
        <v>0.97378614539230701</v>
      </c>
      <c r="H49" s="354">
        <f t="shared" ref="H49:J49" si="10">H47/H48*100</f>
        <v>0.6797583081570997</v>
      </c>
      <c r="I49" s="354">
        <f t="shared" si="10"/>
        <v>0.71469820027443565</v>
      </c>
      <c r="J49" s="354">
        <f t="shared" si="10"/>
        <v>0.72747163309850593</v>
      </c>
      <c r="K49" s="355">
        <f>K47/K48*100</f>
        <v>0.73568009070675677</v>
      </c>
      <c r="L49" s="351">
        <f t="shared" si="8"/>
        <v>0.73568009070675677</v>
      </c>
      <c r="M49" s="254" t="s">
        <v>101</v>
      </c>
      <c r="N49" s="378">
        <f t="shared" si="9"/>
        <v>0.34231088223941036</v>
      </c>
      <c r="O49" s="352">
        <v>35</v>
      </c>
      <c r="P49" s="353">
        <f>O49/Q49</f>
        <v>1</v>
      </c>
      <c r="Q49">
        <v>35</v>
      </c>
    </row>
    <row r="50" spans="3:17" ht="15" customHeight="1">
      <c r="C50" s="599"/>
      <c r="D50" s="598" t="s">
        <v>305</v>
      </c>
      <c r="E50" s="412" t="s">
        <v>342</v>
      </c>
      <c r="F50" s="359">
        <v>85.86</v>
      </c>
      <c r="G50" s="358">
        <v>81.566999999999993</v>
      </c>
      <c r="H50" s="356">
        <v>19.885000000000002</v>
      </c>
      <c r="I50" s="357">
        <v>18.841000000000001</v>
      </c>
      <c r="J50" s="357">
        <v>14.856999999999999</v>
      </c>
      <c r="K50" s="358">
        <v>11.068</v>
      </c>
      <c r="L50" s="359">
        <f>SUM(H50:K50)</f>
        <v>64.650999999999996</v>
      </c>
      <c r="M50" s="388" t="s">
        <v>101</v>
      </c>
      <c r="N50" s="376">
        <f>(F50-L50)/F50</f>
        <v>0.24701840204984862</v>
      </c>
      <c r="O50" s="311"/>
      <c r="P50" s="311"/>
    </row>
    <row r="51" spans="3:17" ht="15" customHeight="1">
      <c r="C51" s="599"/>
      <c r="D51" s="601"/>
      <c r="E51" s="413" t="s">
        <v>343</v>
      </c>
      <c r="F51" s="363">
        <v>8263.5390000000007</v>
      </c>
      <c r="G51" s="362">
        <v>6700</v>
      </c>
      <c r="H51" s="360">
        <v>669.89700000000005</v>
      </c>
      <c r="I51" s="361">
        <v>110.43899999999999</v>
      </c>
      <c r="J51" s="361">
        <v>325.87900000000002</v>
      </c>
      <c r="K51" s="362">
        <v>8755.6119999999992</v>
      </c>
      <c r="L51" s="363">
        <f>SUM(H51:K51)</f>
        <v>9861.8269999999993</v>
      </c>
      <c r="M51" s="266" t="s">
        <v>101</v>
      </c>
      <c r="N51" s="377">
        <f t="shared" ref="N51:N52" si="11">(F51-L51)/F51</f>
        <v>-0.19341446806265433</v>
      </c>
      <c r="O51" s="313"/>
      <c r="P51" s="313"/>
    </row>
    <row r="52" spans="3:17" ht="15" customHeight="1">
      <c r="C52" s="600"/>
      <c r="D52" s="602"/>
      <c r="E52" s="411" t="s">
        <v>344</v>
      </c>
      <c r="F52" s="351">
        <f>F50/F51*100</f>
        <v>1.0390221429341591</v>
      </c>
      <c r="G52" s="259">
        <f>G50/G51*100</f>
        <v>1.2174179104477612</v>
      </c>
      <c r="H52" s="364">
        <f t="shared" ref="H52:L52" si="12">H50/H51*100</f>
        <v>2.9683667787734533</v>
      </c>
      <c r="I52" s="365">
        <f t="shared" si="12"/>
        <v>17.060096523872907</v>
      </c>
      <c r="J52" s="365">
        <f t="shared" si="12"/>
        <v>4.5590541274522129</v>
      </c>
      <c r="K52" s="366">
        <f t="shared" si="12"/>
        <v>0.1264103525830062</v>
      </c>
      <c r="L52" s="367">
        <f t="shared" si="12"/>
        <v>0.65556818224452729</v>
      </c>
      <c r="M52" s="254" t="s">
        <v>101</v>
      </c>
      <c r="N52" s="378">
        <f t="shared" si="11"/>
        <v>0.36905273222259954</v>
      </c>
      <c r="O52" s="352">
        <v>20</v>
      </c>
      <c r="P52" s="353">
        <f>O52/Q52</f>
        <v>1</v>
      </c>
      <c r="Q52">
        <v>20</v>
      </c>
    </row>
    <row r="53" spans="3:17" ht="15" customHeight="1">
      <c r="C53" s="598" t="s">
        <v>345</v>
      </c>
      <c r="D53" s="598" t="s">
        <v>323</v>
      </c>
      <c r="E53" s="412" t="s">
        <v>346</v>
      </c>
      <c r="F53" s="258">
        <v>11</v>
      </c>
      <c r="G53" s="311"/>
      <c r="H53" s="370">
        <v>0</v>
      </c>
      <c r="I53" s="371">
        <v>0</v>
      </c>
      <c r="J53" s="371">
        <v>0</v>
      </c>
      <c r="K53" s="372">
        <v>1</v>
      </c>
      <c r="L53" s="349">
        <v>1</v>
      </c>
      <c r="M53" s="265" t="s">
        <v>101</v>
      </c>
      <c r="N53" s="376">
        <f>(F53-L53)/F53</f>
        <v>0.90909090909090906</v>
      </c>
      <c r="O53" s="311"/>
      <c r="P53" s="311"/>
    </row>
    <row r="54" spans="3:17" ht="15" customHeight="1">
      <c r="C54" s="601"/>
      <c r="D54" s="601"/>
      <c r="E54" s="413" t="s">
        <v>347</v>
      </c>
      <c r="F54" s="260">
        <v>33920</v>
      </c>
      <c r="G54" s="313"/>
      <c r="H54" s="373">
        <v>6509</v>
      </c>
      <c r="I54" s="374">
        <v>5663</v>
      </c>
      <c r="J54" s="374">
        <v>8794</v>
      </c>
      <c r="K54" s="375">
        <v>13860</v>
      </c>
      <c r="L54" s="350">
        <v>34826</v>
      </c>
      <c r="M54" s="266" t="s">
        <v>101</v>
      </c>
      <c r="N54" s="377">
        <f t="shared" ref="N54:N55" si="13">(F54-L54)/F54</f>
        <v>-2.6709905660377359E-2</v>
      </c>
      <c r="O54" s="313"/>
      <c r="P54" s="313"/>
    </row>
    <row r="55" spans="3:17" ht="15" customHeight="1">
      <c r="C55" s="601"/>
      <c r="D55" s="602"/>
      <c r="E55" s="411" t="s">
        <v>348</v>
      </c>
      <c r="F55" s="368">
        <v>324</v>
      </c>
      <c r="G55" s="411">
        <v>454</v>
      </c>
      <c r="H55" s="426">
        <v>0</v>
      </c>
      <c r="I55" s="369">
        <v>0</v>
      </c>
      <c r="J55" s="369">
        <v>0</v>
      </c>
      <c r="K55" s="427">
        <v>72</v>
      </c>
      <c r="L55" s="432">
        <v>29</v>
      </c>
      <c r="M55" s="254" t="s">
        <v>101</v>
      </c>
      <c r="N55" s="378">
        <f t="shared" si="13"/>
        <v>0.91049382716049387</v>
      </c>
      <c r="O55" s="352">
        <v>15</v>
      </c>
      <c r="P55" s="353">
        <f>O55/Q55</f>
        <v>1</v>
      </c>
      <c r="Q55">
        <v>15</v>
      </c>
    </row>
    <row r="56" spans="3:17" ht="15" customHeight="1">
      <c r="C56" s="601"/>
      <c r="D56" s="598" t="s">
        <v>324</v>
      </c>
      <c r="E56" s="412" t="s">
        <v>346</v>
      </c>
      <c r="F56" s="392">
        <v>180</v>
      </c>
      <c r="G56" s="392">
        <v>36</v>
      </c>
      <c r="H56" s="393">
        <v>0</v>
      </c>
      <c r="I56" s="391">
        <v>0</v>
      </c>
      <c r="J56" s="391">
        <v>0</v>
      </c>
      <c r="K56" s="394">
        <v>23</v>
      </c>
      <c r="L56" s="392">
        <v>23</v>
      </c>
      <c r="M56" s="265" t="s">
        <v>101</v>
      </c>
      <c r="N56" s="280">
        <f>(F56-L56)/F56</f>
        <v>0.87222222222222223</v>
      </c>
      <c r="O56" s="311"/>
      <c r="P56" s="311"/>
    </row>
    <row r="57" spans="3:17" ht="15" customHeight="1">
      <c r="C57" s="601"/>
      <c r="D57" s="601"/>
      <c r="E57" s="413" t="s">
        <v>349</v>
      </c>
      <c r="F57" s="395">
        <v>33920</v>
      </c>
      <c r="G57" s="395">
        <v>34170</v>
      </c>
      <c r="H57" s="396">
        <v>6274</v>
      </c>
      <c r="I57" s="374">
        <v>5250</v>
      </c>
      <c r="J57" s="374">
        <v>8786</v>
      </c>
      <c r="K57" s="397">
        <v>10220</v>
      </c>
      <c r="L57" s="395">
        <v>30530</v>
      </c>
      <c r="M57" s="266" t="s">
        <v>101</v>
      </c>
      <c r="N57" s="281">
        <f t="shared" ref="N57:N58" si="14">(F57-L57)/F57</f>
        <v>9.9941037735849059E-2</v>
      </c>
      <c r="O57" s="313"/>
      <c r="P57" s="313"/>
    </row>
    <row r="58" spans="3:17" ht="15" customHeight="1">
      <c r="C58" s="601"/>
      <c r="D58" s="602"/>
      <c r="E58" s="411" t="s">
        <v>350</v>
      </c>
      <c r="F58" s="398">
        <v>5292</v>
      </c>
      <c r="G58" s="398">
        <v>1054</v>
      </c>
      <c r="H58" s="336">
        <v>0</v>
      </c>
      <c r="I58" s="337">
        <v>0</v>
      </c>
      <c r="J58" s="337">
        <v>0</v>
      </c>
      <c r="K58" s="399">
        <v>2250</v>
      </c>
      <c r="L58" s="411">
        <v>753</v>
      </c>
      <c r="M58" s="254" t="s">
        <v>101</v>
      </c>
      <c r="N58" s="282">
        <f t="shared" si="14"/>
        <v>0.85770975056689347</v>
      </c>
      <c r="O58" s="352">
        <v>15</v>
      </c>
      <c r="P58" s="353">
        <f>O58/Q58</f>
        <v>1</v>
      </c>
      <c r="Q58">
        <v>15</v>
      </c>
    </row>
    <row r="59" spans="3:17" ht="15" customHeight="1">
      <c r="C59" s="601"/>
      <c r="D59" s="598" t="s">
        <v>326</v>
      </c>
      <c r="E59" s="412" t="s">
        <v>351</v>
      </c>
      <c r="F59" s="389">
        <v>923</v>
      </c>
      <c r="G59" s="390"/>
      <c r="H59" s="370">
        <v>0</v>
      </c>
      <c r="I59" s="391">
        <v>0</v>
      </c>
      <c r="J59" s="391">
        <v>0</v>
      </c>
      <c r="K59" s="372">
        <v>0</v>
      </c>
      <c r="L59" s="349">
        <v>0</v>
      </c>
      <c r="M59" s="265" t="s">
        <v>101</v>
      </c>
      <c r="N59" s="376">
        <f>(F59-L59)/F59</f>
        <v>1</v>
      </c>
      <c r="O59" s="311"/>
      <c r="P59" s="311"/>
    </row>
    <row r="60" spans="3:17" ht="15" customHeight="1">
      <c r="C60" s="601"/>
      <c r="D60" s="601"/>
      <c r="E60" s="413" t="s">
        <v>352</v>
      </c>
      <c r="F60" s="260">
        <v>33920</v>
      </c>
      <c r="G60" s="313"/>
      <c r="H60" s="373">
        <v>6274</v>
      </c>
      <c r="I60" s="374">
        <v>5250</v>
      </c>
      <c r="J60" s="374">
        <v>8786</v>
      </c>
      <c r="K60" s="375">
        <v>10220</v>
      </c>
      <c r="L60" s="350">
        <v>30530</v>
      </c>
      <c r="M60" s="266" t="s">
        <v>101</v>
      </c>
      <c r="N60" s="377">
        <f t="shared" ref="N60:N61" si="15">(F60-L60)/F60</f>
        <v>9.9941037735849059E-2</v>
      </c>
      <c r="O60" s="313"/>
      <c r="P60" s="313"/>
    </row>
    <row r="61" spans="3:17" ht="15" customHeight="1">
      <c r="C61" s="602"/>
      <c r="D61" s="602"/>
      <c r="E61" s="411" t="s">
        <v>353</v>
      </c>
      <c r="F61" s="259">
        <f>F59/F60*100</f>
        <v>2.7211084905660377</v>
      </c>
      <c r="G61" s="411">
        <v>2.4500000000000002</v>
      </c>
      <c r="H61" s="426">
        <f>H59/H60*100</f>
        <v>0</v>
      </c>
      <c r="I61" s="369">
        <f>I59/I60*100</f>
        <v>0</v>
      </c>
      <c r="J61" s="369">
        <f>J59/J60*100</f>
        <v>0</v>
      </c>
      <c r="K61" s="427">
        <f>K59/K60*100</f>
        <v>0</v>
      </c>
      <c r="L61" s="432">
        <f>L59/L60*100</f>
        <v>0</v>
      </c>
      <c r="M61" s="254" t="s">
        <v>101</v>
      </c>
      <c r="N61" s="378">
        <f t="shared" si="15"/>
        <v>1</v>
      </c>
      <c r="O61" s="352">
        <v>6</v>
      </c>
      <c r="P61" s="353">
        <f>O61/Q61</f>
        <v>0.4</v>
      </c>
      <c r="Q61">
        <v>15</v>
      </c>
    </row>
    <row r="62" spans="3:17" ht="15" customHeight="1">
      <c r="C62" s="586" t="s">
        <v>354</v>
      </c>
      <c r="D62" s="589" t="s">
        <v>331</v>
      </c>
      <c r="E62" s="590"/>
      <c r="F62" s="412">
        <v>0</v>
      </c>
      <c r="G62" s="412">
        <v>0</v>
      </c>
      <c r="H62" s="415">
        <v>0</v>
      </c>
      <c r="I62" s="416">
        <v>0</v>
      </c>
      <c r="J62" s="416">
        <v>0</v>
      </c>
      <c r="K62" s="417">
        <v>0</v>
      </c>
      <c r="L62" s="412">
        <v>0</v>
      </c>
      <c r="M62" s="338" t="s">
        <v>101</v>
      </c>
      <c r="N62" s="376">
        <v>1</v>
      </c>
      <c r="O62" s="311"/>
      <c r="P62" s="311"/>
    </row>
    <row r="63" spans="3:17" ht="15" customHeight="1">
      <c r="C63" s="587"/>
      <c r="D63" s="591" t="s">
        <v>332</v>
      </c>
      <c r="E63" s="592"/>
      <c r="F63" s="413">
        <v>0</v>
      </c>
      <c r="G63" s="413">
        <v>0</v>
      </c>
      <c r="H63" s="424">
        <v>0</v>
      </c>
      <c r="I63" s="333">
        <v>0</v>
      </c>
      <c r="J63" s="333">
        <v>0</v>
      </c>
      <c r="K63" s="425">
        <v>0</v>
      </c>
      <c r="L63" s="413">
        <v>0</v>
      </c>
      <c r="M63" s="339" t="s">
        <v>101</v>
      </c>
      <c r="N63" s="377">
        <v>1</v>
      </c>
      <c r="O63" s="313"/>
      <c r="P63" s="313"/>
    </row>
    <row r="64" spans="3:17" ht="15" customHeight="1">
      <c r="C64" s="588"/>
      <c r="D64" s="593" t="s">
        <v>333</v>
      </c>
      <c r="E64" s="594"/>
      <c r="F64" s="414" t="s">
        <v>334</v>
      </c>
      <c r="G64" s="414" t="s">
        <v>334</v>
      </c>
      <c r="H64" s="418" t="s">
        <v>334</v>
      </c>
      <c r="I64" s="419" t="s">
        <v>334</v>
      </c>
      <c r="J64" s="419" t="s">
        <v>334</v>
      </c>
      <c r="K64" s="420" t="s">
        <v>334</v>
      </c>
      <c r="L64" s="414" t="s">
        <v>334</v>
      </c>
      <c r="M64" s="334" t="s">
        <v>334</v>
      </c>
      <c r="N64" s="420" t="s">
        <v>334</v>
      </c>
      <c r="O64" s="414" t="s">
        <v>334</v>
      </c>
      <c r="P64" s="414" t="s">
        <v>334</v>
      </c>
    </row>
    <row r="65" spans="1:17" ht="15" customHeight="1">
      <c r="C65" s="595" t="s">
        <v>335</v>
      </c>
      <c r="D65" s="596"/>
      <c r="E65" s="597"/>
      <c r="F65" s="341"/>
      <c r="G65" s="341"/>
      <c r="H65" s="342"/>
      <c r="I65" s="343"/>
      <c r="J65" s="343"/>
      <c r="K65" s="344"/>
      <c r="L65" s="318"/>
      <c r="M65" s="345"/>
      <c r="N65" s="346"/>
      <c r="O65" s="347"/>
      <c r="P65" s="347"/>
    </row>
    <row r="66" spans="1:17" ht="23.25">
      <c r="N66" s="348"/>
      <c r="O66" s="25">
        <f>SUM(O47:O65)</f>
        <v>91</v>
      </c>
      <c r="P66" s="353">
        <f>O66/Q66</f>
        <v>0.91</v>
      </c>
      <c r="Q66">
        <f>SUM(Q49:Q65)</f>
        <v>100</v>
      </c>
    </row>
    <row r="67" spans="1:17" ht="23.25">
      <c r="O67" s="348"/>
      <c r="P67" s="348"/>
    </row>
    <row r="68" spans="1:17" ht="23.25">
      <c r="N68" s="348"/>
      <c r="O68" s="348"/>
      <c r="P68" s="348"/>
    </row>
    <row r="69" spans="1:17">
      <c r="C69" t="s">
        <v>290</v>
      </c>
      <c r="E69" s="25" t="s">
        <v>291</v>
      </c>
      <c r="F69" s="25" t="s">
        <v>292</v>
      </c>
      <c r="H69" s="257" t="s">
        <v>294</v>
      </c>
      <c r="K69" s="293" t="s">
        <v>315</v>
      </c>
      <c r="L69" s="585" t="s">
        <v>295</v>
      </c>
      <c r="M69" s="585"/>
    </row>
    <row r="70" spans="1:17">
      <c r="C70" s="614" t="s">
        <v>273</v>
      </c>
      <c r="D70" s="615"/>
      <c r="E70" s="430" t="s">
        <v>274</v>
      </c>
      <c r="F70" s="430" t="s">
        <v>275</v>
      </c>
      <c r="G70" s="618" t="s">
        <v>276</v>
      </c>
      <c r="H70" s="619"/>
      <c r="I70" s="619"/>
      <c r="J70" s="619"/>
      <c r="K70" s="619"/>
      <c r="L70" s="619"/>
      <c r="M70" s="620"/>
    </row>
    <row r="71" spans="1:17">
      <c r="C71" s="616"/>
      <c r="D71" s="617"/>
      <c r="E71" s="432" t="s">
        <v>277</v>
      </c>
      <c r="F71" s="432" t="s">
        <v>278</v>
      </c>
      <c r="G71" s="428" t="s">
        <v>279</v>
      </c>
      <c r="H71" s="249" t="s">
        <v>280</v>
      </c>
      <c r="I71" s="249" t="s">
        <v>281</v>
      </c>
      <c r="J71" s="429" t="s">
        <v>282</v>
      </c>
      <c r="K71" s="251" t="s">
        <v>283</v>
      </c>
      <c r="L71" s="609" t="s">
        <v>284</v>
      </c>
      <c r="M71" s="610"/>
    </row>
    <row r="72" spans="1:17">
      <c r="A72" t="s">
        <v>310</v>
      </c>
      <c r="C72" s="611" t="s">
        <v>290</v>
      </c>
      <c r="D72" s="252" t="s">
        <v>285</v>
      </c>
      <c r="E72" s="258">
        <v>3147</v>
      </c>
      <c r="F72" s="262">
        <v>4324</v>
      </c>
      <c r="G72" s="270">
        <v>2565</v>
      </c>
      <c r="H72" s="274">
        <v>2698</v>
      </c>
      <c r="I72" s="274">
        <v>2753</v>
      </c>
      <c r="J72" s="272">
        <v>2803</v>
      </c>
      <c r="K72" s="262">
        <f t="shared" ref="K72:K77" si="16">J72</f>
        <v>2803</v>
      </c>
      <c r="L72" s="265" t="s">
        <v>101</v>
      </c>
      <c r="M72" s="280">
        <f>(E72-K72)/E72</f>
        <v>0.10931045440101685</v>
      </c>
      <c r="N72" s="279"/>
    </row>
    <row r="73" spans="1:17">
      <c r="A73" t="s">
        <v>311</v>
      </c>
      <c r="C73" s="612"/>
      <c r="D73" s="253" t="s">
        <v>286</v>
      </c>
      <c r="E73" s="260">
        <v>281338</v>
      </c>
      <c r="F73" s="263">
        <v>444040</v>
      </c>
      <c r="G73" s="271">
        <v>377340</v>
      </c>
      <c r="H73" s="275">
        <v>377502</v>
      </c>
      <c r="I73" s="275">
        <v>378434</v>
      </c>
      <c r="J73" s="273">
        <v>381008</v>
      </c>
      <c r="K73" s="263">
        <f t="shared" si="16"/>
        <v>381008</v>
      </c>
      <c r="L73" s="266" t="s">
        <v>101</v>
      </c>
      <c r="M73" s="281">
        <f t="shared" ref="M73:M74" si="17">(E73-K73)/E73</f>
        <v>-0.35427137464544428</v>
      </c>
    </row>
    <row r="74" spans="1:17">
      <c r="A74" t="s">
        <v>290</v>
      </c>
      <c r="C74" s="613"/>
      <c r="D74" s="432" t="s">
        <v>287</v>
      </c>
      <c r="E74" s="261">
        <f>E72/E73*100</f>
        <v>1.1185833410346273</v>
      </c>
      <c r="F74" s="261">
        <f>F72/F73*100</f>
        <v>0.97378614539230701</v>
      </c>
      <c r="G74" s="278">
        <f t="shared" ref="G74:I74" si="18">G72/G73*100</f>
        <v>0.6797583081570997</v>
      </c>
      <c r="H74" s="278">
        <f t="shared" si="18"/>
        <v>0.71469820027443565</v>
      </c>
      <c r="I74" s="278">
        <f t="shared" si="18"/>
        <v>0.72747163309850593</v>
      </c>
      <c r="J74" s="277">
        <f>J72/J73*100</f>
        <v>0.73568009070675677</v>
      </c>
      <c r="K74" s="261">
        <f t="shared" si="16"/>
        <v>0.73568009070675677</v>
      </c>
      <c r="L74" s="254" t="s">
        <v>101</v>
      </c>
      <c r="M74" s="282">
        <f t="shared" si="17"/>
        <v>0.34231088223941036</v>
      </c>
      <c r="Q74">
        <v>1561</v>
      </c>
    </row>
    <row r="75" spans="1:17">
      <c r="C75" s="611" t="s">
        <v>312</v>
      </c>
      <c r="D75" s="252" t="s">
        <v>285</v>
      </c>
      <c r="E75" s="258">
        <v>0</v>
      </c>
      <c r="F75" s="262">
        <v>0</v>
      </c>
      <c r="G75" s="270">
        <v>0</v>
      </c>
      <c r="H75" s="274">
        <v>0</v>
      </c>
      <c r="I75" s="274">
        <v>0</v>
      </c>
      <c r="J75" s="272">
        <v>0</v>
      </c>
      <c r="K75" s="262">
        <f t="shared" si="16"/>
        <v>0</v>
      </c>
      <c r="L75" s="265" t="s">
        <v>101</v>
      </c>
      <c r="M75" s="280">
        <v>0</v>
      </c>
      <c r="Q75">
        <f>Q74/4</f>
        <v>390.25</v>
      </c>
    </row>
    <row r="76" spans="1:17">
      <c r="C76" s="612"/>
      <c r="D76" s="253" t="s">
        <v>288</v>
      </c>
      <c r="E76" s="260">
        <v>0</v>
      </c>
      <c r="F76" s="263">
        <v>0</v>
      </c>
      <c r="G76" s="271">
        <v>0</v>
      </c>
      <c r="H76" s="275">
        <v>0</v>
      </c>
      <c r="I76" s="275">
        <v>0</v>
      </c>
      <c r="J76" s="273">
        <v>0</v>
      </c>
      <c r="K76" s="263">
        <f t="shared" si="16"/>
        <v>0</v>
      </c>
      <c r="L76" s="266" t="s">
        <v>101</v>
      </c>
      <c r="M76" s="281">
        <v>0</v>
      </c>
    </row>
    <row r="77" spans="1:17">
      <c r="C77" s="613"/>
      <c r="D77" s="432" t="s">
        <v>289</v>
      </c>
      <c r="E77" s="261">
        <v>0</v>
      </c>
      <c r="F77" s="261">
        <v>0</v>
      </c>
      <c r="G77" s="278">
        <v>0</v>
      </c>
      <c r="H77" s="278">
        <v>0</v>
      </c>
      <c r="I77" s="278">
        <v>0</v>
      </c>
      <c r="J77" s="277">
        <v>0</v>
      </c>
      <c r="K77" s="261">
        <f t="shared" si="16"/>
        <v>0</v>
      </c>
      <c r="L77" s="254" t="s">
        <v>101</v>
      </c>
      <c r="M77" s="283">
        <v>0</v>
      </c>
    </row>
    <row r="79" spans="1:17">
      <c r="C79" t="s">
        <v>336</v>
      </c>
    </row>
    <row r="80" spans="1:17">
      <c r="C80" t="s">
        <v>305</v>
      </c>
      <c r="E80" s="25" t="s">
        <v>291</v>
      </c>
      <c r="F80" s="25" t="s">
        <v>292</v>
      </c>
      <c r="H80" s="257" t="s">
        <v>294</v>
      </c>
      <c r="K80" t="s">
        <v>293</v>
      </c>
      <c r="L80" s="585" t="s">
        <v>295</v>
      </c>
      <c r="M80" s="585"/>
    </row>
    <row r="81" spans="1:16">
      <c r="C81" s="614" t="s">
        <v>273</v>
      </c>
      <c r="D81" s="615"/>
      <c r="E81" s="430" t="s">
        <v>274</v>
      </c>
      <c r="F81" s="430" t="s">
        <v>275</v>
      </c>
      <c r="G81" s="618" t="s">
        <v>276</v>
      </c>
      <c r="H81" s="619"/>
      <c r="I81" s="619"/>
      <c r="J81" s="619"/>
      <c r="K81" s="619"/>
      <c r="L81" s="619"/>
      <c r="M81" s="620"/>
      <c r="O81" s="291" t="s">
        <v>313</v>
      </c>
      <c r="P81" s="291" t="s">
        <v>314</v>
      </c>
    </row>
    <row r="82" spans="1:16" ht="15" customHeight="1">
      <c r="C82" s="616"/>
      <c r="D82" s="617"/>
      <c r="E82" s="432" t="s">
        <v>277</v>
      </c>
      <c r="F82" s="432" t="s">
        <v>278</v>
      </c>
      <c r="G82" s="428" t="s">
        <v>279</v>
      </c>
      <c r="H82" s="249" t="s">
        <v>280</v>
      </c>
      <c r="I82" s="249" t="s">
        <v>281</v>
      </c>
      <c r="J82" s="429" t="s">
        <v>282</v>
      </c>
      <c r="K82" s="251" t="s">
        <v>283</v>
      </c>
      <c r="L82" s="609" t="s">
        <v>284</v>
      </c>
      <c r="M82" s="610"/>
      <c r="O82" s="292" t="s">
        <v>291</v>
      </c>
      <c r="P82" s="292" t="s">
        <v>292</v>
      </c>
    </row>
    <row r="83" spans="1:16">
      <c r="C83" s="621" t="s">
        <v>296</v>
      </c>
      <c r="D83" s="252" t="s">
        <v>297</v>
      </c>
      <c r="E83" s="284">
        <f>O83/1000</f>
        <v>36.692999999999998</v>
      </c>
      <c r="F83" s="290">
        <f>E83*0.95</f>
        <v>34.858349999999994</v>
      </c>
      <c r="G83" s="294">
        <v>7.7679999999999998</v>
      </c>
      <c r="H83" s="294">
        <v>6.0019999999999998</v>
      </c>
      <c r="I83" s="294">
        <v>7.1790000000000003</v>
      </c>
      <c r="J83" s="294">
        <v>2.4710000000000001</v>
      </c>
      <c r="K83" s="290">
        <f>SUM(G83:J83)</f>
        <v>23.419999999999998</v>
      </c>
      <c r="L83" s="265" t="s">
        <v>101</v>
      </c>
      <c r="M83" s="280">
        <f>(E83-K83)/E83</f>
        <v>0.36173112037718369</v>
      </c>
      <c r="O83" s="292">
        <v>36693</v>
      </c>
      <c r="P83" s="292"/>
    </row>
    <row r="84" spans="1:16">
      <c r="C84" s="622"/>
      <c r="D84" s="253" t="s">
        <v>298</v>
      </c>
      <c r="E84" s="286">
        <f>O84/1000</f>
        <v>30.527999999999999</v>
      </c>
      <c r="F84" s="288">
        <f t="shared" ref="F84:F87" si="19">E84*0.95</f>
        <v>29.001599999999996</v>
      </c>
      <c r="G84" s="294">
        <v>12.8</v>
      </c>
      <c r="H84" s="294">
        <v>10.127000000000001</v>
      </c>
      <c r="I84" s="294">
        <v>5.0270000000000001</v>
      </c>
      <c r="J84" s="294">
        <v>5.4130000000000003</v>
      </c>
      <c r="K84" s="288">
        <f>SUM(G84:J84)</f>
        <v>33.367000000000004</v>
      </c>
      <c r="L84" s="406" t="s">
        <v>101</v>
      </c>
      <c r="M84" s="405">
        <f t="shared" ref="M84:M90" si="20">(E84-K84)/E84</f>
        <v>-9.2996593291404805E-2</v>
      </c>
      <c r="O84" s="292">
        <v>30528</v>
      </c>
      <c r="P84" s="292"/>
    </row>
    <row r="85" spans="1:16">
      <c r="C85" s="622"/>
      <c r="D85" s="253" t="s">
        <v>299</v>
      </c>
      <c r="E85" s="286">
        <f t="shared" ref="E85:E87" si="21">O85/1000</f>
        <v>13.821999999999999</v>
      </c>
      <c r="F85" s="288">
        <f t="shared" si="19"/>
        <v>13.130899999999999</v>
      </c>
      <c r="G85" s="294">
        <v>1.9750000000000001</v>
      </c>
      <c r="H85" s="294">
        <v>2.157</v>
      </c>
      <c r="I85" s="294">
        <v>2.1</v>
      </c>
      <c r="J85" s="294">
        <v>2.5870000000000002</v>
      </c>
      <c r="K85" s="288">
        <f t="shared" ref="K85:K87" si="22">SUM(G85:J85)</f>
        <v>8.8189999999999991</v>
      </c>
      <c r="L85" s="266" t="s">
        <v>101</v>
      </c>
      <c r="M85" s="281">
        <f t="shared" si="20"/>
        <v>0.36195919548545802</v>
      </c>
      <c r="O85" s="292">
        <v>13822</v>
      </c>
      <c r="P85" s="292"/>
    </row>
    <row r="86" spans="1:16">
      <c r="A86" t="s">
        <v>306</v>
      </c>
      <c r="C86" s="622"/>
      <c r="D86" s="253" t="s">
        <v>300</v>
      </c>
      <c r="E86" s="286">
        <f t="shared" si="21"/>
        <v>2.3090000000000002</v>
      </c>
      <c r="F86" s="288">
        <f t="shared" si="19"/>
        <v>2.1935500000000001</v>
      </c>
      <c r="G86" s="294">
        <v>0.45</v>
      </c>
      <c r="H86" s="294">
        <v>0.38</v>
      </c>
      <c r="I86" s="294">
        <v>0.42</v>
      </c>
      <c r="J86" s="294">
        <v>0.35</v>
      </c>
      <c r="K86" s="288">
        <f t="shared" si="22"/>
        <v>1.6</v>
      </c>
      <c r="L86" s="266" t="s">
        <v>101</v>
      </c>
      <c r="M86" s="281">
        <f t="shared" si="20"/>
        <v>0.30705933304460808</v>
      </c>
      <c r="O86" s="292">
        <v>2309</v>
      </c>
      <c r="P86" s="292"/>
    </row>
    <row r="87" spans="1:16">
      <c r="C87" s="622"/>
      <c r="D87" s="253" t="s">
        <v>301</v>
      </c>
      <c r="E87" s="285">
        <f t="shared" si="21"/>
        <v>2.508</v>
      </c>
      <c r="F87" s="288">
        <f t="shared" si="19"/>
        <v>2.3826000000000001</v>
      </c>
      <c r="G87" s="294">
        <v>0.13100000000000001</v>
      </c>
      <c r="H87" s="294">
        <v>0.17499999999999999</v>
      </c>
      <c r="I87" s="294">
        <v>0.13100000000000001</v>
      </c>
      <c r="J87" s="294">
        <v>0.247</v>
      </c>
      <c r="K87" s="288">
        <f t="shared" si="22"/>
        <v>0.68399999999999994</v>
      </c>
      <c r="L87" s="266" t="s">
        <v>101</v>
      </c>
      <c r="M87" s="281">
        <f t="shared" si="20"/>
        <v>0.72727272727272729</v>
      </c>
      <c r="O87" s="292">
        <v>2508</v>
      </c>
      <c r="P87" s="292"/>
    </row>
    <row r="88" spans="1:16">
      <c r="A88" t="s">
        <v>307</v>
      </c>
      <c r="C88" s="622"/>
      <c r="D88" s="431" t="s">
        <v>302</v>
      </c>
      <c r="E88" s="287">
        <f>SUM(E83:E87)</f>
        <v>85.86</v>
      </c>
      <c r="F88" s="287">
        <f>SUM(F83:F87)</f>
        <v>81.566999999999993</v>
      </c>
      <c r="G88" s="295">
        <f t="shared" ref="G88:J88" si="23">SUM(G83:G87)</f>
        <v>23.124000000000002</v>
      </c>
      <c r="H88" s="297">
        <f t="shared" si="23"/>
        <v>18.841000000000001</v>
      </c>
      <c r="I88" s="297">
        <f t="shared" si="23"/>
        <v>14.856999999999999</v>
      </c>
      <c r="J88" s="296">
        <f t="shared" si="23"/>
        <v>11.068</v>
      </c>
      <c r="K88" s="287">
        <f>SUM(K83:K87)</f>
        <v>67.89</v>
      </c>
      <c r="L88" s="266" t="s">
        <v>101</v>
      </c>
      <c r="M88" s="281">
        <f t="shared" si="20"/>
        <v>0.20929419986023759</v>
      </c>
      <c r="O88" s="292"/>
      <c r="P88" s="292"/>
    </row>
    <row r="89" spans="1:16">
      <c r="A89" t="s">
        <v>308</v>
      </c>
      <c r="C89" s="623"/>
      <c r="D89" s="432" t="s">
        <v>303</v>
      </c>
      <c r="E89" s="259">
        <f>E88/E90*100</f>
        <v>1.0390221429341591</v>
      </c>
      <c r="F89" s="259">
        <f>F88/F90*100</f>
        <v>1.2174179104477612</v>
      </c>
      <c r="G89" s="300">
        <f t="shared" ref="G89:J89" si="24">G88/G90*100</f>
        <v>3.4518739448004694</v>
      </c>
      <c r="H89" s="299">
        <f t="shared" si="24"/>
        <v>17.060096523872907</v>
      </c>
      <c r="I89" s="298">
        <f t="shared" si="24"/>
        <v>4.5590541274522129</v>
      </c>
      <c r="J89" s="276">
        <f t="shared" si="24"/>
        <v>0.1264103525830062</v>
      </c>
      <c r="K89" s="259">
        <f>K88/K90*100</f>
        <v>0.68841199505933337</v>
      </c>
      <c r="L89" s="266" t="s">
        <v>101</v>
      </c>
      <c r="M89" s="301">
        <f t="shared" si="20"/>
        <v>0.33744242147209291</v>
      </c>
      <c r="O89" s="292"/>
      <c r="P89" s="292"/>
    </row>
    <row r="90" spans="1:16" ht="23.25">
      <c r="A90" t="s">
        <v>309</v>
      </c>
      <c r="C90" s="264"/>
      <c r="D90" s="268" t="s">
        <v>304</v>
      </c>
      <c r="E90" s="289">
        <f t="shared" ref="E90:F90" si="25">O90/1000</f>
        <v>8263.5390000000007</v>
      </c>
      <c r="F90" s="289">
        <f t="shared" si="25"/>
        <v>6700</v>
      </c>
      <c r="G90" s="289">
        <v>669.89700000000005</v>
      </c>
      <c r="H90" s="289">
        <v>110.43899999999999</v>
      </c>
      <c r="I90" s="289">
        <v>325.87900000000002</v>
      </c>
      <c r="J90" s="289">
        <v>8755.6119999999992</v>
      </c>
      <c r="K90" s="268">
        <f>SUM(G90:J90)</f>
        <v>9861.8269999999993</v>
      </c>
      <c r="L90" s="264"/>
      <c r="M90" s="302">
        <f t="shared" si="20"/>
        <v>-0.19341446806265433</v>
      </c>
      <c r="O90" s="292">
        <v>8263539</v>
      </c>
      <c r="P90" s="292">
        <v>6700000</v>
      </c>
    </row>
  </sheetData>
  <mergeCells count="49">
    <mergeCell ref="C19:C21"/>
    <mergeCell ref="D19:E19"/>
    <mergeCell ref="D20:E20"/>
    <mergeCell ref="D21:E21"/>
    <mergeCell ref="C3:E3"/>
    <mergeCell ref="C4:C9"/>
    <mergeCell ref="D4:D6"/>
    <mergeCell ref="D7:D9"/>
    <mergeCell ref="C10:C18"/>
    <mergeCell ref="D10:D12"/>
    <mergeCell ref="D13:D15"/>
    <mergeCell ref="D16:D18"/>
    <mergeCell ref="C22:E22"/>
    <mergeCell ref="H45:N45"/>
    <mergeCell ref="O45:O46"/>
    <mergeCell ref="P45:P46"/>
    <mergeCell ref="M46:N46"/>
    <mergeCell ref="C23:E23"/>
    <mergeCell ref="C24:C35"/>
    <mergeCell ref="D24:D25"/>
    <mergeCell ref="D26:D27"/>
    <mergeCell ref="C47:C52"/>
    <mergeCell ref="D47:D49"/>
    <mergeCell ref="D50:D52"/>
    <mergeCell ref="C45:E46"/>
    <mergeCell ref="L69:M69"/>
    <mergeCell ref="D63:E63"/>
    <mergeCell ref="D64:E64"/>
    <mergeCell ref="C70:D71"/>
    <mergeCell ref="G70:M70"/>
    <mergeCell ref="L71:M71"/>
    <mergeCell ref="C72:C74"/>
    <mergeCell ref="L80:M80"/>
    <mergeCell ref="C81:D82"/>
    <mergeCell ref="G81:M81"/>
    <mergeCell ref="L82:M82"/>
    <mergeCell ref="C83:C89"/>
    <mergeCell ref="D28:D29"/>
    <mergeCell ref="D30:D31"/>
    <mergeCell ref="D32:D33"/>
    <mergeCell ref="D35:E35"/>
    <mergeCell ref="C75:C77"/>
    <mergeCell ref="C65:E65"/>
    <mergeCell ref="C53:C61"/>
    <mergeCell ref="D53:D55"/>
    <mergeCell ref="D56:D58"/>
    <mergeCell ref="D59:D61"/>
    <mergeCell ref="C62:C64"/>
    <mergeCell ref="D62:E6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54"/>
  <sheetViews>
    <sheetView showGridLines="0" workbookViewId="0">
      <pane xSplit="5" topLeftCell="W1" activePane="topRight" state="frozen"/>
      <selection activeCell="A28" sqref="A28"/>
      <selection pane="topRight" activeCell="AG6" sqref="AG6"/>
    </sheetView>
  </sheetViews>
  <sheetFormatPr defaultRowHeight="15"/>
  <cols>
    <col min="1" max="1" width="4.5703125" customWidth="1"/>
    <col min="3" max="3" width="5.140625" customWidth="1"/>
    <col min="4" max="4" width="7.85546875" customWidth="1"/>
    <col min="5" max="5" width="22" customWidth="1"/>
    <col min="6" max="6" width="9.7109375" customWidth="1"/>
    <col min="7" max="10" width="7" customWidth="1"/>
    <col min="11" max="11" width="7.42578125" customWidth="1"/>
    <col min="12" max="24" width="7" customWidth="1"/>
    <col min="25" max="25" width="7.42578125" customWidth="1"/>
    <col min="26" max="29" width="7.28515625" customWidth="1"/>
  </cols>
  <sheetData>
    <row r="2" spans="2:46" ht="25.5" customHeight="1">
      <c r="B2" s="635" t="s">
        <v>305</v>
      </c>
      <c r="C2" s="635"/>
      <c r="D2" s="636" t="s">
        <v>3</v>
      </c>
      <c r="E2" s="637"/>
      <c r="F2" s="3" t="s">
        <v>38</v>
      </c>
      <c r="G2" s="3" t="s">
        <v>39</v>
      </c>
      <c r="H2" s="3" t="s">
        <v>40</v>
      </c>
      <c r="I2" s="17" t="s">
        <v>60</v>
      </c>
      <c r="J2" s="17" t="s">
        <v>65</v>
      </c>
      <c r="K2" s="17" t="s">
        <v>64</v>
      </c>
      <c r="L2" s="17" t="s">
        <v>67</v>
      </c>
      <c r="M2" s="17" t="s">
        <v>68</v>
      </c>
      <c r="N2" s="17" t="s">
        <v>70</v>
      </c>
      <c r="O2" s="17" t="s">
        <v>84</v>
      </c>
      <c r="P2" s="17" t="s">
        <v>112</v>
      </c>
      <c r="Q2" s="17" t="s">
        <v>113</v>
      </c>
      <c r="R2" s="3" t="s">
        <v>182</v>
      </c>
      <c r="S2" s="3" t="s">
        <v>185</v>
      </c>
      <c r="T2" s="3" t="s">
        <v>259</v>
      </c>
      <c r="U2" s="3" t="s">
        <v>262</v>
      </c>
      <c r="V2" s="3" t="s">
        <v>264</v>
      </c>
      <c r="W2" s="3" t="s">
        <v>268</v>
      </c>
      <c r="X2" s="3" t="s">
        <v>320</v>
      </c>
    </row>
    <row r="3" spans="2:46">
      <c r="B3" s="638" t="s">
        <v>363</v>
      </c>
      <c r="C3" s="638"/>
      <c r="D3" s="650" t="s">
        <v>7</v>
      </c>
      <c r="E3" s="237" t="s">
        <v>366</v>
      </c>
      <c r="F3" s="455">
        <v>96468.928833245765</v>
      </c>
      <c r="G3" s="455">
        <v>104387.47626144315</v>
      </c>
      <c r="H3" s="455">
        <v>137701.01092671437</v>
      </c>
      <c r="I3" s="455">
        <v>124367.13155718512</v>
      </c>
      <c r="J3" s="455">
        <v>119411.89815378647</v>
      </c>
      <c r="K3" s="455">
        <v>94520.751580527707</v>
      </c>
      <c r="L3" s="455">
        <v>83846.24886430976</v>
      </c>
      <c r="M3" s="455">
        <v>90445.768893934117</v>
      </c>
      <c r="N3" s="455">
        <v>70746.961112167846</v>
      </c>
      <c r="O3" s="455">
        <v>61489.409759628368</v>
      </c>
      <c r="P3" s="455">
        <v>66904.637674130121</v>
      </c>
      <c r="Q3" s="455">
        <v>82596.994287778041</v>
      </c>
      <c r="R3" s="455">
        <v>89031.797680141055</v>
      </c>
      <c r="S3" s="455">
        <v>79022.718145017789</v>
      </c>
      <c r="T3" s="455">
        <v>84383.296967464936</v>
      </c>
      <c r="U3" s="455">
        <v>131511.37966677282</v>
      </c>
      <c r="V3" s="455">
        <v>75963.228357864835</v>
      </c>
      <c r="W3" s="455">
        <v>67248.559579644701</v>
      </c>
      <c r="X3" s="455">
        <v>80491.061402633204</v>
      </c>
    </row>
    <row r="4" spans="2:46">
      <c r="B4" s="638"/>
      <c r="C4" s="638"/>
      <c r="D4" s="650"/>
      <c r="E4" s="237" t="s">
        <v>367</v>
      </c>
      <c r="F4" s="455">
        <v>64550.597766274353</v>
      </c>
      <c r="G4" s="455">
        <v>70520.931980441121</v>
      </c>
      <c r="H4" s="455">
        <v>54252.48728562663</v>
      </c>
      <c r="I4" s="455">
        <v>55141.246631620808</v>
      </c>
      <c r="J4" s="455">
        <v>48799.480083326649</v>
      </c>
      <c r="K4" s="455">
        <v>53300.931806304761</v>
      </c>
      <c r="L4" s="455">
        <v>53749.922038782592</v>
      </c>
      <c r="M4" s="455">
        <v>65700.243876906548</v>
      </c>
      <c r="N4" s="455">
        <v>73804.478152441487</v>
      </c>
      <c r="O4" s="455">
        <v>71150.784961773737</v>
      </c>
      <c r="P4" s="455">
        <v>137781.89872351952</v>
      </c>
      <c r="Q4" s="455">
        <v>87161.93261188241</v>
      </c>
      <c r="R4" s="455">
        <v>77529.962055409153</v>
      </c>
      <c r="S4" s="455">
        <v>60240.131978483092</v>
      </c>
      <c r="T4" s="455">
        <v>48812.683599288823</v>
      </c>
      <c r="U4" s="455">
        <v>48916.030119692063</v>
      </c>
      <c r="V4" s="455">
        <v>41511.304052320891</v>
      </c>
      <c r="W4" s="455">
        <v>60241.2658367201</v>
      </c>
      <c r="X4" s="455">
        <v>67156.971218176768</v>
      </c>
      <c r="AC4">
        <v>96468.928833245765</v>
      </c>
      <c r="AD4" s="458">
        <v>137701.01092671437</v>
      </c>
      <c r="AE4" s="458">
        <v>124367.13155718512</v>
      </c>
      <c r="AF4" s="458">
        <v>119411.89815378647</v>
      </c>
      <c r="AG4" s="458">
        <v>94520.751580527707</v>
      </c>
      <c r="AH4" s="458">
        <v>83846.24886430976</v>
      </c>
      <c r="AI4" s="458">
        <v>90445.768893934117</v>
      </c>
      <c r="AJ4" s="458">
        <v>70746.961112167846</v>
      </c>
      <c r="AK4" s="458">
        <v>61489.409759628368</v>
      </c>
      <c r="AL4" s="458">
        <v>66904.637674130121</v>
      </c>
      <c r="AM4" s="458">
        <v>82596.994287778041</v>
      </c>
      <c r="AN4" s="458">
        <v>89031.797680141055</v>
      </c>
      <c r="AO4" s="458">
        <v>79022.718145017789</v>
      </c>
      <c r="AP4" s="458">
        <v>84383.296967464936</v>
      </c>
      <c r="AQ4" s="458">
        <v>131511.37966677282</v>
      </c>
      <c r="AR4" s="458">
        <v>75963.228357864835</v>
      </c>
      <c r="AS4" s="458">
        <v>67248.559579644701</v>
      </c>
      <c r="AT4" s="458">
        <v>80491.061402633204</v>
      </c>
    </row>
    <row r="5" spans="2:46">
      <c r="B5" s="638"/>
      <c r="C5" s="638"/>
      <c r="D5" s="650"/>
      <c r="E5" s="237" t="s">
        <v>368</v>
      </c>
      <c r="F5" s="455">
        <f>SUM(F3:F4)</f>
        <v>161019.52659952012</v>
      </c>
      <c r="G5" s="455">
        <f t="shared" ref="G5:X5" si="0">SUM(G3:G4)</f>
        <v>174908.40824188426</v>
      </c>
      <c r="H5" s="455">
        <f t="shared" si="0"/>
        <v>191953.49821234099</v>
      </c>
      <c r="I5" s="455">
        <f t="shared" si="0"/>
        <v>179508.37818880592</v>
      </c>
      <c r="J5" s="455">
        <f t="shared" si="0"/>
        <v>168211.37823711312</v>
      </c>
      <c r="K5" s="455">
        <f t="shared" si="0"/>
        <v>147821.68338683248</v>
      </c>
      <c r="L5" s="455">
        <f t="shared" si="0"/>
        <v>137596.17090309237</v>
      </c>
      <c r="M5" s="455">
        <f t="shared" si="0"/>
        <v>156146.01277084067</v>
      </c>
      <c r="N5" s="455">
        <f t="shared" si="0"/>
        <v>144551.43926460933</v>
      </c>
      <c r="O5" s="455">
        <f t="shared" si="0"/>
        <v>132640.19472140211</v>
      </c>
      <c r="P5" s="455">
        <f t="shared" si="0"/>
        <v>204686.53639764964</v>
      </c>
      <c r="Q5" s="455">
        <f t="shared" si="0"/>
        <v>169758.92689966044</v>
      </c>
      <c r="R5" s="455">
        <f t="shared" si="0"/>
        <v>166561.75973555021</v>
      </c>
      <c r="S5" s="455">
        <f t="shared" si="0"/>
        <v>139262.85012350089</v>
      </c>
      <c r="T5" s="455">
        <f t="shared" si="0"/>
        <v>133195.98056675377</v>
      </c>
      <c r="U5" s="455">
        <f t="shared" si="0"/>
        <v>180427.40978646488</v>
      </c>
      <c r="V5" s="455">
        <f t="shared" si="0"/>
        <v>117474.53241018573</v>
      </c>
      <c r="W5" s="455">
        <f t="shared" si="0"/>
        <v>127489.82541636479</v>
      </c>
      <c r="X5" s="455">
        <f t="shared" si="0"/>
        <v>147648.03262080997</v>
      </c>
      <c r="AB5" t="s">
        <v>369</v>
      </c>
      <c r="AC5">
        <v>64550.597766274353</v>
      </c>
      <c r="AD5" s="459">
        <v>54252.48728562663</v>
      </c>
      <c r="AE5" s="459">
        <v>55141.246631620808</v>
      </c>
      <c r="AF5" s="459">
        <v>48799.480083326649</v>
      </c>
      <c r="AG5" s="459">
        <v>53300.931806304761</v>
      </c>
      <c r="AH5" s="459">
        <v>53749.922038782592</v>
      </c>
      <c r="AI5" s="459">
        <v>65700.243876906548</v>
      </c>
      <c r="AJ5" s="459">
        <v>73804.478152441487</v>
      </c>
      <c r="AK5" s="459">
        <v>71150.784961773737</v>
      </c>
      <c r="AL5" s="459">
        <v>137781.89872351952</v>
      </c>
      <c r="AM5" s="459">
        <v>87161.93261188241</v>
      </c>
      <c r="AN5" s="459">
        <v>77529.962055409153</v>
      </c>
      <c r="AO5" s="459">
        <v>60240.131978483092</v>
      </c>
      <c r="AP5" s="459">
        <v>48812.683599288823</v>
      </c>
      <c r="AQ5" s="459">
        <v>48916.030119692063</v>
      </c>
      <c r="AR5" s="459">
        <v>41511.304052320891</v>
      </c>
      <c r="AS5" s="459">
        <v>60241.2658367201</v>
      </c>
      <c r="AT5" s="459">
        <v>67156.971218176768</v>
      </c>
    </row>
    <row r="6" spans="2:46">
      <c r="B6" s="638"/>
      <c r="C6" s="638"/>
      <c r="D6" s="650"/>
      <c r="E6" s="237" t="s">
        <v>193</v>
      </c>
      <c r="F6" s="455">
        <f t="shared" ref="F6:X6" si="1">F11</f>
        <v>9800220</v>
      </c>
      <c r="G6" s="455">
        <f t="shared" si="1"/>
        <v>7036213</v>
      </c>
      <c r="H6" s="455">
        <f t="shared" si="1"/>
        <v>6949178</v>
      </c>
      <c r="I6" s="455">
        <f t="shared" si="1"/>
        <v>6454474</v>
      </c>
      <c r="J6" s="455">
        <f t="shared" si="1"/>
        <v>6912401</v>
      </c>
      <c r="K6" s="455">
        <f t="shared" si="1"/>
        <v>6669922</v>
      </c>
      <c r="L6" s="455">
        <f t="shared" si="1"/>
        <v>8263539</v>
      </c>
      <c r="M6" s="455">
        <f t="shared" si="1"/>
        <v>9718921</v>
      </c>
      <c r="N6" s="455">
        <f t="shared" si="1"/>
        <v>11570168</v>
      </c>
      <c r="O6" s="455">
        <f t="shared" si="1"/>
        <v>14528718</v>
      </c>
      <c r="P6" s="455">
        <f t="shared" si="1"/>
        <v>12666540</v>
      </c>
      <c r="Q6" s="455">
        <f t="shared" si="1"/>
        <v>10187909</v>
      </c>
      <c r="R6" s="455">
        <f t="shared" si="1"/>
        <v>11675088</v>
      </c>
      <c r="S6" s="455">
        <f t="shared" si="1"/>
        <v>7606111</v>
      </c>
      <c r="T6" s="455">
        <f t="shared" si="1"/>
        <v>7358158</v>
      </c>
      <c r="U6" s="455">
        <f t="shared" si="1"/>
        <v>5016124</v>
      </c>
      <c r="V6" s="455">
        <f t="shared" si="1"/>
        <v>2974205</v>
      </c>
      <c r="W6" s="455">
        <f t="shared" si="1"/>
        <v>7991192</v>
      </c>
      <c r="X6" s="455">
        <f t="shared" si="1"/>
        <v>8976051</v>
      </c>
      <c r="AC6">
        <f>SUM(AC4:AC5)</f>
        <v>161019.52659952012</v>
      </c>
    </row>
    <row r="7" spans="2:46">
      <c r="B7" s="638"/>
      <c r="C7" s="638"/>
      <c r="D7" s="650"/>
      <c r="E7" s="237" t="s">
        <v>365</v>
      </c>
      <c r="F7" s="456">
        <f>F5/F6*100</f>
        <v>1.6430195097612108</v>
      </c>
      <c r="G7" s="456">
        <f t="shared" ref="G7:X7" si="2">G3/G6*100</f>
        <v>1.4835747050500483</v>
      </c>
      <c r="H7" s="456">
        <f t="shared" si="2"/>
        <v>1.981543873631016</v>
      </c>
      <c r="I7" s="456">
        <f t="shared" si="2"/>
        <v>1.9268360451554243</v>
      </c>
      <c r="J7" s="456">
        <f t="shared" si="2"/>
        <v>1.7275024720612486</v>
      </c>
      <c r="K7" s="456">
        <f t="shared" si="2"/>
        <v>1.4171192943564814</v>
      </c>
      <c r="L7" s="456">
        <f t="shared" si="2"/>
        <v>1.0146530301885157</v>
      </c>
      <c r="M7" s="456">
        <f t="shared" si="2"/>
        <v>0.9306153316189536</v>
      </c>
      <c r="N7" s="456">
        <f t="shared" si="2"/>
        <v>0.61146010249953031</v>
      </c>
      <c r="O7" s="456">
        <f t="shared" si="2"/>
        <v>0.42322667257791341</v>
      </c>
      <c r="P7" s="456">
        <f t="shared" si="2"/>
        <v>0.52819978995155836</v>
      </c>
      <c r="Q7" s="456">
        <f t="shared" si="2"/>
        <v>0.81073549329678984</v>
      </c>
      <c r="R7" s="456">
        <f t="shared" si="2"/>
        <v>0.76257924291569412</v>
      </c>
      <c r="S7" s="456">
        <f t="shared" si="2"/>
        <v>1.0389372196253486</v>
      </c>
      <c r="T7" s="456">
        <f t="shared" si="2"/>
        <v>1.1467991984877863</v>
      </c>
      <c r="U7" s="456">
        <f t="shared" si="2"/>
        <v>2.6217729000872549</v>
      </c>
      <c r="V7" s="456">
        <f t="shared" si="2"/>
        <v>2.554068342897172</v>
      </c>
      <c r="W7" s="456">
        <f t="shared" si="2"/>
        <v>0.84153352315455199</v>
      </c>
      <c r="X7" s="456">
        <f t="shared" si="2"/>
        <v>0.89673132876175954</v>
      </c>
    </row>
    <row r="8" spans="2:46">
      <c r="B8" s="651" t="s">
        <v>364</v>
      </c>
      <c r="C8" s="651"/>
      <c r="D8" s="643" t="s">
        <v>7</v>
      </c>
      <c r="E8" s="454" t="s">
        <v>366</v>
      </c>
      <c r="F8" s="457">
        <v>96468.928833245765</v>
      </c>
      <c r="G8" s="457">
        <v>104387.47626144315</v>
      </c>
      <c r="H8" s="457">
        <v>137701.01092671437</v>
      </c>
      <c r="I8" s="457">
        <v>124367.13155718512</v>
      </c>
      <c r="J8" s="457">
        <v>119411.89815378647</v>
      </c>
      <c r="K8" s="457">
        <v>94520.751580527707</v>
      </c>
      <c r="L8" s="457">
        <v>83846.24886430976</v>
      </c>
      <c r="M8" s="457">
        <v>90445.768893934117</v>
      </c>
      <c r="N8" s="457">
        <v>70746.961112167846</v>
      </c>
      <c r="O8" s="457">
        <v>61489.409759628368</v>
      </c>
      <c r="P8" s="457">
        <v>66904.637674130121</v>
      </c>
      <c r="Q8" s="457">
        <v>82596.994287778041</v>
      </c>
      <c r="R8" s="457">
        <v>89031.797680141055</v>
      </c>
      <c r="S8" s="457">
        <v>79022.718145017789</v>
      </c>
      <c r="T8" s="457">
        <v>84383.296967464936</v>
      </c>
      <c r="U8" s="457">
        <v>131511.37966677282</v>
      </c>
      <c r="V8" s="457">
        <v>75963.228357864835</v>
      </c>
      <c r="W8" s="457">
        <v>67248.559579644701</v>
      </c>
      <c r="X8" s="457">
        <v>80491.061402633204</v>
      </c>
    </row>
    <row r="9" spans="2:46">
      <c r="B9" s="651"/>
      <c r="C9" s="651"/>
      <c r="D9" s="643"/>
      <c r="E9" s="454" t="s">
        <v>367</v>
      </c>
      <c r="F9" s="457">
        <v>0</v>
      </c>
      <c r="G9" s="457">
        <v>0</v>
      </c>
      <c r="H9" s="457">
        <v>0</v>
      </c>
      <c r="I9" s="457">
        <v>0</v>
      </c>
      <c r="J9" s="457">
        <v>0</v>
      </c>
      <c r="K9" s="457">
        <v>0</v>
      </c>
      <c r="L9" s="457">
        <v>0</v>
      </c>
      <c r="M9" s="457">
        <v>0</v>
      </c>
      <c r="N9" s="457">
        <v>0</v>
      </c>
      <c r="O9" s="457">
        <v>0</v>
      </c>
      <c r="P9" s="457">
        <v>0</v>
      </c>
      <c r="Q9" s="457">
        <v>0</v>
      </c>
      <c r="R9" s="457">
        <v>0</v>
      </c>
      <c r="S9" s="457">
        <v>0</v>
      </c>
      <c r="T9" s="457">
        <v>0</v>
      </c>
      <c r="U9" s="457">
        <v>0</v>
      </c>
      <c r="V9" s="457">
        <v>0</v>
      </c>
      <c r="W9" s="457">
        <v>0</v>
      </c>
      <c r="X9" s="457">
        <v>0</v>
      </c>
    </row>
    <row r="10" spans="2:46">
      <c r="B10" s="651"/>
      <c r="C10" s="651"/>
      <c r="D10" s="643"/>
      <c r="E10" s="454" t="s">
        <v>368</v>
      </c>
      <c r="F10" s="457">
        <f>SUM(F8:F9)</f>
        <v>96468.928833245765</v>
      </c>
      <c r="G10" s="457">
        <v>104387.47626144315</v>
      </c>
      <c r="H10" s="457">
        <v>137701.01092671437</v>
      </c>
      <c r="I10" s="457">
        <v>124367.13155718512</v>
      </c>
      <c r="J10" s="457">
        <v>119411.89815378647</v>
      </c>
      <c r="K10" s="457">
        <v>94520.751580527707</v>
      </c>
      <c r="L10" s="457">
        <v>83846.24886430976</v>
      </c>
      <c r="M10" s="457">
        <v>90445.768893934117</v>
      </c>
      <c r="N10" s="457">
        <v>70746.961112167846</v>
      </c>
      <c r="O10" s="457">
        <v>61489.409759628368</v>
      </c>
      <c r="P10" s="457">
        <v>66904.637674130121</v>
      </c>
      <c r="Q10" s="457">
        <v>82596.994287778041</v>
      </c>
      <c r="R10" s="457">
        <v>89031.797680141055</v>
      </c>
      <c r="S10" s="457">
        <v>79022.718145017789</v>
      </c>
      <c r="T10" s="457">
        <v>84383.296967464936</v>
      </c>
      <c r="U10" s="457">
        <v>131511.37966677282</v>
      </c>
      <c r="V10" s="457">
        <v>75963.228357864835</v>
      </c>
      <c r="W10" s="457">
        <v>67248.559579644701</v>
      </c>
      <c r="X10" s="457">
        <v>80491.061402633204</v>
      </c>
    </row>
    <row r="11" spans="2:46">
      <c r="B11" s="651"/>
      <c r="C11" s="651"/>
      <c r="D11" s="643"/>
      <c r="E11" s="433" t="s">
        <v>193</v>
      </c>
      <c r="F11" s="457">
        <v>9800220</v>
      </c>
      <c r="G11" s="457">
        <v>7036213</v>
      </c>
      <c r="H11" s="457">
        <v>6949178</v>
      </c>
      <c r="I11" s="457">
        <v>6454474</v>
      </c>
      <c r="J11" s="457">
        <v>6912401</v>
      </c>
      <c r="K11" s="457">
        <v>6669922</v>
      </c>
      <c r="L11" s="457">
        <v>8263539</v>
      </c>
      <c r="M11" s="457">
        <v>9718921</v>
      </c>
      <c r="N11" s="457">
        <v>11570168</v>
      </c>
      <c r="O11" s="457">
        <v>14528718</v>
      </c>
      <c r="P11" s="457">
        <v>12666540</v>
      </c>
      <c r="Q11" s="457">
        <v>10187909</v>
      </c>
      <c r="R11" s="457">
        <v>11675088</v>
      </c>
      <c r="S11" s="457">
        <v>7606111</v>
      </c>
      <c r="T11" s="457">
        <v>7358158</v>
      </c>
      <c r="U11" s="457">
        <v>5016124</v>
      </c>
      <c r="V11" s="457">
        <v>2974205</v>
      </c>
      <c r="W11" s="457">
        <v>7991192</v>
      </c>
      <c r="X11" s="457">
        <v>8976051</v>
      </c>
    </row>
    <row r="12" spans="2:46">
      <c r="B12" s="651"/>
      <c r="C12" s="651"/>
      <c r="D12" s="643"/>
      <c r="E12" s="433" t="s">
        <v>365</v>
      </c>
      <c r="F12" s="453">
        <f t="shared" ref="F12:X12" si="3">F10/F11*100</f>
        <v>0.98435472706985927</v>
      </c>
      <c r="G12" s="453">
        <f t="shared" si="3"/>
        <v>1.4835747050500483</v>
      </c>
      <c r="H12" s="453">
        <f t="shared" si="3"/>
        <v>1.981543873631016</v>
      </c>
      <c r="I12" s="453">
        <f t="shared" si="3"/>
        <v>1.9268360451554243</v>
      </c>
      <c r="J12" s="453">
        <f t="shared" si="3"/>
        <v>1.7275024720612486</v>
      </c>
      <c r="K12" s="453">
        <f t="shared" si="3"/>
        <v>1.4171192943564814</v>
      </c>
      <c r="L12" s="453">
        <f t="shared" si="3"/>
        <v>1.0146530301885157</v>
      </c>
      <c r="M12" s="453">
        <f t="shared" si="3"/>
        <v>0.9306153316189536</v>
      </c>
      <c r="N12" s="453">
        <f t="shared" si="3"/>
        <v>0.61146010249953031</v>
      </c>
      <c r="O12" s="453">
        <f t="shared" si="3"/>
        <v>0.42322667257791341</v>
      </c>
      <c r="P12" s="453">
        <f t="shared" si="3"/>
        <v>0.52819978995155836</v>
      </c>
      <c r="Q12" s="453">
        <f t="shared" si="3"/>
        <v>0.81073549329678984</v>
      </c>
      <c r="R12" s="453">
        <f t="shared" si="3"/>
        <v>0.76257924291569412</v>
      </c>
      <c r="S12" s="453">
        <f t="shared" si="3"/>
        <v>1.0389372196253486</v>
      </c>
      <c r="T12" s="453">
        <f t="shared" si="3"/>
        <v>1.1467991984877863</v>
      </c>
      <c r="U12" s="453">
        <f t="shared" si="3"/>
        <v>2.6217729000872549</v>
      </c>
      <c r="V12" s="453">
        <f t="shared" si="3"/>
        <v>2.554068342897172</v>
      </c>
      <c r="W12" s="453">
        <f t="shared" si="3"/>
        <v>0.84153352315455199</v>
      </c>
      <c r="X12" s="453">
        <f t="shared" si="3"/>
        <v>0.89673132876175954</v>
      </c>
    </row>
    <row r="16" spans="2:46" ht="21.75" customHeight="1">
      <c r="B16" s="635" t="s">
        <v>323</v>
      </c>
      <c r="C16" s="635"/>
      <c r="D16" s="636" t="s">
        <v>3</v>
      </c>
      <c r="E16" s="637"/>
      <c r="F16" s="3" t="s">
        <v>38</v>
      </c>
      <c r="G16" s="3" t="s">
        <v>39</v>
      </c>
      <c r="H16" s="3" t="s">
        <v>40</v>
      </c>
      <c r="I16" s="17" t="s">
        <v>60</v>
      </c>
      <c r="J16" s="17" t="s">
        <v>65</v>
      </c>
      <c r="K16" s="17" t="s">
        <v>64</v>
      </c>
      <c r="L16" s="17" t="s">
        <v>67</v>
      </c>
      <c r="M16" s="17" t="s">
        <v>68</v>
      </c>
      <c r="N16" s="17" t="s">
        <v>70</v>
      </c>
      <c r="O16" s="17" t="s">
        <v>84</v>
      </c>
      <c r="P16" s="17" t="s">
        <v>112</v>
      </c>
      <c r="Q16" s="17" t="s">
        <v>113</v>
      </c>
      <c r="R16" s="3" t="s">
        <v>182</v>
      </c>
      <c r="S16" s="3" t="s">
        <v>185</v>
      </c>
      <c r="T16" s="3" t="s">
        <v>259</v>
      </c>
      <c r="U16" s="3" t="s">
        <v>262</v>
      </c>
      <c r="V16" s="3" t="s">
        <v>264</v>
      </c>
      <c r="W16" s="3" t="s">
        <v>268</v>
      </c>
      <c r="X16" s="3" t="s">
        <v>320</v>
      </c>
      <c r="Y16" s="3" t="s">
        <v>383</v>
      </c>
      <c r="Z16" s="3" t="s">
        <v>390</v>
      </c>
      <c r="AA16" s="3" t="s">
        <v>393</v>
      </c>
      <c r="AB16" s="3" t="s">
        <v>405</v>
      </c>
      <c r="AC16" s="3" t="s">
        <v>421</v>
      </c>
    </row>
    <row r="17" spans="2:29">
      <c r="B17" s="638" t="s">
        <v>363</v>
      </c>
      <c r="C17" s="638"/>
      <c r="D17" s="650" t="s">
        <v>7</v>
      </c>
      <c r="E17" s="237" t="s">
        <v>370</v>
      </c>
      <c r="F17" s="460" t="s">
        <v>373</v>
      </c>
      <c r="G17" s="461" t="s">
        <v>374</v>
      </c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</row>
    <row r="18" spans="2:29">
      <c r="B18" s="638"/>
      <c r="C18" s="638"/>
      <c r="D18" s="650"/>
      <c r="E18" s="237" t="s">
        <v>371</v>
      </c>
      <c r="F18" s="460" t="s">
        <v>373</v>
      </c>
      <c r="G18" s="461" t="s">
        <v>374</v>
      </c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</row>
    <row r="19" spans="2:29">
      <c r="B19" s="638"/>
      <c r="C19" s="638"/>
      <c r="D19" s="650"/>
      <c r="E19" s="237" t="s">
        <v>372</v>
      </c>
      <c r="F19" s="226">
        <v>0</v>
      </c>
      <c r="G19" s="226">
        <v>44</v>
      </c>
      <c r="H19" s="226">
        <v>361</v>
      </c>
      <c r="I19" s="226">
        <v>401</v>
      </c>
      <c r="J19" s="226">
        <v>849</v>
      </c>
      <c r="K19" s="226">
        <v>569</v>
      </c>
      <c r="L19" s="226">
        <v>422</v>
      </c>
      <c r="M19" s="226">
        <v>1477</v>
      </c>
      <c r="N19" s="226">
        <v>927</v>
      </c>
      <c r="O19" s="226">
        <v>1541</v>
      </c>
      <c r="P19" s="227">
        <v>1586</v>
      </c>
      <c r="Q19" s="228">
        <v>1641</v>
      </c>
      <c r="R19" s="228">
        <v>1402</v>
      </c>
      <c r="S19" s="228">
        <v>796</v>
      </c>
      <c r="T19" s="228">
        <v>478</v>
      </c>
      <c r="U19" s="228">
        <v>891</v>
      </c>
      <c r="V19" s="229">
        <v>505</v>
      </c>
      <c r="W19" s="230">
        <v>0</v>
      </c>
      <c r="X19" s="230"/>
      <c r="Y19" s="230"/>
      <c r="Z19" s="230"/>
      <c r="AA19" s="230"/>
      <c r="AB19" s="230"/>
      <c r="AC19" s="230"/>
    </row>
    <row r="20" spans="2:29">
      <c r="B20" s="644" t="s">
        <v>364</v>
      </c>
      <c r="C20" s="645"/>
      <c r="D20" s="643" t="s">
        <v>7</v>
      </c>
      <c r="E20" s="454" t="s">
        <v>370</v>
      </c>
      <c r="F20" s="435">
        <v>54650</v>
      </c>
      <c r="G20" s="435">
        <v>44173</v>
      </c>
      <c r="H20" s="435">
        <v>33029</v>
      </c>
      <c r="I20" s="435">
        <v>24968</v>
      </c>
      <c r="J20" s="435">
        <v>36200</v>
      </c>
      <c r="K20" s="435">
        <v>27572</v>
      </c>
      <c r="L20" s="435">
        <v>33920</v>
      </c>
      <c r="M20" s="435">
        <v>54286</v>
      </c>
      <c r="N20" s="435">
        <v>68866</v>
      </c>
      <c r="O20" s="435">
        <v>70511</v>
      </c>
      <c r="P20" s="435">
        <v>67605</v>
      </c>
      <c r="Q20" s="435">
        <v>62688</v>
      </c>
      <c r="R20" s="435">
        <v>82457</v>
      </c>
      <c r="S20" s="435">
        <v>41212</v>
      </c>
      <c r="T20" s="435">
        <v>57137</v>
      </c>
      <c r="U20" s="435">
        <v>40452</v>
      </c>
      <c r="V20" s="435">
        <v>39985</v>
      </c>
      <c r="W20" s="435">
        <v>1144</v>
      </c>
      <c r="X20" s="435">
        <v>34826</v>
      </c>
      <c r="Y20" s="435">
        <v>69061</v>
      </c>
      <c r="Z20" s="435">
        <v>53598</v>
      </c>
      <c r="AA20" s="435">
        <v>67925</v>
      </c>
      <c r="AB20" s="435">
        <v>76159</v>
      </c>
      <c r="AC20" s="435">
        <v>28308</v>
      </c>
    </row>
    <row r="21" spans="2:29">
      <c r="B21" s="646"/>
      <c r="C21" s="647"/>
      <c r="D21" s="643"/>
      <c r="E21" s="454" t="s">
        <v>371</v>
      </c>
      <c r="F21" s="435">
        <v>0</v>
      </c>
      <c r="G21" s="435">
        <v>1</v>
      </c>
      <c r="H21" s="435">
        <v>11</v>
      </c>
      <c r="I21" s="435">
        <v>10</v>
      </c>
      <c r="J21" s="435">
        <v>28</v>
      </c>
      <c r="K21" s="435">
        <v>15</v>
      </c>
      <c r="L21" s="435">
        <v>11</v>
      </c>
      <c r="M21" s="435">
        <v>41</v>
      </c>
      <c r="N21" s="435">
        <v>32</v>
      </c>
      <c r="O21" s="435">
        <v>54</v>
      </c>
      <c r="P21" s="435">
        <v>52</v>
      </c>
      <c r="Q21" s="435">
        <v>52</v>
      </c>
      <c r="R21" s="435">
        <v>60</v>
      </c>
      <c r="S21" s="435">
        <v>28</v>
      </c>
      <c r="T21" s="435">
        <v>27</v>
      </c>
      <c r="U21" s="435">
        <v>13</v>
      </c>
      <c r="V21" s="435">
        <v>20</v>
      </c>
      <c r="W21" s="435">
        <v>0</v>
      </c>
      <c r="X21" s="435">
        <v>1</v>
      </c>
      <c r="Y21" s="435">
        <v>29</v>
      </c>
      <c r="Z21" s="435">
        <v>23</v>
      </c>
      <c r="AA21" s="435">
        <v>33</v>
      </c>
      <c r="AB21" s="435">
        <v>22</v>
      </c>
      <c r="AC21" s="435">
        <v>5</v>
      </c>
    </row>
    <row r="22" spans="2:29">
      <c r="B22" s="648"/>
      <c r="C22" s="649"/>
      <c r="D22" s="643"/>
      <c r="E22" s="454" t="s">
        <v>372</v>
      </c>
      <c r="F22" s="435">
        <v>0</v>
      </c>
      <c r="G22" s="436">
        <f>G21/G20*1000000</f>
        <v>22.638263192447877</v>
      </c>
      <c r="H22" s="436">
        <f>H21/H20*1000000</f>
        <v>333.0406612370947</v>
      </c>
      <c r="I22" s="436">
        <f t="shared" ref="I22:Z22" si="4">I21/I20*1000000</f>
        <v>400.51265619993592</v>
      </c>
      <c r="J22" s="436">
        <f t="shared" si="4"/>
        <v>773.48066298342542</v>
      </c>
      <c r="K22" s="436">
        <f t="shared" si="4"/>
        <v>544.03017554040332</v>
      </c>
      <c r="L22" s="436">
        <f t="shared" si="4"/>
        <v>324.29245283018867</v>
      </c>
      <c r="M22" s="436">
        <f t="shared" si="4"/>
        <v>755.25918284640613</v>
      </c>
      <c r="N22" s="436">
        <f t="shared" si="4"/>
        <v>464.67051955972471</v>
      </c>
      <c r="O22" s="436">
        <f t="shared" si="4"/>
        <v>765.83795436173079</v>
      </c>
      <c r="P22" s="436">
        <f t="shared" si="4"/>
        <v>769.1738776717699</v>
      </c>
      <c r="Q22" s="436">
        <f t="shared" si="4"/>
        <v>829.50484941296577</v>
      </c>
      <c r="R22" s="436">
        <f t="shared" si="4"/>
        <v>727.65198830905797</v>
      </c>
      <c r="S22" s="436">
        <f t="shared" si="4"/>
        <v>679.41376298165585</v>
      </c>
      <c r="T22" s="436">
        <f t="shared" si="4"/>
        <v>472.54843621471201</v>
      </c>
      <c r="U22" s="436">
        <f t="shared" si="4"/>
        <v>321.36853554830418</v>
      </c>
      <c r="V22" s="436">
        <f t="shared" si="4"/>
        <v>500.18757033887704</v>
      </c>
      <c r="W22" s="436">
        <f t="shared" si="4"/>
        <v>0</v>
      </c>
      <c r="X22" s="436">
        <f t="shared" si="4"/>
        <v>28.714179061620626</v>
      </c>
      <c r="Y22" s="436">
        <f t="shared" si="4"/>
        <v>419.91862266691766</v>
      </c>
      <c r="Z22" s="436">
        <f t="shared" si="4"/>
        <v>429.12048957050638</v>
      </c>
      <c r="AA22" s="436">
        <f t="shared" ref="AA22:AC22" si="5">AA21/AA20*1000000</f>
        <v>485.82995951417007</v>
      </c>
      <c r="AB22" s="436">
        <f t="shared" si="5"/>
        <v>288.86933914573456</v>
      </c>
      <c r="AC22" s="436">
        <f t="shared" si="5"/>
        <v>176.62851490744666</v>
      </c>
    </row>
    <row r="24" spans="2:29">
      <c r="F24">
        <f>F20</f>
        <v>54650</v>
      </c>
      <c r="G24">
        <f>F24+G20</f>
        <v>98823</v>
      </c>
      <c r="H24">
        <f t="shared" ref="H24:Q24" si="6">G24+H20</f>
        <v>131852</v>
      </c>
      <c r="I24">
        <f t="shared" si="6"/>
        <v>156820</v>
      </c>
      <c r="J24">
        <f t="shared" si="6"/>
        <v>193020</v>
      </c>
      <c r="K24">
        <f t="shared" si="6"/>
        <v>220592</v>
      </c>
      <c r="L24">
        <f t="shared" si="6"/>
        <v>254512</v>
      </c>
      <c r="M24">
        <f t="shared" si="6"/>
        <v>308798</v>
      </c>
      <c r="N24">
        <f t="shared" si="6"/>
        <v>377664</v>
      </c>
      <c r="O24">
        <f t="shared" si="6"/>
        <v>448175</v>
      </c>
      <c r="P24">
        <f t="shared" si="6"/>
        <v>515780</v>
      </c>
      <c r="Q24">
        <f t="shared" si="6"/>
        <v>578468</v>
      </c>
      <c r="R24">
        <f>R20</f>
        <v>82457</v>
      </c>
      <c r="S24">
        <f>R24+S20</f>
        <v>123669</v>
      </c>
      <c r="T24">
        <f t="shared" ref="T24:X24" si="7">S24+T20</f>
        <v>180806</v>
      </c>
      <c r="U24">
        <f t="shared" si="7"/>
        <v>221258</v>
      </c>
      <c r="V24">
        <f t="shared" si="7"/>
        <v>261243</v>
      </c>
      <c r="W24">
        <f t="shared" si="7"/>
        <v>262387</v>
      </c>
      <c r="X24">
        <f t="shared" si="7"/>
        <v>297213</v>
      </c>
      <c r="Y24">
        <f>X24+Y20</f>
        <v>366274</v>
      </c>
      <c r="Z24">
        <f>Y24+Z20</f>
        <v>419872</v>
      </c>
      <c r="AA24">
        <f>Z24+AA20</f>
        <v>487797</v>
      </c>
      <c r="AB24">
        <f>AA24+AB20</f>
        <v>563956</v>
      </c>
      <c r="AC24">
        <f>AB24+AC20</f>
        <v>592264</v>
      </c>
    </row>
    <row r="25" spans="2:29">
      <c r="F25">
        <f>F21</f>
        <v>0</v>
      </c>
      <c r="G25">
        <f>F25+G21</f>
        <v>1</v>
      </c>
      <c r="H25">
        <f t="shared" ref="H25:Q25" si="8">G25+H21</f>
        <v>12</v>
      </c>
      <c r="I25">
        <f t="shared" si="8"/>
        <v>22</v>
      </c>
      <c r="J25">
        <f t="shared" si="8"/>
        <v>50</v>
      </c>
      <c r="K25">
        <f t="shared" si="8"/>
        <v>65</v>
      </c>
      <c r="L25">
        <f t="shared" si="8"/>
        <v>76</v>
      </c>
      <c r="M25">
        <f t="shared" si="8"/>
        <v>117</v>
      </c>
      <c r="N25">
        <f t="shared" si="8"/>
        <v>149</v>
      </c>
      <c r="O25">
        <f t="shared" si="8"/>
        <v>203</v>
      </c>
      <c r="P25">
        <f t="shared" si="8"/>
        <v>255</v>
      </c>
      <c r="Q25">
        <f t="shared" si="8"/>
        <v>307</v>
      </c>
      <c r="R25">
        <f>R21</f>
        <v>60</v>
      </c>
      <c r="S25">
        <f>R25+S21</f>
        <v>88</v>
      </c>
      <c r="T25">
        <f t="shared" ref="T25:AC25" si="9">S25+T21</f>
        <v>115</v>
      </c>
      <c r="U25">
        <f t="shared" si="9"/>
        <v>128</v>
      </c>
      <c r="V25">
        <f t="shared" si="9"/>
        <v>148</v>
      </c>
      <c r="W25">
        <f t="shared" si="9"/>
        <v>148</v>
      </c>
      <c r="X25">
        <f t="shared" si="9"/>
        <v>149</v>
      </c>
      <c r="Y25">
        <f t="shared" si="9"/>
        <v>178</v>
      </c>
      <c r="Z25">
        <f t="shared" si="9"/>
        <v>201</v>
      </c>
      <c r="AA25">
        <f t="shared" si="9"/>
        <v>234</v>
      </c>
      <c r="AB25">
        <f t="shared" si="9"/>
        <v>256</v>
      </c>
      <c r="AC25">
        <f t="shared" si="9"/>
        <v>261</v>
      </c>
    </row>
    <row r="26" spans="2:29">
      <c r="F26" s="462">
        <f>F25/F24*1000000</f>
        <v>0</v>
      </c>
      <c r="G26" s="462">
        <f t="shared" ref="G26:Q26" si="10">G25/G24*1000000</f>
        <v>10.1191018285217</v>
      </c>
      <c r="H26" s="462">
        <f t="shared" si="10"/>
        <v>91.011133695355412</v>
      </c>
      <c r="I26" s="462">
        <f t="shared" si="10"/>
        <v>140.28822854227775</v>
      </c>
      <c r="J26" s="462">
        <f t="shared" si="10"/>
        <v>259.04051393637968</v>
      </c>
      <c r="K26" s="462">
        <f t="shared" si="10"/>
        <v>294.6616377747153</v>
      </c>
      <c r="L26" s="462">
        <f t="shared" si="10"/>
        <v>298.61067454579745</v>
      </c>
      <c r="M26" s="462">
        <f t="shared" si="10"/>
        <v>378.88846430352527</v>
      </c>
      <c r="N26" s="462">
        <f t="shared" si="10"/>
        <v>394.53058803592614</v>
      </c>
      <c r="O26" s="462">
        <f t="shared" si="10"/>
        <v>452.94806716126516</v>
      </c>
      <c r="P26" s="462">
        <f t="shared" si="10"/>
        <v>494.39683586025052</v>
      </c>
      <c r="Q26" s="462">
        <f t="shared" si="10"/>
        <v>530.71215693867248</v>
      </c>
      <c r="R26" s="462">
        <f t="shared" ref="R26" si="11">R25/R24*1000000</f>
        <v>727.65198830905797</v>
      </c>
      <c r="S26" s="462">
        <f t="shared" ref="S26" si="12">S25/S24*1000000</f>
        <v>711.57687051726782</v>
      </c>
      <c r="T26" s="462">
        <f t="shared" ref="T26" si="13">T25/T24*1000000</f>
        <v>636.04083935267636</v>
      </c>
      <c r="U26" s="462">
        <f t="shared" ref="U26" si="14">U25/U24*1000000</f>
        <v>578.51015556499647</v>
      </c>
      <c r="V26" s="462">
        <f t="shared" ref="V26" si="15">V25/V24*1000000</f>
        <v>566.52235657988922</v>
      </c>
      <c r="W26" s="462">
        <f t="shared" ref="W26" si="16">W25/W24*1000000</f>
        <v>564.05233490988496</v>
      </c>
      <c r="X26" s="462">
        <f t="shared" ref="X26:Y26" si="17">X25/X24*1000000</f>
        <v>501.32396631372114</v>
      </c>
      <c r="Y26" s="462">
        <f t="shared" si="17"/>
        <v>485.97498047909488</v>
      </c>
      <c r="Z26" s="462">
        <f t="shared" ref="Z26:AA26" si="18">Z25/Z24*1000000</f>
        <v>478.71732337474276</v>
      </c>
      <c r="AA26" s="462">
        <f t="shared" si="18"/>
        <v>479.70774728011861</v>
      </c>
      <c r="AB26" s="462">
        <f t="shared" ref="AB26:AC26" si="19">AB25/AB24*1000000</f>
        <v>453.93612267623718</v>
      </c>
      <c r="AC26" s="462">
        <f t="shared" si="19"/>
        <v>440.68185809031104</v>
      </c>
    </row>
    <row r="31" spans="2:29" ht="20.25" customHeight="1">
      <c r="B31" s="635" t="s">
        <v>326</v>
      </c>
      <c r="C31" s="635"/>
      <c r="D31" s="636" t="s">
        <v>3</v>
      </c>
      <c r="E31" s="637"/>
      <c r="F31" s="3" t="s">
        <v>38</v>
      </c>
      <c r="G31" s="3" t="s">
        <v>39</v>
      </c>
      <c r="H31" s="3" t="s">
        <v>40</v>
      </c>
      <c r="I31" s="17" t="s">
        <v>60</v>
      </c>
      <c r="J31" s="17" t="s">
        <v>65</v>
      </c>
      <c r="K31" s="17" t="s">
        <v>64</v>
      </c>
      <c r="L31" s="17" t="s">
        <v>67</v>
      </c>
      <c r="M31" s="17" t="s">
        <v>68</v>
      </c>
      <c r="N31" s="17" t="s">
        <v>70</v>
      </c>
      <c r="O31" s="17" t="s">
        <v>84</v>
      </c>
      <c r="P31" s="17" t="s">
        <v>112</v>
      </c>
      <c r="Q31" s="17" t="s">
        <v>113</v>
      </c>
      <c r="R31" s="3" t="s">
        <v>182</v>
      </c>
      <c r="S31" s="3" t="s">
        <v>185</v>
      </c>
      <c r="T31" s="3" t="s">
        <v>259</v>
      </c>
      <c r="U31" s="3" t="s">
        <v>262</v>
      </c>
      <c r="V31" s="3" t="s">
        <v>264</v>
      </c>
      <c r="W31" s="3" t="s">
        <v>268</v>
      </c>
      <c r="X31" s="3" t="s">
        <v>320</v>
      </c>
    </row>
    <row r="32" spans="2:29">
      <c r="B32" s="638" t="s">
        <v>363</v>
      </c>
      <c r="C32" s="638"/>
      <c r="D32" s="640" t="s">
        <v>7</v>
      </c>
      <c r="E32" s="245" t="s">
        <v>378</v>
      </c>
      <c r="F32" s="460" t="s">
        <v>373</v>
      </c>
      <c r="G32" s="461" t="s">
        <v>374</v>
      </c>
      <c r="H32" s="303"/>
      <c r="I32" s="303"/>
      <c r="J32" s="303"/>
      <c r="K32" s="303"/>
      <c r="L32" s="303"/>
      <c r="M32" s="303"/>
      <c r="N32" s="303"/>
      <c r="O32" s="303"/>
      <c r="P32" s="304"/>
      <c r="Q32" s="305"/>
      <c r="R32" s="305"/>
      <c r="S32" s="305"/>
      <c r="T32" s="305"/>
      <c r="U32" s="305"/>
      <c r="V32" s="407"/>
      <c r="W32" s="307"/>
      <c r="X32" s="307"/>
    </row>
    <row r="33" spans="2:29">
      <c r="B33" s="638"/>
      <c r="C33" s="638"/>
      <c r="D33" s="641"/>
      <c r="E33" s="245" t="s">
        <v>379</v>
      </c>
      <c r="F33" s="460" t="s">
        <v>373</v>
      </c>
      <c r="G33" s="461" t="s">
        <v>374</v>
      </c>
      <c r="H33" s="303"/>
      <c r="I33" s="303"/>
      <c r="J33" s="303"/>
      <c r="K33" s="303"/>
      <c r="L33" s="303"/>
      <c r="M33" s="303"/>
      <c r="N33" s="303"/>
      <c r="O33" s="303"/>
      <c r="P33" s="304"/>
      <c r="Q33" s="305"/>
      <c r="R33" s="305"/>
      <c r="S33" s="305"/>
      <c r="T33" s="305"/>
      <c r="U33" s="305"/>
      <c r="V33" s="407"/>
      <c r="W33" s="307"/>
      <c r="X33" s="307"/>
    </row>
    <row r="34" spans="2:29">
      <c r="B34" s="639"/>
      <c r="C34" s="639"/>
      <c r="D34" s="641"/>
      <c r="E34" s="245" t="s">
        <v>380</v>
      </c>
      <c r="F34" s="303">
        <v>0.56000000000000005</v>
      </c>
      <c r="G34" s="303">
        <v>0</v>
      </c>
      <c r="H34" s="303">
        <v>0.31</v>
      </c>
      <c r="I34" s="303">
        <v>0.24</v>
      </c>
      <c r="J34" s="303">
        <v>2.87</v>
      </c>
      <c r="K34" s="303">
        <v>0.34</v>
      </c>
      <c r="L34" s="303">
        <v>2.72</v>
      </c>
      <c r="M34" s="303">
        <v>0.22</v>
      </c>
      <c r="N34" s="303">
        <v>0.14000000000000001</v>
      </c>
      <c r="O34" s="303">
        <v>0.85</v>
      </c>
      <c r="P34" s="304">
        <v>0</v>
      </c>
      <c r="Q34" s="305">
        <v>0.22</v>
      </c>
      <c r="R34" s="305">
        <v>0</v>
      </c>
      <c r="S34" s="305">
        <v>0</v>
      </c>
      <c r="T34" s="305">
        <v>0.01</v>
      </c>
      <c r="U34" s="305">
        <v>1.57</v>
      </c>
      <c r="V34" s="407">
        <v>0.8</v>
      </c>
      <c r="W34" s="307">
        <v>0</v>
      </c>
      <c r="X34" s="307">
        <v>0</v>
      </c>
    </row>
    <row r="35" spans="2:29">
      <c r="B35" s="642" t="s">
        <v>364</v>
      </c>
      <c r="C35" s="642"/>
      <c r="D35" s="643" t="s">
        <v>7</v>
      </c>
      <c r="E35" s="454" t="s">
        <v>378</v>
      </c>
      <c r="F35" s="435">
        <v>54650</v>
      </c>
      <c r="G35" s="435">
        <v>44173</v>
      </c>
      <c r="H35" s="435">
        <v>33029</v>
      </c>
      <c r="I35" s="435">
        <v>24968</v>
      </c>
      <c r="J35" s="435">
        <v>36200</v>
      </c>
      <c r="K35" s="435">
        <v>27572</v>
      </c>
      <c r="L35" s="435">
        <v>33920</v>
      </c>
      <c r="M35" s="435">
        <v>54286</v>
      </c>
      <c r="N35" s="435">
        <v>68866</v>
      </c>
      <c r="O35" s="435">
        <v>70511</v>
      </c>
      <c r="P35" s="435">
        <v>67605</v>
      </c>
      <c r="Q35" s="435">
        <v>62688</v>
      </c>
      <c r="R35" s="435">
        <v>82457</v>
      </c>
      <c r="S35" s="435">
        <v>41212</v>
      </c>
      <c r="T35" s="435">
        <v>57137</v>
      </c>
      <c r="U35" s="435">
        <v>40452</v>
      </c>
      <c r="V35" s="435">
        <v>39985</v>
      </c>
      <c r="W35" s="435">
        <v>1144</v>
      </c>
      <c r="X35" s="435">
        <v>34826</v>
      </c>
    </row>
    <row r="36" spans="2:29">
      <c r="B36" s="642"/>
      <c r="C36" s="642"/>
      <c r="D36" s="643"/>
      <c r="E36" s="454" t="s">
        <v>379</v>
      </c>
      <c r="F36" s="436">
        <v>361</v>
      </c>
      <c r="G36" s="436">
        <v>154</v>
      </c>
      <c r="H36" s="436">
        <v>95</v>
      </c>
      <c r="I36" s="436">
        <v>61</v>
      </c>
      <c r="J36" s="436">
        <v>1122</v>
      </c>
      <c r="K36" s="436">
        <v>220</v>
      </c>
      <c r="L36" s="436">
        <v>729</v>
      </c>
      <c r="M36" s="436">
        <v>121</v>
      </c>
      <c r="N36" s="436">
        <v>125</v>
      </c>
      <c r="O36" s="436">
        <v>737</v>
      </c>
      <c r="P36" s="436">
        <v>328</v>
      </c>
      <c r="Q36" s="436">
        <v>320</v>
      </c>
      <c r="R36" s="436">
        <v>0</v>
      </c>
      <c r="S36" s="436">
        <v>0</v>
      </c>
      <c r="T36" s="436">
        <v>563</v>
      </c>
      <c r="U36" s="436">
        <v>934</v>
      </c>
      <c r="V36" s="436">
        <v>321</v>
      </c>
      <c r="W36" s="436">
        <v>0</v>
      </c>
      <c r="X36" s="436">
        <v>0</v>
      </c>
    </row>
    <row r="37" spans="2:29">
      <c r="B37" s="642"/>
      <c r="C37" s="642"/>
      <c r="D37" s="643"/>
      <c r="E37" s="454" t="s">
        <v>380</v>
      </c>
      <c r="F37" s="443">
        <f>F36/F35*100</f>
        <v>0.66056724611161943</v>
      </c>
      <c r="G37" s="443">
        <f t="shared" ref="G37:X37" si="20">G36/G35*100</f>
        <v>0.34862925316369731</v>
      </c>
      <c r="H37" s="443">
        <f t="shared" si="20"/>
        <v>0.28762602561385453</v>
      </c>
      <c r="I37" s="443">
        <f t="shared" si="20"/>
        <v>0.24431272028196091</v>
      </c>
      <c r="J37" s="443">
        <f t="shared" si="20"/>
        <v>3.0994475138121547</v>
      </c>
      <c r="K37" s="443">
        <f t="shared" si="20"/>
        <v>0.7979109241259249</v>
      </c>
      <c r="L37" s="443">
        <f t="shared" si="20"/>
        <v>2.149174528301887</v>
      </c>
      <c r="M37" s="443">
        <f t="shared" si="20"/>
        <v>0.22289356371808572</v>
      </c>
      <c r="N37" s="443">
        <f t="shared" si="20"/>
        <v>0.18151192170301744</v>
      </c>
      <c r="O37" s="443">
        <f t="shared" si="20"/>
        <v>1.0452269858603622</v>
      </c>
      <c r="P37" s="443">
        <f t="shared" si="20"/>
        <v>0.48517121514680867</v>
      </c>
      <c r="Q37" s="443">
        <f t="shared" si="20"/>
        <v>0.51046452271567122</v>
      </c>
      <c r="R37" s="443">
        <f t="shared" si="20"/>
        <v>0</v>
      </c>
      <c r="S37" s="443">
        <f t="shared" si="20"/>
        <v>0</v>
      </c>
      <c r="T37" s="443">
        <f t="shared" si="20"/>
        <v>0.98535099847734398</v>
      </c>
      <c r="U37" s="443">
        <f t="shared" si="20"/>
        <v>2.3089093246316623</v>
      </c>
      <c r="V37" s="443">
        <f t="shared" si="20"/>
        <v>0.80280105039389782</v>
      </c>
      <c r="W37" s="443">
        <f t="shared" si="20"/>
        <v>0</v>
      </c>
      <c r="X37" s="443">
        <f t="shared" si="20"/>
        <v>0</v>
      </c>
    </row>
    <row r="42" spans="2:29" ht="9" customHeight="1"/>
    <row r="43" spans="2:29" ht="21.75" customHeight="1">
      <c r="B43" s="635" t="s">
        <v>324</v>
      </c>
      <c r="C43" s="635"/>
      <c r="D43" s="636" t="s">
        <v>3</v>
      </c>
      <c r="E43" s="637"/>
      <c r="F43" s="3" t="s">
        <v>38</v>
      </c>
      <c r="G43" s="3" t="s">
        <v>39</v>
      </c>
      <c r="H43" s="3" t="s">
        <v>40</v>
      </c>
      <c r="I43" s="17" t="s">
        <v>60</v>
      </c>
      <c r="J43" s="17" t="s">
        <v>65</v>
      </c>
      <c r="K43" s="17" t="s">
        <v>64</v>
      </c>
      <c r="L43" s="17" t="s">
        <v>67</v>
      </c>
      <c r="M43" s="17" t="s">
        <v>68</v>
      </c>
      <c r="N43" s="17" t="s">
        <v>70</v>
      </c>
      <c r="O43" s="17" t="s">
        <v>84</v>
      </c>
      <c r="P43" s="17" t="s">
        <v>112</v>
      </c>
      <c r="Q43" s="17" t="s">
        <v>113</v>
      </c>
      <c r="R43" s="3" t="s">
        <v>182</v>
      </c>
      <c r="S43" s="3" t="s">
        <v>185</v>
      </c>
      <c r="T43" s="3" t="s">
        <v>259</v>
      </c>
      <c r="U43" s="3" t="s">
        <v>262</v>
      </c>
      <c r="V43" s="3" t="s">
        <v>264</v>
      </c>
      <c r="W43" s="3" t="s">
        <v>268</v>
      </c>
      <c r="X43" s="3" t="s">
        <v>320</v>
      </c>
      <c r="Y43" s="3" t="s">
        <v>383</v>
      </c>
      <c r="Z43" s="3" t="s">
        <v>390</v>
      </c>
      <c r="AA43" s="3" t="s">
        <v>393</v>
      </c>
      <c r="AB43" s="3" t="s">
        <v>405</v>
      </c>
      <c r="AC43" s="3" t="s">
        <v>421</v>
      </c>
    </row>
    <row r="44" spans="2:29">
      <c r="B44" s="638" t="s">
        <v>363</v>
      </c>
      <c r="C44" s="638"/>
      <c r="D44" s="640" t="s">
        <v>7</v>
      </c>
      <c r="E44" s="245" t="s">
        <v>378</v>
      </c>
      <c r="F44" s="380">
        <f>F47</f>
        <v>32345</v>
      </c>
      <c r="G44" s="380">
        <f t="shared" ref="G44:W45" si="21">G47</f>
        <v>22707</v>
      </c>
      <c r="H44" s="380">
        <f t="shared" si="21"/>
        <v>30439</v>
      </c>
      <c r="I44" s="380">
        <f t="shared" si="21"/>
        <v>24968</v>
      </c>
      <c r="J44" s="380">
        <f t="shared" si="21"/>
        <v>35330</v>
      </c>
      <c r="K44" s="380">
        <f t="shared" si="21"/>
        <v>26371</v>
      </c>
      <c r="L44" s="380">
        <f t="shared" si="21"/>
        <v>26078</v>
      </c>
      <c r="M44" s="380">
        <f t="shared" si="21"/>
        <v>27758</v>
      </c>
      <c r="N44" s="380">
        <f t="shared" si="21"/>
        <v>34505</v>
      </c>
      <c r="O44" s="380">
        <f t="shared" si="21"/>
        <v>35034</v>
      </c>
      <c r="P44" s="380">
        <f t="shared" si="21"/>
        <v>33420</v>
      </c>
      <c r="Q44" s="380">
        <f t="shared" si="21"/>
        <v>31688</v>
      </c>
      <c r="R44" s="380">
        <f t="shared" si="21"/>
        <v>42090</v>
      </c>
      <c r="S44" s="380">
        <f t="shared" si="21"/>
        <v>36426</v>
      </c>
      <c r="T44" s="380">
        <f t="shared" si="21"/>
        <v>35592</v>
      </c>
      <c r="U44" s="380">
        <f t="shared" si="21"/>
        <v>14590</v>
      </c>
      <c r="V44" s="380">
        <f t="shared" si="21"/>
        <v>39573</v>
      </c>
      <c r="W44" s="380">
        <f t="shared" si="21"/>
        <v>0</v>
      </c>
      <c r="X44" s="380"/>
      <c r="Y44" s="380"/>
      <c r="Z44" s="380"/>
      <c r="AA44" s="380"/>
      <c r="AB44" s="380"/>
      <c r="AC44" s="380"/>
    </row>
    <row r="45" spans="2:29">
      <c r="B45" s="638"/>
      <c r="C45" s="638"/>
      <c r="D45" s="641"/>
      <c r="E45" s="245" t="s">
        <v>381</v>
      </c>
      <c r="F45" s="380">
        <f>F48</f>
        <v>118</v>
      </c>
      <c r="G45" s="380">
        <f t="shared" si="21"/>
        <v>80</v>
      </c>
      <c r="H45" s="380">
        <f t="shared" si="21"/>
        <v>86</v>
      </c>
      <c r="I45" s="380">
        <f t="shared" si="21"/>
        <v>76</v>
      </c>
      <c r="J45" s="380">
        <f t="shared" si="21"/>
        <v>203</v>
      </c>
      <c r="K45" s="380">
        <f t="shared" si="21"/>
        <v>182</v>
      </c>
      <c r="L45" s="380">
        <f t="shared" si="21"/>
        <v>137</v>
      </c>
      <c r="M45" s="380">
        <f t="shared" si="21"/>
        <v>108</v>
      </c>
      <c r="N45" s="380">
        <f t="shared" si="21"/>
        <v>186</v>
      </c>
      <c r="O45" s="380">
        <f t="shared" si="21"/>
        <v>131</v>
      </c>
      <c r="P45" s="380">
        <f t="shared" si="21"/>
        <v>156</v>
      </c>
      <c r="Q45" s="380">
        <f t="shared" si="21"/>
        <v>88</v>
      </c>
      <c r="R45" s="380">
        <f t="shared" si="21"/>
        <v>93</v>
      </c>
      <c r="S45" s="380">
        <f t="shared" si="21"/>
        <v>68</v>
      </c>
      <c r="T45" s="380">
        <f t="shared" si="21"/>
        <v>104</v>
      </c>
      <c r="U45" s="380">
        <f t="shared" si="21"/>
        <v>28</v>
      </c>
      <c r="V45" s="380">
        <f t="shared" si="21"/>
        <v>138</v>
      </c>
      <c r="W45" s="380">
        <f t="shared" si="21"/>
        <v>0</v>
      </c>
      <c r="X45" s="380"/>
      <c r="Y45" s="380"/>
      <c r="Z45" s="380"/>
      <c r="AA45" s="380"/>
      <c r="AB45" s="380"/>
      <c r="AC45" s="380"/>
    </row>
    <row r="46" spans="2:29">
      <c r="B46" s="639"/>
      <c r="C46" s="639"/>
      <c r="D46" s="641"/>
      <c r="E46" s="245" t="s">
        <v>382</v>
      </c>
      <c r="F46" s="380">
        <v>3648</v>
      </c>
      <c r="G46" s="380">
        <v>3523</v>
      </c>
      <c r="H46" s="380">
        <v>2825</v>
      </c>
      <c r="I46" s="380">
        <v>3044</v>
      </c>
      <c r="J46" s="380">
        <v>5746</v>
      </c>
      <c r="K46" s="380">
        <v>6977</v>
      </c>
      <c r="L46" s="380">
        <v>5292</v>
      </c>
      <c r="M46" s="380">
        <v>3891</v>
      </c>
      <c r="N46" s="380">
        <v>5420</v>
      </c>
      <c r="O46" s="380">
        <v>3825</v>
      </c>
      <c r="P46" s="381">
        <v>4668</v>
      </c>
      <c r="Q46" s="382">
        <v>2840</v>
      </c>
      <c r="R46" s="382">
        <v>2210</v>
      </c>
      <c r="S46" s="382">
        <v>1867</v>
      </c>
      <c r="T46" s="382">
        <v>2978</v>
      </c>
      <c r="U46" s="382">
        <v>1919</v>
      </c>
      <c r="V46" s="383">
        <v>3487</v>
      </c>
      <c r="W46" s="384">
        <v>0</v>
      </c>
      <c r="X46" s="384"/>
      <c r="Y46" s="384"/>
      <c r="Z46" s="384"/>
      <c r="AA46" s="384"/>
      <c r="AB46" s="384"/>
      <c r="AC46" s="384"/>
    </row>
    <row r="47" spans="2:29">
      <c r="B47" s="642" t="s">
        <v>364</v>
      </c>
      <c r="C47" s="642"/>
      <c r="D47" s="643" t="s">
        <v>7</v>
      </c>
      <c r="E47" s="454" t="s">
        <v>378</v>
      </c>
      <c r="F47" s="436">
        <v>32345</v>
      </c>
      <c r="G47" s="436">
        <v>22707</v>
      </c>
      <c r="H47" s="436">
        <v>30439</v>
      </c>
      <c r="I47" s="436">
        <v>24968</v>
      </c>
      <c r="J47" s="436">
        <v>35330</v>
      </c>
      <c r="K47" s="436">
        <v>26371</v>
      </c>
      <c r="L47" s="436">
        <v>26078</v>
      </c>
      <c r="M47" s="436">
        <v>27758</v>
      </c>
      <c r="N47" s="436">
        <v>34505</v>
      </c>
      <c r="O47" s="436">
        <v>35034</v>
      </c>
      <c r="P47" s="436">
        <v>33420</v>
      </c>
      <c r="Q47" s="436">
        <v>31688</v>
      </c>
      <c r="R47" s="436">
        <v>42090</v>
      </c>
      <c r="S47" s="436">
        <v>36426</v>
      </c>
      <c r="T47" s="436">
        <v>35592</v>
      </c>
      <c r="U47" s="436">
        <v>14590</v>
      </c>
      <c r="V47" s="436">
        <v>39573</v>
      </c>
      <c r="W47" s="436">
        <v>0</v>
      </c>
      <c r="X47" s="436">
        <v>34170</v>
      </c>
      <c r="Y47" s="436">
        <v>35182</v>
      </c>
      <c r="Z47" s="436">
        <v>24735</v>
      </c>
      <c r="AA47" s="436">
        <v>34500</v>
      </c>
      <c r="AB47" s="436">
        <v>38864</v>
      </c>
      <c r="AC47" s="436">
        <v>13277</v>
      </c>
    </row>
    <row r="48" spans="2:29">
      <c r="B48" s="642"/>
      <c r="C48" s="642"/>
      <c r="D48" s="643"/>
      <c r="E48" s="454" t="s">
        <v>381</v>
      </c>
      <c r="F48" s="436">
        <v>118</v>
      </c>
      <c r="G48" s="436">
        <v>80</v>
      </c>
      <c r="H48" s="436">
        <v>86</v>
      </c>
      <c r="I48" s="436">
        <v>76</v>
      </c>
      <c r="J48" s="436">
        <v>203</v>
      </c>
      <c r="K48" s="436">
        <v>182</v>
      </c>
      <c r="L48" s="436">
        <v>137</v>
      </c>
      <c r="M48" s="436">
        <v>108</v>
      </c>
      <c r="N48" s="436">
        <v>186</v>
      </c>
      <c r="O48" s="436">
        <v>131</v>
      </c>
      <c r="P48" s="436">
        <v>156</v>
      </c>
      <c r="Q48" s="436">
        <v>88</v>
      </c>
      <c r="R48" s="436">
        <v>93</v>
      </c>
      <c r="S48" s="436">
        <v>68</v>
      </c>
      <c r="T48" s="436">
        <v>104</v>
      </c>
      <c r="U48" s="436">
        <v>28</v>
      </c>
      <c r="V48" s="436">
        <v>138</v>
      </c>
      <c r="W48" s="436">
        <v>0</v>
      </c>
      <c r="X48" s="436">
        <v>36</v>
      </c>
      <c r="Y48" s="436">
        <v>130</v>
      </c>
      <c r="Z48" s="436">
        <v>117</v>
      </c>
      <c r="AA48" s="436">
        <v>79</v>
      </c>
      <c r="AB48" s="436">
        <v>106</v>
      </c>
      <c r="AC48" s="436">
        <v>40</v>
      </c>
    </row>
    <row r="49" spans="2:29">
      <c r="B49" s="642"/>
      <c r="C49" s="642"/>
      <c r="D49" s="643"/>
      <c r="E49" s="454" t="s">
        <v>382</v>
      </c>
      <c r="F49" s="436">
        <f>F48/F47*1000000</f>
        <v>3648.1681867367442</v>
      </c>
      <c r="G49" s="436">
        <f t="shared" ref="G49:Q49" si="22">G48/G47*1000000</f>
        <v>3523.142643237768</v>
      </c>
      <c r="H49" s="436">
        <f t="shared" si="22"/>
        <v>2825.322776700943</v>
      </c>
      <c r="I49" s="436">
        <f t="shared" si="22"/>
        <v>3043.8961871195129</v>
      </c>
      <c r="J49" s="436">
        <f t="shared" si="22"/>
        <v>5745.8250778375323</v>
      </c>
      <c r="K49" s="436">
        <f t="shared" si="22"/>
        <v>6901.5206097607224</v>
      </c>
      <c r="L49" s="436">
        <f t="shared" si="22"/>
        <v>5253.4703581562999</v>
      </c>
      <c r="M49" s="436">
        <f t="shared" si="22"/>
        <v>3890.7702284026227</v>
      </c>
      <c r="N49" s="436">
        <f t="shared" si="22"/>
        <v>5390.5231125923774</v>
      </c>
      <c r="O49" s="436">
        <f t="shared" si="22"/>
        <v>3739.2247530969917</v>
      </c>
      <c r="P49" s="436">
        <f t="shared" si="22"/>
        <v>4667.8635547576296</v>
      </c>
      <c r="Q49" s="436">
        <f t="shared" si="22"/>
        <v>2777.0764958343852</v>
      </c>
      <c r="R49" s="436">
        <f t="shared" ref="R49" si="23">R48/R47*1000000</f>
        <v>2209.550962223806</v>
      </c>
      <c r="S49" s="436">
        <f t="shared" ref="S49" si="24">S48/S47*1000000</f>
        <v>1866.7984406742437</v>
      </c>
      <c r="T49" s="436">
        <f t="shared" ref="T49" si="25">T48/T47*1000000</f>
        <v>2922.0049449314452</v>
      </c>
      <c r="U49" s="436">
        <f t="shared" ref="U49" si="26">U48/U47*1000000</f>
        <v>1919.1226867717614</v>
      </c>
      <c r="V49" s="436">
        <f t="shared" ref="V49" si="27">V48/V47*1000000</f>
        <v>3487.2261390341901</v>
      </c>
      <c r="W49" s="436" t="e">
        <f t="shared" ref="W49" si="28">W48/W47*1000000</f>
        <v>#DIV/0!</v>
      </c>
      <c r="X49" s="436">
        <f t="shared" ref="X49:AC49" si="29">X48/X47*1000000</f>
        <v>1053.5557506584723</v>
      </c>
      <c r="Y49" s="436">
        <f t="shared" si="29"/>
        <v>3695.0713433005517</v>
      </c>
      <c r="Z49" s="436">
        <f t="shared" si="29"/>
        <v>4730.1394784718004</v>
      </c>
      <c r="AA49" s="436">
        <f t="shared" si="29"/>
        <v>2289.855072463768</v>
      </c>
      <c r="AB49" s="436">
        <f t="shared" si="29"/>
        <v>2727.4598600247014</v>
      </c>
      <c r="AC49" s="436">
        <f t="shared" si="29"/>
        <v>3012.7287790916625</v>
      </c>
    </row>
    <row r="52" spans="2:29">
      <c r="F52" s="462">
        <f>F47</f>
        <v>32345</v>
      </c>
      <c r="G52" s="462">
        <f>F52+G47</f>
        <v>55052</v>
      </c>
      <c r="H52" s="462">
        <f t="shared" ref="H52:Q52" si="30">G52+H47</f>
        <v>85491</v>
      </c>
      <c r="I52" s="462">
        <f t="shared" si="30"/>
        <v>110459</v>
      </c>
      <c r="J52" s="462">
        <f t="shared" si="30"/>
        <v>145789</v>
      </c>
      <c r="K52" s="462">
        <f t="shared" si="30"/>
        <v>172160</v>
      </c>
      <c r="L52" s="462">
        <f t="shared" si="30"/>
        <v>198238</v>
      </c>
      <c r="M52" s="462">
        <f t="shared" si="30"/>
        <v>225996</v>
      </c>
      <c r="N52" s="462">
        <f t="shared" si="30"/>
        <v>260501</v>
      </c>
      <c r="O52" s="462">
        <f t="shared" si="30"/>
        <v>295535</v>
      </c>
      <c r="P52" s="462">
        <f t="shared" si="30"/>
        <v>328955</v>
      </c>
      <c r="Q52" s="462">
        <f t="shared" si="30"/>
        <v>360643</v>
      </c>
      <c r="R52" s="462">
        <f>R47</f>
        <v>42090</v>
      </c>
      <c r="S52" s="462">
        <f>R52+S47</f>
        <v>78516</v>
      </c>
      <c r="T52" s="462">
        <f t="shared" ref="T52:Y52" si="31">S52+T47</f>
        <v>114108</v>
      </c>
      <c r="U52" s="462">
        <f t="shared" si="31"/>
        <v>128698</v>
      </c>
      <c r="V52" s="462">
        <f t="shared" si="31"/>
        <v>168271</v>
      </c>
      <c r="W52" s="462">
        <f t="shared" si="31"/>
        <v>168271</v>
      </c>
      <c r="X52" s="462">
        <f t="shared" si="31"/>
        <v>202441</v>
      </c>
      <c r="Y52" s="462">
        <f t="shared" si="31"/>
        <v>237623</v>
      </c>
      <c r="Z52" s="462">
        <f>Y52+Z47</f>
        <v>262358</v>
      </c>
      <c r="AA52" s="462">
        <f>Z52+AA47</f>
        <v>296858</v>
      </c>
      <c r="AB52" s="462">
        <f>AA52+AB47</f>
        <v>335722</v>
      </c>
      <c r="AC52" s="462">
        <f>AB52+AC47</f>
        <v>348999</v>
      </c>
    </row>
    <row r="53" spans="2:29">
      <c r="F53" s="462">
        <f>F48</f>
        <v>118</v>
      </c>
      <c r="G53" s="462">
        <f>F53+G48</f>
        <v>198</v>
      </c>
      <c r="H53" s="462">
        <f t="shared" ref="H53:Q53" si="32">G53+H48</f>
        <v>284</v>
      </c>
      <c r="I53" s="462">
        <f t="shared" si="32"/>
        <v>360</v>
      </c>
      <c r="J53" s="462">
        <f t="shared" si="32"/>
        <v>563</v>
      </c>
      <c r="K53" s="462">
        <f t="shared" si="32"/>
        <v>745</v>
      </c>
      <c r="L53" s="462">
        <f t="shared" si="32"/>
        <v>882</v>
      </c>
      <c r="M53" s="462">
        <f t="shared" si="32"/>
        <v>990</v>
      </c>
      <c r="N53" s="462">
        <f t="shared" si="32"/>
        <v>1176</v>
      </c>
      <c r="O53" s="462">
        <f t="shared" si="32"/>
        <v>1307</v>
      </c>
      <c r="P53" s="462">
        <f t="shared" si="32"/>
        <v>1463</v>
      </c>
      <c r="Q53" s="462">
        <f t="shared" si="32"/>
        <v>1551</v>
      </c>
      <c r="R53" s="462">
        <f>R48</f>
        <v>93</v>
      </c>
      <c r="S53" s="462">
        <f>R53+S48</f>
        <v>161</v>
      </c>
      <c r="T53" s="462">
        <f t="shared" ref="T53:AC53" si="33">S53+T48</f>
        <v>265</v>
      </c>
      <c r="U53" s="462">
        <f t="shared" si="33"/>
        <v>293</v>
      </c>
      <c r="V53" s="462">
        <f t="shared" si="33"/>
        <v>431</v>
      </c>
      <c r="W53" s="462">
        <f t="shared" si="33"/>
        <v>431</v>
      </c>
      <c r="X53" s="462">
        <f t="shared" si="33"/>
        <v>467</v>
      </c>
      <c r="Y53" s="462">
        <f t="shared" si="33"/>
        <v>597</v>
      </c>
      <c r="Z53" s="462">
        <f t="shared" si="33"/>
        <v>714</v>
      </c>
      <c r="AA53" s="462">
        <f t="shared" si="33"/>
        <v>793</v>
      </c>
      <c r="AB53" s="462">
        <f t="shared" si="33"/>
        <v>899</v>
      </c>
      <c r="AC53" s="462">
        <f t="shared" si="33"/>
        <v>939</v>
      </c>
    </row>
    <row r="54" spans="2:29">
      <c r="F54" s="462">
        <f>F53/F52*1000000</f>
        <v>3648.1681867367442</v>
      </c>
      <c r="G54" s="462">
        <f t="shared" ref="G54:X54" si="34">G53/G52*1000000</f>
        <v>3596.5995785802511</v>
      </c>
      <c r="H54" s="462">
        <f t="shared" si="34"/>
        <v>3321.9871097542432</v>
      </c>
      <c r="I54" s="462">
        <f t="shared" si="34"/>
        <v>3259.1278211825202</v>
      </c>
      <c r="J54" s="462">
        <f t="shared" si="34"/>
        <v>3861.7453991727771</v>
      </c>
      <c r="K54" s="462">
        <f t="shared" si="34"/>
        <v>4327.3698884758369</v>
      </c>
      <c r="L54" s="462">
        <f t="shared" si="34"/>
        <v>4449.1974293525964</v>
      </c>
      <c r="M54" s="462">
        <f t="shared" si="34"/>
        <v>4380.6085063452447</v>
      </c>
      <c r="N54" s="462">
        <f t="shared" si="34"/>
        <v>4514.378063807816</v>
      </c>
      <c r="O54" s="462">
        <f t="shared" si="34"/>
        <v>4422.4880301825506</v>
      </c>
      <c r="P54" s="462">
        <f t="shared" si="34"/>
        <v>4447.4168199297774</v>
      </c>
      <c r="Q54" s="462">
        <f t="shared" si="34"/>
        <v>4300.6518912054307</v>
      </c>
      <c r="R54" s="462">
        <f t="shared" si="34"/>
        <v>2209.550962223806</v>
      </c>
      <c r="S54" s="462">
        <f t="shared" si="34"/>
        <v>2050.5374700697944</v>
      </c>
      <c r="T54" s="462">
        <f t="shared" si="34"/>
        <v>2322.3612717776141</v>
      </c>
      <c r="U54" s="462">
        <f t="shared" si="34"/>
        <v>2276.647655752226</v>
      </c>
      <c r="V54" s="462">
        <f t="shared" si="34"/>
        <v>2561.3444978635653</v>
      </c>
      <c r="W54" s="462">
        <f t="shared" si="34"/>
        <v>2561.3444978635653</v>
      </c>
      <c r="X54" s="462">
        <f t="shared" si="34"/>
        <v>2306.8449572961999</v>
      </c>
      <c r="Y54" s="462">
        <f>Y53/Y52*1000000</f>
        <v>2512.3830605623193</v>
      </c>
      <c r="Z54" s="462">
        <f>Z53/Z52*1000000</f>
        <v>2721.4721868591769</v>
      </c>
      <c r="AA54" s="462">
        <f>AA53/AA52*1000000</f>
        <v>2671.3108624325432</v>
      </c>
      <c r="AB54" s="462">
        <f>AB53/AB52*1000000</f>
        <v>2677.8108077516517</v>
      </c>
      <c r="AC54" s="462">
        <f>AC53/AC52*1000000</f>
        <v>2690.5521219258508</v>
      </c>
    </row>
  </sheetData>
  <mergeCells count="24">
    <mergeCell ref="B2:C2"/>
    <mergeCell ref="D2:E2"/>
    <mergeCell ref="B3:C7"/>
    <mergeCell ref="D3:D7"/>
    <mergeCell ref="B8:C12"/>
    <mergeCell ref="D8:D12"/>
    <mergeCell ref="B20:C22"/>
    <mergeCell ref="D20:D22"/>
    <mergeCell ref="B17:C19"/>
    <mergeCell ref="D17:D19"/>
    <mergeCell ref="B16:C16"/>
    <mergeCell ref="D16:E16"/>
    <mergeCell ref="B31:C31"/>
    <mergeCell ref="D31:E31"/>
    <mergeCell ref="B32:C34"/>
    <mergeCell ref="D32:D34"/>
    <mergeCell ref="B35:C37"/>
    <mergeCell ref="D35:D37"/>
    <mergeCell ref="B43:C43"/>
    <mergeCell ref="D43:E43"/>
    <mergeCell ref="B44:C46"/>
    <mergeCell ref="D44:D46"/>
    <mergeCell ref="B47:C49"/>
    <mergeCell ref="D47:D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3"/>
  <sheetViews>
    <sheetView showGridLines="0" zoomScale="115" zoomScaleNormal="115" workbookViewId="0">
      <selection activeCell="E15" sqref="E15"/>
    </sheetView>
  </sheetViews>
  <sheetFormatPr defaultRowHeight="15"/>
  <cols>
    <col min="1" max="1" width="2.7109375" customWidth="1"/>
    <col min="2" max="2" width="9.42578125" customWidth="1"/>
    <col min="3" max="10" width="5.5703125" customWidth="1"/>
    <col min="11" max="11" width="6.5703125" customWidth="1"/>
    <col min="12" max="12" width="4.5703125" customWidth="1"/>
    <col min="13" max="13" width="5.7109375" customWidth="1"/>
    <col min="14" max="14" width="7.140625" customWidth="1"/>
    <col min="15" max="15" width="4.7109375" customWidth="1"/>
    <col min="16" max="16" width="10.85546875" customWidth="1"/>
    <col min="17" max="17" width="12.140625" customWidth="1"/>
    <col min="18" max="22" width="6.5703125" customWidth="1"/>
    <col min="23" max="27" width="8.5703125" customWidth="1"/>
    <col min="28" max="29" width="5.5703125" customWidth="1"/>
  </cols>
  <sheetData>
    <row r="1" spans="2:27">
      <c r="B1" s="44" t="s">
        <v>110</v>
      </c>
    </row>
    <row r="3" spans="2:27">
      <c r="B3" s="4"/>
      <c r="C3" s="21" t="s">
        <v>41</v>
      </c>
      <c r="D3" s="21" t="s">
        <v>41</v>
      </c>
      <c r="E3" s="21" t="s">
        <v>41</v>
      </c>
      <c r="F3" s="21" t="s">
        <v>41</v>
      </c>
      <c r="G3" s="21" t="s">
        <v>41</v>
      </c>
      <c r="H3" s="21" t="s">
        <v>41</v>
      </c>
      <c r="I3" s="21" t="s">
        <v>41</v>
      </c>
      <c r="J3" s="21" t="s">
        <v>71</v>
      </c>
      <c r="K3" s="21" t="s">
        <v>72</v>
      </c>
      <c r="L3" s="21" t="s">
        <v>73</v>
      </c>
      <c r="M3" s="21" t="s">
        <v>74</v>
      </c>
      <c r="N3" s="21" t="s">
        <v>75</v>
      </c>
    </row>
    <row r="4" spans="2:27">
      <c r="B4" s="4"/>
      <c r="C4" s="4" t="s">
        <v>99</v>
      </c>
      <c r="D4" s="41" t="s">
        <v>85</v>
      </c>
      <c r="E4" s="4" t="s">
        <v>88</v>
      </c>
      <c r="F4" s="41" t="s">
        <v>87</v>
      </c>
      <c r="G4" s="4" t="s">
        <v>89</v>
      </c>
      <c r="H4" s="41" t="s">
        <v>90</v>
      </c>
      <c r="I4" s="4" t="s">
        <v>91</v>
      </c>
      <c r="J4" s="21"/>
      <c r="K4" s="21"/>
      <c r="L4" s="21"/>
      <c r="M4" s="21"/>
      <c r="N4" s="21"/>
    </row>
    <row r="5" spans="2:27">
      <c r="B5" s="5" t="s">
        <v>9</v>
      </c>
      <c r="C5" s="27" t="e">
        <f>#REF!</f>
        <v>#REF!</v>
      </c>
      <c r="D5" s="27" t="e">
        <f>#REF!</f>
        <v>#REF!</v>
      </c>
      <c r="E5" s="27" t="e">
        <f>#REF!</f>
        <v>#REF!</v>
      </c>
      <c r="F5" s="27" t="e">
        <f>#REF!</f>
        <v>#REF!</v>
      </c>
      <c r="G5" s="27" t="e">
        <f>#REF!</f>
        <v>#REF!</v>
      </c>
      <c r="H5" s="27" t="e">
        <f>#REF!</f>
        <v>#REF!</v>
      </c>
      <c r="I5" s="27" t="e">
        <f>#REF!</f>
        <v>#REF!</v>
      </c>
      <c r="J5" s="43">
        <v>42</v>
      </c>
      <c r="K5" s="43">
        <v>69.3</v>
      </c>
      <c r="L5" s="43">
        <v>0</v>
      </c>
      <c r="M5" s="43">
        <v>0</v>
      </c>
      <c r="N5" s="43">
        <v>30</v>
      </c>
    </row>
    <row r="6" spans="2:27">
      <c r="B6" s="6" t="s">
        <v>0</v>
      </c>
      <c r="C6" s="27" t="e">
        <f>#REF!</f>
        <v>#REF!</v>
      </c>
      <c r="D6" s="27" t="e">
        <f>#REF!</f>
        <v>#REF!</v>
      </c>
      <c r="E6" s="27" t="e">
        <f>#REF!</f>
        <v>#REF!</v>
      </c>
      <c r="F6" s="27" t="e">
        <f>#REF!</f>
        <v>#REF!</v>
      </c>
      <c r="G6" s="27" t="e">
        <f>#REF!</f>
        <v>#REF!</v>
      </c>
      <c r="H6" s="27" t="e">
        <f>#REF!</f>
        <v>#REF!</v>
      </c>
      <c r="I6" s="27" t="e">
        <f>#REF!</f>
        <v>#REF!</v>
      </c>
      <c r="J6" s="43">
        <v>57</v>
      </c>
      <c r="K6" s="43">
        <v>78.09</v>
      </c>
      <c r="L6" s="43">
        <v>1</v>
      </c>
      <c r="M6" s="43">
        <v>0</v>
      </c>
      <c r="N6" s="43">
        <v>30</v>
      </c>
    </row>
    <row r="7" spans="2:27">
      <c r="B7" s="6" t="s">
        <v>6</v>
      </c>
      <c r="C7" s="27" t="e">
        <f>#REF!</f>
        <v>#REF!</v>
      </c>
      <c r="D7" s="27" t="e">
        <f>#REF!</f>
        <v>#REF!</v>
      </c>
      <c r="E7" s="27" t="e">
        <f>#REF!</f>
        <v>#REF!</v>
      </c>
      <c r="F7" s="27" t="e">
        <f>#REF!</f>
        <v>#REF!</v>
      </c>
      <c r="G7" s="27" t="e">
        <f>#REF!</f>
        <v>#REF!</v>
      </c>
      <c r="H7" s="27" t="e">
        <f>#REF!</f>
        <v>#REF!</v>
      </c>
      <c r="I7" s="27" t="e">
        <f>#REF!</f>
        <v>#REF!</v>
      </c>
      <c r="J7" s="43">
        <v>71.58</v>
      </c>
      <c r="K7" s="43">
        <v>63.43</v>
      </c>
      <c r="L7" s="43">
        <v>0</v>
      </c>
      <c r="M7" s="43">
        <v>1</v>
      </c>
      <c r="N7" s="43">
        <v>10</v>
      </c>
    </row>
    <row r="8" spans="2:27">
      <c r="B8" s="6" t="s">
        <v>10</v>
      </c>
      <c r="C8" s="27" t="e">
        <f>#REF!</f>
        <v>#REF!</v>
      </c>
      <c r="D8" s="27" t="e">
        <f>#REF!</f>
        <v>#REF!</v>
      </c>
      <c r="E8" s="27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43">
        <v>80.180000000000007</v>
      </c>
      <c r="K8" s="43">
        <v>93.3</v>
      </c>
      <c r="L8" s="43">
        <v>0</v>
      </c>
      <c r="M8" s="43">
        <v>0</v>
      </c>
      <c r="N8" s="43">
        <v>10</v>
      </c>
    </row>
    <row r="9" spans="2:27">
      <c r="B9" s="6" t="s">
        <v>11</v>
      </c>
      <c r="C9" s="27" t="e">
        <f>#REF!</f>
        <v>#REF!</v>
      </c>
      <c r="D9" s="27" t="e">
        <f>#REF!</f>
        <v>#REF!</v>
      </c>
      <c r="E9" s="27" t="e">
        <f>#REF!</f>
        <v>#REF!</v>
      </c>
      <c r="F9" s="27" t="e">
        <f>#REF!</f>
        <v>#REF!</v>
      </c>
      <c r="G9" s="27" t="e">
        <f>#REF!</f>
        <v>#REF!</v>
      </c>
      <c r="H9" s="27" t="e">
        <f>#REF!</f>
        <v>#REF!</v>
      </c>
      <c r="I9" s="27" t="e">
        <f>#REF!</f>
        <v>#REF!</v>
      </c>
      <c r="J9" s="43">
        <v>80</v>
      </c>
      <c r="K9" s="43">
        <v>100</v>
      </c>
      <c r="L9" s="43">
        <v>0</v>
      </c>
      <c r="M9" s="43">
        <v>0</v>
      </c>
      <c r="N9" s="43">
        <v>30</v>
      </c>
    </row>
    <row r="10" spans="2:27">
      <c r="B10" s="6" t="s">
        <v>12</v>
      </c>
      <c r="C10" s="27" t="e">
        <f>#REF!</f>
        <v>#REF!</v>
      </c>
      <c r="D10" s="27" t="e">
        <f>#REF!</f>
        <v>#REF!</v>
      </c>
      <c r="E10" s="27" t="e">
        <f>#REF!</f>
        <v>#REF!</v>
      </c>
      <c r="F10" s="27" t="e">
        <f>#REF!</f>
        <v>#REF!</v>
      </c>
      <c r="G10" s="27" t="e">
        <f>#REF!</f>
        <v>#REF!</v>
      </c>
      <c r="H10" s="27" t="e">
        <f>#REF!</f>
        <v>#REF!</v>
      </c>
      <c r="I10" s="27" t="e">
        <f>#REF!</f>
        <v>#REF!</v>
      </c>
      <c r="J10" s="43">
        <v>31.34</v>
      </c>
      <c r="K10" s="43">
        <v>73.83</v>
      </c>
      <c r="L10" s="43">
        <v>0</v>
      </c>
      <c r="M10" s="43">
        <v>0</v>
      </c>
      <c r="N10" s="43">
        <v>10</v>
      </c>
    </row>
    <row r="11" spans="2:27">
      <c r="B11" s="6" t="s">
        <v>8</v>
      </c>
      <c r="C11" s="27" t="e">
        <f>#REF!</f>
        <v>#REF!</v>
      </c>
      <c r="D11" s="27" t="e">
        <f>#REF!</f>
        <v>#REF!</v>
      </c>
      <c r="E11" s="27" t="e">
        <f>#REF!</f>
        <v>#REF!</v>
      </c>
      <c r="F11" s="27" t="e">
        <f>#REF!</f>
        <v>#REF!</v>
      </c>
      <c r="G11" s="27" t="e">
        <f>#REF!</f>
        <v>#REF!</v>
      </c>
      <c r="H11" s="27" t="e">
        <f>#REF!</f>
        <v>#REF!</v>
      </c>
      <c r="I11" s="27" t="e">
        <f>#REF!</f>
        <v>#REF!</v>
      </c>
      <c r="J11" s="43">
        <v>25.77</v>
      </c>
      <c r="K11" s="43">
        <v>59.65</v>
      </c>
      <c r="L11" s="43">
        <v>0</v>
      </c>
      <c r="M11" s="43">
        <v>0</v>
      </c>
      <c r="N11" s="43">
        <v>10</v>
      </c>
    </row>
    <row r="12" spans="2:27">
      <c r="B12" s="6" t="s">
        <v>5</v>
      </c>
      <c r="C12" s="27" t="e">
        <f>#REF!</f>
        <v>#REF!</v>
      </c>
      <c r="D12" s="27" t="e">
        <f>#REF!</f>
        <v>#REF!</v>
      </c>
      <c r="E12" s="27" t="e">
        <f>#REF!</f>
        <v>#REF!</v>
      </c>
      <c r="F12" s="27" t="e">
        <f>#REF!</f>
        <v>#REF!</v>
      </c>
      <c r="G12" s="27" t="e">
        <f>#REF!</f>
        <v>#REF!</v>
      </c>
      <c r="H12" s="27" t="e">
        <f>#REF!</f>
        <v>#REF!</v>
      </c>
      <c r="I12" s="27" t="e">
        <f>#REF!</f>
        <v>#REF!</v>
      </c>
      <c r="J12" s="43">
        <v>24.56</v>
      </c>
      <c r="K12" s="43">
        <v>79</v>
      </c>
      <c r="L12" s="43">
        <v>0</v>
      </c>
      <c r="M12" s="43">
        <v>0</v>
      </c>
      <c r="N12" s="43">
        <v>30</v>
      </c>
    </row>
    <row r="15" spans="2:27">
      <c r="Q15" s="559" t="s">
        <v>59</v>
      </c>
      <c r="R15" s="559" t="s">
        <v>81</v>
      </c>
      <c r="S15" s="559"/>
      <c r="T15" s="559"/>
      <c r="U15" s="559"/>
      <c r="V15" s="559"/>
      <c r="W15" s="564" t="s">
        <v>97</v>
      </c>
      <c r="X15" s="562" t="s">
        <v>98</v>
      </c>
      <c r="Y15" s="561" t="s">
        <v>93</v>
      </c>
      <c r="Z15" s="561" t="s">
        <v>94</v>
      </c>
      <c r="AA15" s="559" t="s">
        <v>75</v>
      </c>
    </row>
    <row r="16" spans="2:27">
      <c r="Q16" s="560"/>
      <c r="R16" s="40" t="s">
        <v>100</v>
      </c>
      <c r="S16" s="40" t="s">
        <v>85</v>
      </c>
      <c r="T16" s="40" t="s">
        <v>86</v>
      </c>
      <c r="U16" s="40" t="s">
        <v>87</v>
      </c>
      <c r="V16" s="40" t="s">
        <v>92</v>
      </c>
      <c r="W16" s="563"/>
      <c r="X16" s="563"/>
      <c r="Y16" s="560"/>
      <c r="Z16" s="560"/>
      <c r="AA16" s="560"/>
    </row>
    <row r="17" spans="17:27">
      <c r="Q17" s="25" t="s">
        <v>11</v>
      </c>
      <c r="R17" s="34">
        <v>75.849999999999994</v>
      </c>
      <c r="S17" s="34">
        <v>73.89</v>
      </c>
      <c r="T17" s="34">
        <v>94.24</v>
      </c>
      <c r="U17" s="34">
        <v>69.91</v>
      </c>
      <c r="V17" s="36">
        <v>84.6</v>
      </c>
      <c r="W17" s="38">
        <v>80</v>
      </c>
      <c r="X17" s="38">
        <v>100</v>
      </c>
      <c r="Y17" s="25">
        <v>0</v>
      </c>
      <c r="Z17" s="25">
        <v>0</v>
      </c>
      <c r="AA17" s="20" t="s">
        <v>103</v>
      </c>
    </row>
    <row r="18" spans="17:27">
      <c r="Q18" s="25" t="s">
        <v>10</v>
      </c>
      <c r="R18" s="34">
        <v>86.35</v>
      </c>
      <c r="S18" s="34">
        <v>87.35</v>
      </c>
      <c r="T18" s="34">
        <v>95.04</v>
      </c>
      <c r="U18" s="34">
        <v>94.05</v>
      </c>
      <c r="V18" s="36">
        <v>83.2</v>
      </c>
      <c r="W18" s="38">
        <v>80.180000000000007</v>
      </c>
      <c r="X18" s="38">
        <v>93.3</v>
      </c>
      <c r="Y18" s="25">
        <v>0</v>
      </c>
      <c r="Z18" s="25">
        <v>0</v>
      </c>
      <c r="AA18" s="26" t="s">
        <v>104</v>
      </c>
    </row>
    <row r="19" spans="17:27">
      <c r="Q19" s="25" t="s">
        <v>6</v>
      </c>
      <c r="R19" s="34">
        <v>94.16</v>
      </c>
      <c r="S19" s="34">
        <v>89.8</v>
      </c>
      <c r="T19" s="34">
        <v>90.44</v>
      </c>
      <c r="U19" s="34">
        <v>79.010000000000005</v>
      </c>
      <c r="V19" s="36">
        <v>68.709999999999994</v>
      </c>
      <c r="W19" s="38">
        <v>71.58</v>
      </c>
      <c r="X19" s="38">
        <v>63.43</v>
      </c>
      <c r="Y19" s="25">
        <v>0</v>
      </c>
      <c r="Z19" s="25">
        <v>1</v>
      </c>
      <c r="AA19" s="26" t="s">
        <v>104</v>
      </c>
    </row>
    <row r="20" spans="17:27">
      <c r="Q20" s="25" t="s">
        <v>9</v>
      </c>
      <c r="R20" s="34">
        <v>91.98</v>
      </c>
      <c r="S20" s="34">
        <v>91.42</v>
      </c>
      <c r="T20" s="34">
        <v>64.66</v>
      </c>
      <c r="U20" s="34">
        <v>40.35</v>
      </c>
      <c r="V20" s="36">
        <v>48.28</v>
      </c>
      <c r="W20" s="38">
        <v>42</v>
      </c>
      <c r="X20" s="38">
        <v>69.3</v>
      </c>
      <c r="Y20" s="25">
        <v>0</v>
      </c>
      <c r="Z20" s="25">
        <v>0</v>
      </c>
      <c r="AA20" s="20" t="s">
        <v>103</v>
      </c>
    </row>
    <row r="21" spans="17:27">
      <c r="Q21" s="25" t="s">
        <v>12</v>
      </c>
      <c r="R21" s="34">
        <v>71.66</v>
      </c>
      <c r="S21" s="34">
        <v>67.72</v>
      </c>
      <c r="T21" s="34">
        <v>78.13</v>
      </c>
      <c r="U21" s="34">
        <v>67.209999999999994</v>
      </c>
      <c r="V21" s="36">
        <v>41.11</v>
      </c>
      <c r="W21" s="38">
        <v>31.34</v>
      </c>
      <c r="X21" s="38">
        <v>73.83</v>
      </c>
      <c r="Y21" s="25">
        <v>0</v>
      </c>
      <c r="Z21" s="25">
        <v>0</v>
      </c>
      <c r="AA21" s="26" t="s">
        <v>104</v>
      </c>
    </row>
    <row r="22" spans="17:27">
      <c r="Q22" s="25" t="s">
        <v>5</v>
      </c>
      <c r="R22" s="34">
        <v>46.1</v>
      </c>
      <c r="S22" s="34">
        <v>44.13</v>
      </c>
      <c r="T22" s="34">
        <v>50.02</v>
      </c>
      <c r="U22" s="34">
        <v>26.64</v>
      </c>
      <c r="V22" s="36">
        <v>37.08</v>
      </c>
      <c r="W22" s="38">
        <v>24.56</v>
      </c>
      <c r="X22" s="38">
        <v>79</v>
      </c>
      <c r="Y22" s="25">
        <v>0</v>
      </c>
      <c r="Z22" s="25">
        <v>0</v>
      </c>
      <c r="AA22" s="20" t="s">
        <v>101</v>
      </c>
    </row>
    <row r="23" spans="17:27">
      <c r="Q23" s="28" t="s">
        <v>8</v>
      </c>
      <c r="R23" s="35">
        <v>49.36</v>
      </c>
      <c r="S23" s="35">
        <v>44.27</v>
      </c>
      <c r="T23" s="35">
        <v>94.67</v>
      </c>
      <c r="U23" s="35">
        <v>39.44</v>
      </c>
      <c r="V23" s="37">
        <v>33.56</v>
      </c>
      <c r="W23" s="39">
        <v>25.77</v>
      </c>
      <c r="X23" s="39">
        <v>59.65</v>
      </c>
      <c r="Y23" s="28">
        <v>0</v>
      </c>
      <c r="Z23" s="28">
        <v>0</v>
      </c>
      <c r="AA23" s="32" t="s">
        <v>104</v>
      </c>
    </row>
  </sheetData>
  <sortState ref="B31:AA38">
    <sortCondition descending="1" ref="G31:G38"/>
  </sortState>
  <mergeCells count="7">
    <mergeCell ref="AA15:AA16"/>
    <mergeCell ref="Q15:Q16"/>
    <mergeCell ref="R15:V15"/>
    <mergeCell ref="W15:W16"/>
    <mergeCell ref="X15:X16"/>
    <mergeCell ref="Y15:Y16"/>
    <mergeCell ref="Z15:Z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8"/>
  <sheetViews>
    <sheetView showGridLines="0" zoomScale="115" zoomScaleNormal="115" workbookViewId="0">
      <selection activeCell="G15" sqref="G15"/>
    </sheetView>
  </sheetViews>
  <sheetFormatPr defaultRowHeight="15"/>
  <cols>
    <col min="1" max="1" width="2.7109375" customWidth="1"/>
    <col min="2" max="2" width="9.42578125" customWidth="1"/>
    <col min="3" max="10" width="5.5703125" customWidth="1"/>
    <col min="11" max="11" width="6.5703125" customWidth="1"/>
    <col min="12" max="12" width="4.5703125" customWidth="1"/>
    <col min="13" max="13" width="5.7109375" customWidth="1"/>
    <col min="14" max="14" width="7.140625" customWidth="1"/>
    <col min="15" max="15" width="4.7109375" customWidth="1"/>
    <col min="16" max="16" width="5.28515625" customWidth="1"/>
    <col min="17" max="17" width="12.140625" customWidth="1"/>
    <col min="18" max="22" width="6.5703125" customWidth="1"/>
    <col min="23" max="27" width="8.5703125" customWidth="1"/>
    <col min="28" max="29" width="5.5703125" customWidth="1"/>
  </cols>
  <sheetData>
    <row r="1" spans="2:27">
      <c r="B1" s="44" t="s">
        <v>111</v>
      </c>
    </row>
    <row r="3" spans="2:27">
      <c r="B3" s="4"/>
      <c r="C3" s="21" t="s">
        <v>41</v>
      </c>
      <c r="D3" s="21" t="s">
        <v>41</v>
      </c>
      <c r="E3" s="21" t="s">
        <v>41</v>
      </c>
      <c r="F3" s="21" t="s">
        <v>41</v>
      </c>
      <c r="G3" s="21" t="s">
        <v>41</v>
      </c>
      <c r="H3" s="21" t="s">
        <v>41</v>
      </c>
      <c r="I3" s="21" t="s">
        <v>41</v>
      </c>
      <c r="J3" s="21" t="s">
        <v>71</v>
      </c>
      <c r="K3" s="21" t="s">
        <v>72</v>
      </c>
      <c r="L3" s="21" t="s">
        <v>73</v>
      </c>
      <c r="M3" s="21" t="s">
        <v>74</v>
      </c>
      <c r="N3" s="21" t="s">
        <v>75</v>
      </c>
    </row>
    <row r="4" spans="2:27">
      <c r="B4" s="4"/>
      <c r="C4" s="4" t="s">
        <v>99</v>
      </c>
      <c r="D4" s="41" t="s">
        <v>85</v>
      </c>
      <c r="E4" s="4" t="s">
        <v>88</v>
      </c>
      <c r="F4" s="41" t="s">
        <v>87</v>
      </c>
      <c r="G4" s="4" t="s">
        <v>89</v>
      </c>
      <c r="H4" s="41" t="s">
        <v>90</v>
      </c>
      <c r="I4" s="4" t="s">
        <v>91</v>
      </c>
      <c r="J4" s="21"/>
      <c r="K4" s="21"/>
      <c r="L4" s="21"/>
      <c r="M4" s="21"/>
      <c r="N4" s="21"/>
    </row>
    <row r="5" spans="2:27">
      <c r="B5" s="5" t="s">
        <v>0</v>
      </c>
      <c r="C5" s="27" t="e">
        <f>#REF!</f>
        <v>#REF!</v>
      </c>
      <c r="D5" s="27" t="e">
        <f>#REF!</f>
        <v>#REF!</v>
      </c>
      <c r="E5" s="27" t="e">
        <f>#REF!</f>
        <v>#REF!</v>
      </c>
      <c r="F5" s="27" t="e">
        <f>#REF!</f>
        <v>#REF!</v>
      </c>
      <c r="G5" s="27" t="e">
        <f>#REF!</f>
        <v>#REF!</v>
      </c>
      <c r="H5" s="27" t="e">
        <f>#REF!</f>
        <v>#REF!</v>
      </c>
      <c r="I5" s="27" t="e">
        <f>#REF!</f>
        <v>#REF!</v>
      </c>
      <c r="J5" s="43">
        <v>50</v>
      </c>
      <c r="K5" s="43">
        <v>70.78</v>
      </c>
      <c r="L5" s="43">
        <v>1</v>
      </c>
      <c r="M5" s="43">
        <v>0</v>
      </c>
      <c r="N5" s="43">
        <v>30</v>
      </c>
    </row>
    <row r="6" spans="2:27">
      <c r="B6" s="6" t="s">
        <v>6</v>
      </c>
      <c r="C6" s="27" t="e">
        <f>#REF!</f>
        <v>#REF!</v>
      </c>
      <c r="D6" s="27" t="e">
        <f>#REF!</f>
        <v>#REF!</v>
      </c>
      <c r="E6" s="27" t="e">
        <f>#REF!</f>
        <v>#REF!</v>
      </c>
      <c r="F6" s="27" t="e">
        <f>#REF!</f>
        <v>#REF!</v>
      </c>
      <c r="G6" s="27" t="e">
        <f>#REF!</f>
        <v>#REF!</v>
      </c>
      <c r="H6" s="27" t="e">
        <f>#REF!</f>
        <v>#REF!</v>
      </c>
      <c r="I6" s="27" t="e">
        <f>#REF!</f>
        <v>#REF!</v>
      </c>
      <c r="J6" s="43">
        <v>80</v>
      </c>
      <c r="K6" s="43">
        <v>84.78</v>
      </c>
      <c r="L6" s="43">
        <v>0</v>
      </c>
      <c r="M6" s="43">
        <v>0</v>
      </c>
      <c r="N6" s="43">
        <v>10</v>
      </c>
    </row>
    <row r="7" spans="2:27">
      <c r="B7" s="6" t="s">
        <v>7</v>
      </c>
      <c r="C7" s="27" t="e">
        <f>#REF!</f>
        <v>#REF!</v>
      </c>
      <c r="D7" s="27" t="e">
        <f>#REF!</f>
        <v>#REF!</v>
      </c>
      <c r="E7" s="27" t="e">
        <f>#REF!</f>
        <v>#REF!</v>
      </c>
      <c r="F7" s="27" t="e">
        <f>#REF!</f>
        <v>#REF!</v>
      </c>
      <c r="G7" s="27" t="e">
        <f>#REF!</f>
        <v>#REF!</v>
      </c>
      <c r="H7" s="27" t="e">
        <f>#REF!</f>
        <v>#REF!</v>
      </c>
      <c r="I7" s="27" t="e">
        <f>#REF!</f>
        <v>#REF!</v>
      </c>
      <c r="J7" s="43">
        <v>73.94</v>
      </c>
      <c r="K7" s="43">
        <v>75.959999999999994</v>
      </c>
      <c r="L7" s="43">
        <v>0</v>
      </c>
      <c r="M7" s="43">
        <v>0</v>
      </c>
      <c r="N7" s="43">
        <v>30</v>
      </c>
    </row>
    <row r="8" spans="2:27">
      <c r="B8" s="6" t="s">
        <v>1</v>
      </c>
      <c r="C8" s="27" t="e">
        <f>#REF!</f>
        <v>#REF!</v>
      </c>
      <c r="D8" s="27" t="e">
        <f>#REF!</f>
        <v>#REF!</v>
      </c>
      <c r="E8" s="27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43">
        <v>80</v>
      </c>
      <c r="K8" s="43">
        <v>80.040000000000006</v>
      </c>
      <c r="L8" s="43">
        <v>0</v>
      </c>
      <c r="M8" s="43">
        <v>0</v>
      </c>
      <c r="N8" s="43">
        <v>10</v>
      </c>
    </row>
    <row r="9" spans="2:27">
      <c r="B9" s="6" t="s">
        <v>2</v>
      </c>
      <c r="C9" s="27" t="e">
        <f>#REF!</f>
        <v>#REF!</v>
      </c>
      <c r="D9" s="27" t="e">
        <f>#REF!</f>
        <v>#REF!</v>
      </c>
      <c r="E9" s="27" t="e">
        <f>#REF!</f>
        <v>#REF!</v>
      </c>
      <c r="F9" s="27" t="e">
        <f>#REF!</f>
        <v>#REF!</v>
      </c>
      <c r="G9" s="27" t="e">
        <f>#REF!</f>
        <v>#REF!</v>
      </c>
      <c r="H9" s="27" t="e">
        <f>#REF!</f>
        <v>#REF!</v>
      </c>
      <c r="I9" s="27" t="e">
        <f>#REF!</f>
        <v>#REF!</v>
      </c>
      <c r="J9" s="43">
        <v>9.09</v>
      </c>
      <c r="K9" s="43">
        <v>69.569999999999993</v>
      </c>
      <c r="L9" s="43">
        <v>0</v>
      </c>
      <c r="M9" s="43">
        <v>0</v>
      </c>
      <c r="N9" s="43">
        <v>30</v>
      </c>
    </row>
    <row r="10" spans="2:27">
      <c r="B10" s="6" t="s">
        <v>8</v>
      </c>
      <c r="C10" s="27" t="e">
        <f>#REF!</f>
        <v>#REF!</v>
      </c>
      <c r="D10" s="27" t="e">
        <f>#REF!</f>
        <v>#REF!</v>
      </c>
      <c r="E10" s="27" t="e">
        <f>#REF!</f>
        <v>#REF!</v>
      </c>
      <c r="F10" s="27" t="e">
        <f>#REF!</f>
        <v>#REF!</v>
      </c>
      <c r="G10" s="27" t="e">
        <f>#REF!</f>
        <v>#REF!</v>
      </c>
      <c r="H10" s="27" t="e">
        <f>#REF!</f>
        <v>#REF!</v>
      </c>
      <c r="I10" s="27" t="e">
        <f>#REF!</f>
        <v>#REF!</v>
      </c>
      <c r="J10" s="43">
        <v>100</v>
      </c>
      <c r="K10" s="43">
        <v>56.39</v>
      </c>
      <c r="L10" s="43">
        <v>0</v>
      </c>
      <c r="M10" s="43">
        <v>0</v>
      </c>
      <c r="N10" s="43">
        <v>30</v>
      </c>
    </row>
    <row r="13" spans="2:27">
      <c r="Q13" s="559" t="s">
        <v>59</v>
      </c>
      <c r="R13" s="559" t="s">
        <v>81</v>
      </c>
      <c r="S13" s="559"/>
      <c r="T13" s="559"/>
      <c r="U13" s="559"/>
      <c r="V13" s="559"/>
      <c r="W13" s="564" t="s">
        <v>97</v>
      </c>
      <c r="X13" s="562" t="s">
        <v>98</v>
      </c>
      <c r="Y13" s="561" t="s">
        <v>93</v>
      </c>
      <c r="Z13" s="561" t="s">
        <v>94</v>
      </c>
      <c r="AA13" s="559" t="s">
        <v>75</v>
      </c>
    </row>
    <row r="14" spans="2:27">
      <c r="Q14" s="560"/>
      <c r="R14" s="40" t="s">
        <v>100</v>
      </c>
      <c r="S14" s="40" t="s">
        <v>85</v>
      </c>
      <c r="T14" s="40" t="s">
        <v>86</v>
      </c>
      <c r="U14" s="40" t="s">
        <v>87</v>
      </c>
      <c r="V14" s="40" t="s">
        <v>92</v>
      </c>
      <c r="W14" s="563"/>
      <c r="X14" s="563"/>
      <c r="Y14" s="560"/>
      <c r="Z14" s="560"/>
      <c r="AA14" s="560"/>
    </row>
    <row r="15" spans="2:27">
      <c r="Q15" s="25" t="s">
        <v>8</v>
      </c>
      <c r="R15" s="34">
        <v>96.42</v>
      </c>
      <c r="S15" s="34">
        <v>94.42</v>
      </c>
      <c r="T15" s="34">
        <v>82.88</v>
      </c>
      <c r="U15" s="34">
        <v>73.77</v>
      </c>
      <c r="V15" s="36">
        <v>89.97</v>
      </c>
      <c r="W15" s="38">
        <v>100</v>
      </c>
      <c r="X15" s="38">
        <v>56.39</v>
      </c>
      <c r="Y15" s="25">
        <v>0</v>
      </c>
      <c r="Z15" s="25">
        <v>0</v>
      </c>
      <c r="AA15" s="20" t="s">
        <v>103</v>
      </c>
    </row>
    <row r="16" spans="2:27">
      <c r="Q16" s="25" t="s">
        <v>6</v>
      </c>
      <c r="R16" s="34">
        <v>75.3</v>
      </c>
      <c r="S16" s="34">
        <v>95.55</v>
      </c>
      <c r="T16" s="34">
        <v>94.39</v>
      </c>
      <c r="U16" s="34">
        <v>93.63</v>
      </c>
      <c r="V16" s="36">
        <v>81.099999999999994</v>
      </c>
      <c r="W16" s="38">
        <v>80</v>
      </c>
      <c r="X16" s="38">
        <v>84.78</v>
      </c>
      <c r="Y16" s="25">
        <v>0</v>
      </c>
      <c r="Z16" s="25">
        <v>0</v>
      </c>
      <c r="AA16" s="26" t="s">
        <v>104</v>
      </c>
    </row>
    <row r="17" spans="17:27">
      <c r="Q17" s="25" t="s">
        <v>1</v>
      </c>
      <c r="R17" s="34">
        <v>93.16</v>
      </c>
      <c r="S17" s="34">
        <v>90.71</v>
      </c>
      <c r="T17" s="34">
        <v>96.96</v>
      </c>
      <c r="U17" s="34">
        <v>92.42</v>
      </c>
      <c r="V17" s="36">
        <v>80.010000000000005</v>
      </c>
      <c r="W17" s="38">
        <v>80</v>
      </c>
      <c r="X17" s="38">
        <v>80.040000000000006</v>
      </c>
      <c r="Y17" s="25">
        <v>0</v>
      </c>
      <c r="Z17" s="25">
        <v>0</v>
      </c>
      <c r="AA17" s="26" t="s">
        <v>104</v>
      </c>
    </row>
    <row r="18" spans="17:27">
      <c r="Q18" s="28" t="s">
        <v>7</v>
      </c>
      <c r="R18" s="35">
        <v>94.31</v>
      </c>
      <c r="S18" s="35">
        <v>93.91</v>
      </c>
      <c r="T18" s="35">
        <v>96.58</v>
      </c>
      <c r="U18" s="35">
        <v>70.44</v>
      </c>
      <c r="V18" s="37">
        <v>74.400000000000006</v>
      </c>
      <c r="W18" s="39">
        <v>73.94</v>
      </c>
      <c r="X18" s="39">
        <v>75.959999999999994</v>
      </c>
      <c r="Y18" s="28">
        <v>0</v>
      </c>
      <c r="Z18" s="28">
        <v>0</v>
      </c>
      <c r="AA18" s="29" t="s">
        <v>103</v>
      </c>
    </row>
  </sheetData>
  <sortState ref="B23:AA28">
    <sortCondition descending="1" ref="G23:G28"/>
  </sortState>
  <mergeCells count="7">
    <mergeCell ref="AA13:AA14"/>
    <mergeCell ref="Q13:Q14"/>
    <mergeCell ref="R13:V13"/>
    <mergeCell ref="W13:W14"/>
    <mergeCell ref="X13:X14"/>
    <mergeCell ref="Y13:Y14"/>
    <mergeCell ref="Z13:Z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Q21"/>
  <sheetViews>
    <sheetView showGridLines="0" zoomScaleNormal="100" workbookViewId="0">
      <selection activeCell="G31" sqref="G31"/>
    </sheetView>
  </sheetViews>
  <sheetFormatPr defaultRowHeight="15"/>
  <cols>
    <col min="1" max="1" width="9.85546875" customWidth="1"/>
    <col min="2" max="2" width="9.42578125" customWidth="1"/>
    <col min="3" max="10" width="5.5703125" customWidth="1"/>
    <col min="11" max="11" width="12.5703125" customWidth="1"/>
    <col min="12" max="12" width="25.28515625" customWidth="1"/>
    <col min="13" max="13" width="9.85546875" customWidth="1"/>
    <col min="14" max="14" width="10.140625" customWidth="1"/>
    <col min="15" max="15" width="11.42578125" customWidth="1"/>
    <col min="16" max="16" width="10.85546875" customWidth="1"/>
    <col min="17" max="17" width="9" customWidth="1"/>
    <col min="18" max="29" width="5.5703125" customWidth="1"/>
  </cols>
  <sheetData>
    <row r="3" spans="2:17">
      <c r="B3" s="4"/>
      <c r="C3" s="21" t="s">
        <v>41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</row>
    <row r="4" spans="2:17">
      <c r="B4" s="4" t="s">
        <v>5</v>
      </c>
      <c r="C4" s="27">
        <v>26.11</v>
      </c>
      <c r="D4" s="27">
        <v>17.13</v>
      </c>
      <c r="E4" s="27">
        <v>56.17</v>
      </c>
      <c r="F4" s="27">
        <v>0</v>
      </c>
      <c r="G4" s="27">
        <v>0</v>
      </c>
      <c r="H4" s="27">
        <v>20</v>
      </c>
    </row>
    <row r="5" spans="2:17">
      <c r="B5" s="4" t="s">
        <v>9</v>
      </c>
      <c r="C5" s="27">
        <v>40.35</v>
      </c>
      <c r="D5" s="27">
        <v>37.83</v>
      </c>
      <c r="E5" s="27">
        <v>61.83</v>
      </c>
      <c r="F5" s="27">
        <v>1</v>
      </c>
      <c r="G5" s="27">
        <v>2</v>
      </c>
      <c r="H5" s="27">
        <v>10</v>
      </c>
    </row>
    <row r="6" spans="2:17">
      <c r="B6" s="4" t="s">
        <v>8</v>
      </c>
      <c r="C6" s="27">
        <v>59.92</v>
      </c>
      <c r="D6" s="27">
        <v>50</v>
      </c>
      <c r="E6" s="27">
        <v>93.13</v>
      </c>
      <c r="F6" s="27">
        <v>0</v>
      </c>
      <c r="G6" s="27">
        <v>0</v>
      </c>
      <c r="H6" s="27">
        <v>20</v>
      </c>
    </row>
    <row r="7" spans="2:17">
      <c r="B7" s="4" t="s">
        <v>12</v>
      </c>
      <c r="C7" s="27">
        <v>66.75</v>
      </c>
      <c r="D7" s="27">
        <v>62.99</v>
      </c>
      <c r="E7" s="27">
        <v>79.349999999999994</v>
      </c>
      <c r="F7" s="27">
        <v>0</v>
      </c>
      <c r="G7" s="27">
        <v>0</v>
      </c>
      <c r="H7" s="27">
        <v>20</v>
      </c>
    </row>
    <row r="8" spans="2:17">
      <c r="B8" s="4" t="s">
        <v>11</v>
      </c>
      <c r="C8" s="27">
        <v>78.849999999999994</v>
      </c>
      <c r="D8" s="27">
        <v>80</v>
      </c>
      <c r="E8" s="27">
        <v>79.349999999999994</v>
      </c>
      <c r="F8" s="27">
        <v>1</v>
      </c>
      <c r="G8" s="27">
        <v>0</v>
      </c>
      <c r="H8" s="27">
        <v>20</v>
      </c>
    </row>
    <row r="9" spans="2:17">
      <c r="B9" s="4" t="s">
        <v>6</v>
      </c>
      <c r="C9" s="27">
        <v>79.010000000000005</v>
      </c>
      <c r="D9" s="27">
        <v>74.81</v>
      </c>
      <c r="E9" s="27">
        <v>93.09</v>
      </c>
      <c r="F9" s="27">
        <v>0</v>
      </c>
      <c r="G9" s="27">
        <v>0</v>
      </c>
      <c r="H9" s="27">
        <v>20</v>
      </c>
    </row>
    <row r="10" spans="2:17">
      <c r="B10" s="4" t="s">
        <v>10</v>
      </c>
      <c r="C10" s="27">
        <v>94.05</v>
      </c>
      <c r="D10" s="27">
        <v>98</v>
      </c>
      <c r="E10" s="27">
        <v>80.83</v>
      </c>
      <c r="F10" s="27">
        <v>0</v>
      </c>
      <c r="G10" s="27">
        <v>0</v>
      </c>
      <c r="H10" s="27">
        <v>20</v>
      </c>
    </row>
    <row r="14" spans="2:17">
      <c r="K14" s="22" t="s">
        <v>83</v>
      </c>
      <c r="L14" s="22" t="s">
        <v>81</v>
      </c>
      <c r="M14" s="22" t="s">
        <v>77</v>
      </c>
      <c r="N14" s="22" t="s">
        <v>78</v>
      </c>
      <c r="O14" s="22" t="s">
        <v>80</v>
      </c>
      <c r="P14" s="22" t="s">
        <v>79</v>
      </c>
      <c r="Q14" s="22" t="s">
        <v>75</v>
      </c>
    </row>
    <row r="15" spans="2:17" ht="24.95" customHeight="1">
      <c r="M15" s="23">
        <f>C10</f>
        <v>94.05</v>
      </c>
      <c r="N15" s="23">
        <f t="shared" ref="N15:P15" si="0">D10</f>
        <v>98</v>
      </c>
      <c r="O15" s="23">
        <f t="shared" si="0"/>
        <v>80.83</v>
      </c>
      <c r="P15" s="23">
        <f t="shared" si="0"/>
        <v>0</v>
      </c>
      <c r="Q15" s="19" t="s">
        <v>76</v>
      </c>
    </row>
    <row r="16" spans="2:17" ht="24.95" customHeight="1">
      <c r="M16" s="23">
        <f>C9</f>
        <v>79.010000000000005</v>
      </c>
      <c r="N16" s="23">
        <f t="shared" ref="N16:P16" si="1">D9</f>
        <v>74.81</v>
      </c>
      <c r="O16" s="23">
        <f t="shared" si="1"/>
        <v>93.09</v>
      </c>
      <c r="P16" s="23">
        <f t="shared" si="1"/>
        <v>0</v>
      </c>
      <c r="Q16" s="19" t="s">
        <v>76</v>
      </c>
    </row>
    <row r="17" spans="13:17" ht="24.95" customHeight="1">
      <c r="M17" s="23">
        <f>C8</f>
        <v>78.849999999999994</v>
      </c>
      <c r="N17" s="23">
        <f t="shared" ref="N17:P17" si="2">D8</f>
        <v>80</v>
      </c>
      <c r="O17" s="23">
        <f t="shared" si="2"/>
        <v>79.349999999999994</v>
      </c>
      <c r="P17" s="23">
        <f t="shared" si="2"/>
        <v>1</v>
      </c>
      <c r="Q17" s="19" t="s">
        <v>76</v>
      </c>
    </row>
    <row r="18" spans="13:17" ht="24.95" customHeight="1">
      <c r="M18" s="23">
        <f>C7</f>
        <v>66.75</v>
      </c>
      <c r="N18" s="23">
        <f t="shared" ref="N18:P18" si="3">D7</f>
        <v>62.99</v>
      </c>
      <c r="O18" s="23">
        <f t="shared" si="3"/>
        <v>79.349999999999994</v>
      </c>
      <c r="P18" s="23">
        <f t="shared" si="3"/>
        <v>0</v>
      </c>
      <c r="Q18" s="19" t="s">
        <v>76</v>
      </c>
    </row>
    <row r="19" spans="13:17" ht="24.95" customHeight="1">
      <c r="M19" s="23">
        <f>C6</f>
        <v>59.92</v>
      </c>
      <c r="N19" s="23">
        <f t="shared" ref="N19:P19" si="4">D6</f>
        <v>50</v>
      </c>
      <c r="O19" s="23">
        <f t="shared" si="4"/>
        <v>93.13</v>
      </c>
      <c r="P19" s="23">
        <f t="shared" si="4"/>
        <v>0</v>
      </c>
      <c r="Q19" s="19" t="s">
        <v>76</v>
      </c>
    </row>
    <row r="20" spans="13:17" ht="24.95" customHeight="1">
      <c r="M20" s="23">
        <f>C5</f>
        <v>40.35</v>
      </c>
      <c r="N20" s="23">
        <f t="shared" ref="N20:P20" si="5">D5</f>
        <v>37.83</v>
      </c>
      <c r="O20" s="23">
        <f t="shared" si="5"/>
        <v>61.83</v>
      </c>
      <c r="P20" s="23">
        <f t="shared" si="5"/>
        <v>1</v>
      </c>
      <c r="Q20" s="26" t="s">
        <v>76</v>
      </c>
    </row>
    <row r="21" spans="13:17" ht="24.95" customHeight="1">
      <c r="M21" s="23">
        <f>C4</f>
        <v>26.11</v>
      </c>
      <c r="N21" s="23">
        <f t="shared" ref="N21:P21" si="6">D4</f>
        <v>17.13</v>
      </c>
      <c r="O21" s="23">
        <f t="shared" si="6"/>
        <v>56.17</v>
      </c>
      <c r="P21" s="23">
        <f t="shared" si="6"/>
        <v>0</v>
      </c>
      <c r="Q21" s="19" t="s">
        <v>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showGridLines="0" zoomScale="85" zoomScaleNormal="85" workbookViewId="0">
      <selection activeCell="G15" sqref="G15"/>
    </sheetView>
  </sheetViews>
  <sheetFormatPr defaultColWidth="9.140625" defaultRowHeight="15"/>
  <cols>
    <col min="1" max="1" width="6.42578125" style="7" bestFit="1" customWidth="1"/>
    <col min="2" max="2" width="9.7109375" style="7" bestFit="1" customWidth="1"/>
    <col min="3" max="7" width="7.5703125" style="7" bestFit="1" customWidth="1"/>
    <col min="8" max="11" width="7.140625" style="7" bestFit="1" customWidth="1"/>
    <col min="12" max="14" width="8.28515625" style="7" bestFit="1" customWidth="1"/>
    <col min="15" max="17" width="7.140625" style="7" bestFit="1" customWidth="1"/>
    <col min="18" max="16384" width="9.140625" style="7"/>
  </cols>
  <sheetData>
    <row r="1" spans="1:35" s="10" customFormat="1"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54</v>
      </c>
      <c r="O1" s="9" t="s">
        <v>55</v>
      </c>
      <c r="P1" s="9" t="s">
        <v>56</v>
      </c>
      <c r="Q1" s="9" t="s">
        <v>57</v>
      </c>
      <c r="U1" s="9" t="s">
        <v>66</v>
      </c>
      <c r="V1" s="9" t="s">
        <v>44</v>
      </c>
      <c r="W1" s="9" t="s">
        <v>45</v>
      </c>
      <c r="X1" s="9" t="s">
        <v>46</v>
      </c>
      <c r="Y1" s="9" t="s">
        <v>47</v>
      </c>
      <c r="Z1" s="9" t="s">
        <v>48</v>
      </c>
      <c r="AA1" s="9" t="s">
        <v>49</v>
      </c>
      <c r="AB1" s="9" t="s">
        <v>50</v>
      </c>
      <c r="AC1" s="9" t="s">
        <v>51</v>
      </c>
      <c r="AD1" s="9" t="s">
        <v>52</v>
      </c>
      <c r="AE1" s="9" t="s">
        <v>53</v>
      </c>
      <c r="AF1" s="9" t="s">
        <v>54</v>
      </c>
      <c r="AG1" s="9" t="s">
        <v>55</v>
      </c>
      <c r="AH1" s="9" t="s">
        <v>56</v>
      </c>
      <c r="AI1" s="9" t="s">
        <v>57</v>
      </c>
    </row>
    <row r="2" spans="1:35">
      <c r="A2" s="8" t="s">
        <v>58</v>
      </c>
      <c r="B2" s="8" t="s">
        <v>59</v>
      </c>
      <c r="C2" s="8" t="e">
        <f>#REF!</f>
        <v>#REF!</v>
      </c>
      <c r="D2" s="8" t="e">
        <f>#REF!</f>
        <v>#REF!</v>
      </c>
      <c r="E2" s="8" t="e">
        <f>#REF!</f>
        <v>#REF!</v>
      </c>
      <c r="F2" s="8" t="e">
        <f>#REF!</f>
        <v>#REF!</v>
      </c>
      <c r="G2" s="8" t="e">
        <f>#REF!</f>
        <v>#REF!</v>
      </c>
      <c r="H2" s="8" t="e">
        <f>#REF!</f>
        <v>#REF!</v>
      </c>
      <c r="I2" s="8" t="e">
        <f>#REF!</f>
        <v>#REF!</v>
      </c>
      <c r="J2" s="8" t="e">
        <f>#REF!</f>
        <v>#REF!</v>
      </c>
      <c r="K2" s="8" t="e">
        <f>#REF!</f>
        <v>#REF!</v>
      </c>
      <c r="L2" s="8" t="e">
        <f>#REF!</f>
        <v>#REF!</v>
      </c>
      <c r="M2" s="8" t="e">
        <f>#REF!</f>
        <v>#REF!</v>
      </c>
      <c r="N2" s="8" t="e">
        <f>#REF!</f>
        <v>#REF!</v>
      </c>
      <c r="O2" s="8" t="e">
        <f>#REF!</f>
        <v>#REF!</v>
      </c>
      <c r="P2" s="8" t="e">
        <f>#REF!</f>
        <v>#REF!</v>
      </c>
      <c r="Q2" s="8" t="e">
        <f>#REF!</f>
        <v>#REF!</v>
      </c>
      <c r="S2" s="8" t="s">
        <v>58</v>
      </c>
      <c r="T2" s="8" t="s">
        <v>59</v>
      </c>
      <c r="U2" s="8" t="e">
        <f t="shared" ref="U2:AI2" si="0">C2</f>
        <v>#REF!</v>
      </c>
      <c r="V2" s="8" t="e">
        <f t="shared" si="0"/>
        <v>#REF!</v>
      </c>
      <c r="W2" s="8" t="e">
        <f t="shared" si="0"/>
        <v>#REF!</v>
      </c>
      <c r="X2" s="8" t="e">
        <f t="shared" si="0"/>
        <v>#REF!</v>
      </c>
      <c r="Y2" s="8" t="e">
        <f t="shared" si="0"/>
        <v>#REF!</v>
      </c>
      <c r="Z2" s="8" t="e">
        <f t="shared" si="0"/>
        <v>#REF!</v>
      </c>
      <c r="AA2" s="8" t="e">
        <f t="shared" si="0"/>
        <v>#REF!</v>
      </c>
      <c r="AB2" s="8" t="e">
        <f t="shared" si="0"/>
        <v>#REF!</v>
      </c>
      <c r="AC2" s="8" t="e">
        <f t="shared" si="0"/>
        <v>#REF!</v>
      </c>
      <c r="AD2" s="8" t="e">
        <f t="shared" si="0"/>
        <v>#REF!</v>
      </c>
      <c r="AE2" s="8" t="e">
        <f t="shared" si="0"/>
        <v>#REF!</v>
      </c>
      <c r="AF2" s="8" t="e">
        <f t="shared" si="0"/>
        <v>#REF!</v>
      </c>
      <c r="AG2" s="8" t="e">
        <f t="shared" si="0"/>
        <v>#REF!</v>
      </c>
      <c r="AH2" s="8" t="e">
        <f t="shared" si="0"/>
        <v>#REF!</v>
      </c>
      <c r="AI2" s="8" t="e">
        <f t="shared" si="0"/>
        <v>#REF!</v>
      </c>
    </row>
    <row r="3" spans="1:35">
      <c r="A3" s="11" t="s">
        <v>41</v>
      </c>
      <c r="B3" s="14" t="e">
        <f>#REF!</f>
        <v>#REF!</v>
      </c>
      <c r="C3" s="14" t="e">
        <f>#REF!</f>
        <v>#REF!</v>
      </c>
      <c r="D3" s="14" t="e">
        <f>#REF!</f>
        <v>#REF!</v>
      </c>
      <c r="E3" s="14" t="e">
        <f>#REF!</f>
        <v>#REF!</v>
      </c>
      <c r="F3" s="14" t="e">
        <f>#REF!</f>
        <v>#REF!</v>
      </c>
      <c r="G3" s="14" t="e">
        <f>#REF!</f>
        <v>#REF!</v>
      </c>
      <c r="H3" s="14" t="e">
        <f>#REF!</f>
        <v>#REF!</v>
      </c>
      <c r="I3" s="14" t="e">
        <f>#REF!</f>
        <v>#REF!</v>
      </c>
      <c r="J3" s="14" t="e">
        <f>#REF!</f>
        <v>#REF!</v>
      </c>
      <c r="K3" s="14" t="e">
        <f>#REF!</f>
        <v>#REF!</v>
      </c>
      <c r="L3" s="14" t="e">
        <f>#REF!</f>
        <v>#REF!</v>
      </c>
      <c r="M3" s="14" t="e">
        <f>#REF!</f>
        <v>#REF!</v>
      </c>
      <c r="N3" s="14" t="e">
        <f>#REF!</f>
        <v>#REF!</v>
      </c>
      <c r="O3" s="14" t="e">
        <f>#REF!</f>
        <v>#REF!</v>
      </c>
      <c r="P3" s="14" t="e">
        <f>#REF!</f>
        <v>#REF!</v>
      </c>
      <c r="Q3" s="14" t="e">
        <f>#REF!</f>
        <v>#REF!</v>
      </c>
      <c r="S3" s="11" t="s">
        <v>41</v>
      </c>
      <c r="T3" s="14" t="e">
        <f>#REF!</f>
        <v>#REF!</v>
      </c>
      <c r="U3" s="14" t="e">
        <f>#REF!</f>
        <v>#REF!</v>
      </c>
      <c r="V3" s="14" t="e">
        <f>#REF!</f>
        <v>#REF!</v>
      </c>
      <c r="W3" s="14" t="e">
        <f>#REF!</f>
        <v>#REF!</v>
      </c>
      <c r="X3" s="14" t="e">
        <f>#REF!</f>
        <v>#REF!</v>
      </c>
      <c r="Y3" s="14" t="e">
        <f>#REF!</f>
        <v>#REF!</v>
      </c>
      <c r="Z3" s="14" t="e">
        <f>#REF!</f>
        <v>#REF!</v>
      </c>
      <c r="AA3" s="14" t="e">
        <f>#REF!</f>
        <v>#REF!</v>
      </c>
      <c r="AB3" s="14" t="e">
        <f>#REF!</f>
        <v>#REF!</v>
      </c>
      <c r="AC3" s="14" t="e">
        <f>#REF!</f>
        <v>#REF!</v>
      </c>
      <c r="AD3" s="14" t="e">
        <f>#REF!</f>
        <v>#REF!</v>
      </c>
      <c r="AE3" s="14" t="e">
        <f>#REF!</f>
        <v>#REF!</v>
      </c>
      <c r="AF3" s="14" t="e">
        <f>#REF!</f>
        <v>#REF!</v>
      </c>
      <c r="AG3" s="14" t="e">
        <f>#REF!</f>
        <v>#REF!</v>
      </c>
      <c r="AH3" s="14" t="e">
        <f>#REF!</f>
        <v>#REF!</v>
      </c>
      <c r="AI3" s="14" t="e">
        <f>#REF!</f>
        <v>#REF!</v>
      </c>
    </row>
    <row r="4" spans="1:35">
      <c r="A4" s="12"/>
      <c r="B4" s="15" t="e">
        <f>#REF!</f>
        <v>#REF!</v>
      </c>
      <c r="C4" s="15" t="e">
        <f>#REF!</f>
        <v>#REF!</v>
      </c>
      <c r="D4" s="15" t="e">
        <f>#REF!</f>
        <v>#REF!</v>
      </c>
      <c r="E4" s="15" t="e">
        <f>#REF!</f>
        <v>#REF!</v>
      </c>
      <c r="F4" s="15" t="e">
        <f>#REF!</f>
        <v>#REF!</v>
      </c>
      <c r="G4" s="15" t="e">
        <f>#REF!</f>
        <v>#REF!</v>
      </c>
      <c r="H4" s="15" t="e">
        <f>#REF!</f>
        <v>#REF!</v>
      </c>
      <c r="I4" s="15" t="e">
        <f>#REF!</f>
        <v>#REF!</v>
      </c>
      <c r="J4" s="15" t="e">
        <f>#REF!</f>
        <v>#REF!</v>
      </c>
      <c r="K4" s="15" t="e">
        <f>#REF!</f>
        <v>#REF!</v>
      </c>
      <c r="L4" s="15" t="e">
        <f>#REF!</f>
        <v>#REF!</v>
      </c>
      <c r="M4" s="15" t="e">
        <f>#REF!</f>
        <v>#REF!</v>
      </c>
      <c r="N4" s="15" t="e">
        <f>#REF!</f>
        <v>#REF!</v>
      </c>
      <c r="O4" s="15" t="e">
        <f>#REF!</f>
        <v>#REF!</v>
      </c>
      <c r="P4" s="15" t="e">
        <f>#REF!</f>
        <v>#REF!</v>
      </c>
      <c r="Q4" s="15" t="e">
        <f>#REF!</f>
        <v>#REF!</v>
      </c>
      <c r="S4" s="12"/>
      <c r="T4" s="15" t="e">
        <f>#REF!</f>
        <v>#REF!</v>
      </c>
      <c r="U4" s="15" t="e">
        <f>#REF!</f>
        <v>#REF!</v>
      </c>
      <c r="V4" s="15" t="e">
        <f>#REF!</f>
        <v>#REF!</v>
      </c>
      <c r="W4" s="15" t="e">
        <f>#REF!</f>
        <v>#REF!</v>
      </c>
      <c r="X4" s="15" t="e">
        <f>#REF!</f>
        <v>#REF!</v>
      </c>
      <c r="Y4" s="15" t="e">
        <f>#REF!</f>
        <v>#REF!</v>
      </c>
      <c r="Z4" s="15" t="e">
        <f>#REF!</f>
        <v>#REF!</v>
      </c>
      <c r="AA4" s="15" t="e">
        <f>#REF!</f>
        <v>#REF!</v>
      </c>
      <c r="AB4" s="15" t="e">
        <f>#REF!</f>
        <v>#REF!</v>
      </c>
      <c r="AC4" s="15" t="e">
        <f>#REF!</f>
        <v>#REF!</v>
      </c>
      <c r="AD4" s="15" t="e">
        <f>#REF!</f>
        <v>#REF!</v>
      </c>
      <c r="AE4" s="15" t="e">
        <f>#REF!</f>
        <v>#REF!</v>
      </c>
      <c r="AF4" s="15" t="e">
        <f>#REF!</f>
        <v>#REF!</v>
      </c>
      <c r="AG4" s="15" t="e">
        <f>#REF!</f>
        <v>#REF!</v>
      </c>
      <c r="AH4" s="15" t="e">
        <f>#REF!</f>
        <v>#REF!</v>
      </c>
      <c r="AI4" s="15" t="e">
        <f>#REF!</f>
        <v>#REF!</v>
      </c>
    </row>
    <row r="5" spans="1:35">
      <c r="A5" s="12"/>
      <c r="B5" s="15" t="e">
        <f>#REF!</f>
        <v>#REF!</v>
      </c>
      <c r="C5" s="15" t="e">
        <f>#REF!</f>
        <v>#REF!</v>
      </c>
      <c r="D5" s="15" t="e">
        <f>#REF!</f>
        <v>#REF!</v>
      </c>
      <c r="E5" s="15" t="e">
        <f>#REF!</f>
        <v>#REF!</v>
      </c>
      <c r="F5" s="15" t="e">
        <f>#REF!</f>
        <v>#REF!</v>
      </c>
      <c r="G5" s="15" t="e">
        <f>#REF!</f>
        <v>#REF!</v>
      </c>
      <c r="H5" s="15" t="e">
        <f>#REF!</f>
        <v>#REF!</v>
      </c>
      <c r="I5" s="15" t="e">
        <f>#REF!</f>
        <v>#REF!</v>
      </c>
      <c r="J5" s="15" t="e">
        <f>#REF!</f>
        <v>#REF!</v>
      </c>
      <c r="K5" s="15" t="e">
        <f>#REF!</f>
        <v>#REF!</v>
      </c>
      <c r="L5" s="15" t="e">
        <f>#REF!</f>
        <v>#REF!</v>
      </c>
      <c r="M5" s="15" t="e">
        <f>#REF!</f>
        <v>#REF!</v>
      </c>
      <c r="N5" s="15" t="e">
        <f>#REF!</f>
        <v>#REF!</v>
      </c>
      <c r="O5" s="15" t="e">
        <f>#REF!</f>
        <v>#REF!</v>
      </c>
      <c r="P5" s="15" t="e">
        <f>#REF!</f>
        <v>#REF!</v>
      </c>
      <c r="Q5" s="15" t="e">
        <f>#REF!</f>
        <v>#REF!</v>
      </c>
      <c r="S5" s="13"/>
      <c r="T5" s="16" t="e">
        <f>#REF!</f>
        <v>#REF!</v>
      </c>
      <c r="U5" s="16" t="e">
        <f>#REF!</f>
        <v>#REF!</v>
      </c>
      <c r="V5" s="16" t="e">
        <f>#REF!</f>
        <v>#REF!</v>
      </c>
      <c r="W5" s="16" t="e">
        <f>#REF!</f>
        <v>#REF!</v>
      </c>
      <c r="X5" s="16" t="e">
        <f>#REF!</f>
        <v>#REF!</v>
      </c>
      <c r="Y5" s="16" t="e">
        <f>#REF!</f>
        <v>#REF!</v>
      </c>
      <c r="Z5" s="16" t="e">
        <f>#REF!</f>
        <v>#REF!</v>
      </c>
      <c r="AA5" s="16" t="e">
        <f>#REF!</f>
        <v>#REF!</v>
      </c>
      <c r="AB5" s="16" t="e">
        <f>#REF!</f>
        <v>#REF!</v>
      </c>
      <c r="AC5" s="16" t="e">
        <f>#REF!</f>
        <v>#REF!</v>
      </c>
      <c r="AD5" s="16" t="e">
        <f>#REF!</f>
        <v>#REF!</v>
      </c>
      <c r="AE5" s="16" t="e">
        <f>#REF!</f>
        <v>#REF!</v>
      </c>
      <c r="AF5" s="16" t="e">
        <f>#REF!</f>
        <v>#REF!</v>
      </c>
      <c r="AG5" s="16" t="e">
        <f>#REF!</f>
        <v>#REF!</v>
      </c>
      <c r="AH5" s="16" t="e">
        <f>#REF!</f>
        <v>#REF!</v>
      </c>
      <c r="AI5" s="16" t="e">
        <f>#REF!</f>
        <v>#REF!</v>
      </c>
    </row>
    <row r="6" spans="1:35">
      <c r="A6" s="12"/>
      <c r="B6" s="15" t="e">
        <f>#REF!</f>
        <v>#REF!</v>
      </c>
      <c r="C6" s="15" t="e">
        <f>#REF!</f>
        <v>#REF!</v>
      </c>
      <c r="D6" s="15" t="e">
        <f>#REF!</f>
        <v>#REF!</v>
      </c>
      <c r="E6" s="15" t="e">
        <f>#REF!</f>
        <v>#REF!</v>
      </c>
      <c r="F6" s="15" t="e">
        <f>#REF!</f>
        <v>#REF!</v>
      </c>
      <c r="G6" s="15" t="e">
        <f>#REF!</f>
        <v>#REF!</v>
      </c>
      <c r="H6" s="15" t="e">
        <f>#REF!</f>
        <v>#REF!</v>
      </c>
      <c r="I6" s="15" t="e">
        <f>#REF!</f>
        <v>#REF!</v>
      </c>
      <c r="J6" s="15" t="e">
        <f>#REF!</f>
        <v>#REF!</v>
      </c>
      <c r="K6" s="15" t="e">
        <f>#REF!</f>
        <v>#REF!</v>
      </c>
      <c r="L6" s="15" t="e">
        <f>#REF!</f>
        <v>#REF!</v>
      </c>
      <c r="M6" s="15" t="e">
        <f>#REF!</f>
        <v>#REF!</v>
      </c>
      <c r="N6" s="15" t="e">
        <f>#REF!</f>
        <v>#REF!</v>
      </c>
      <c r="O6" s="15" t="e">
        <f>#REF!</f>
        <v>#REF!</v>
      </c>
      <c r="P6" s="15" t="e">
        <f>#REF!</f>
        <v>#REF!</v>
      </c>
      <c r="Q6" s="15" t="e">
        <f>#REF!</f>
        <v>#REF!</v>
      </c>
      <c r="S6" s="11" t="s">
        <v>42</v>
      </c>
      <c r="T6" s="14" t="e">
        <f>#REF!</f>
        <v>#REF!</v>
      </c>
      <c r="U6" s="14" t="e">
        <f>#REF!</f>
        <v>#REF!</v>
      </c>
      <c r="V6" s="14" t="e">
        <f>#REF!</f>
        <v>#REF!</v>
      </c>
      <c r="W6" s="14" t="e">
        <f>#REF!</f>
        <v>#REF!</v>
      </c>
      <c r="X6" s="14" t="e">
        <f>#REF!</f>
        <v>#REF!</v>
      </c>
      <c r="Y6" s="14" t="e">
        <f>#REF!</f>
        <v>#REF!</v>
      </c>
      <c r="Z6" s="14" t="e">
        <f>#REF!</f>
        <v>#REF!</v>
      </c>
      <c r="AA6" s="14" t="e">
        <f>#REF!</f>
        <v>#REF!</v>
      </c>
      <c r="AB6" s="14" t="e">
        <f>#REF!</f>
        <v>#REF!</v>
      </c>
      <c r="AC6" s="14" t="e">
        <f>#REF!</f>
        <v>#REF!</v>
      </c>
      <c r="AD6" s="14" t="e">
        <f>#REF!</f>
        <v>#REF!</v>
      </c>
      <c r="AE6" s="14" t="e">
        <f>#REF!</f>
        <v>#REF!</v>
      </c>
      <c r="AF6" s="14" t="e">
        <f>#REF!</f>
        <v>#REF!</v>
      </c>
      <c r="AG6" s="14" t="e">
        <f>#REF!</f>
        <v>#REF!</v>
      </c>
      <c r="AH6" s="14" t="e">
        <f>#REF!</f>
        <v>#REF!</v>
      </c>
      <c r="AI6" s="14"/>
    </row>
    <row r="7" spans="1:35">
      <c r="A7" s="12"/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>#REF!</f>
        <v>#REF!</v>
      </c>
      <c r="I7" s="15" t="e">
        <f>#REF!</f>
        <v>#REF!</v>
      </c>
      <c r="J7" s="15" t="e">
        <f>#REF!</f>
        <v>#REF!</v>
      </c>
      <c r="K7" s="15" t="e">
        <f>#REF!</f>
        <v>#REF!</v>
      </c>
      <c r="L7" s="15" t="e">
        <f>#REF!</f>
        <v>#REF!</v>
      </c>
      <c r="M7" s="15" t="e">
        <f>#REF!</f>
        <v>#REF!</v>
      </c>
      <c r="N7" s="15" t="e">
        <f>#REF!</f>
        <v>#REF!</v>
      </c>
      <c r="O7" s="15" t="e">
        <f>#REF!</f>
        <v>#REF!</v>
      </c>
      <c r="P7" s="15" t="e">
        <f>#REF!</f>
        <v>#REF!</v>
      </c>
      <c r="Q7" s="15" t="e">
        <f>#REF!</f>
        <v>#REF!</v>
      </c>
      <c r="S7" s="12"/>
      <c r="T7" s="15" t="e">
        <f>#REF!</f>
        <v>#REF!</v>
      </c>
      <c r="U7" s="15" t="e">
        <f>#REF!</f>
        <v>#REF!</v>
      </c>
      <c r="V7" s="15" t="e">
        <f>#REF!</f>
        <v>#REF!</v>
      </c>
      <c r="W7" s="15" t="e">
        <f>#REF!</f>
        <v>#REF!</v>
      </c>
      <c r="X7" s="15" t="e">
        <f>#REF!</f>
        <v>#REF!</v>
      </c>
      <c r="Y7" s="15" t="e">
        <f>#REF!</f>
        <v>#REF!</v>
      </c>
      <c r="Z7" s="15" t="e">
        <f>#REF!</f>
        <v>#REF!</v>
      </c>
      <c r="AA7" s="15" t="e">
        <f>#REF!</f>
        <v>#REF!</v>
      </c>
      <c r="AB7" s="15" t="e">
        <f>#REF!</f>
        <v>#REF!</v>
      </c>
      <c r="AC7" s="15" t="e">
        <f>#REF!</f>
        <v>#REF!</v>
      </c>
      <c r="AD7" s="15" t="e">
        <f>#REF!</f>
        <v>#REF!</v>
      </c>
      <c r="AE7" s="15" t="e">
        <f>#REF!</f>
        <v>#REF!</v>
      </c>
      <c r="AF7" s="15" t="e">
        <f>#REF!</f>
        <v>#REF!</v>
      </c>
      <c r="AG7" s="15" t="e">
        <f>#REF!</f>
        <v>#REF!</v>
      </c>
      <c r="AH7" s="15" t="e">
        <f>#REF!</f>
        <v>#REF!</v>
      </c>
      <c r="AI7" s="15"/>
    </row>
    <row r="8" spans="1:35">
      <c r="A8" s="12"/>
      <c r="B8" s="15" t="e">
        <f>#REF!</f>
        <v>#REF!</v>
      </c>
      <c r="C8" s="15" t="e">
        <f>#REF!</f>
        <v>#REF!</v>
      </c>
      <c r="D8" s="15" t="e">
        <f>#REF!</f>
        <v>#REF!</v>
      </c>
      <c r="E8" s="15" t="e">
        <f>#REF!</f>
        <v>#REF!</v>
      </c>
      <c r="F8" s="15" t="e">
        <f>#REF!</f>
        <v>#REF!</v>
      </c>
      <c r="G8" s="15" t="e">
        <f>#REF!</f>
        <v>#REF!</v>
      </c>
      <c r="H8" s="15" t="e">
        <f>#REF!</f>
        <v>#REF!</v>
      </c>
      <c r="I8" s="15" t="e">
        <f>#REF!</f>
        <v>#REF!</v>
      </c>
      <c r="J8" s="15" t="e">
        <f>#REF!</f>
        <v>#REF!</v>
      </c>
      <c r="K8" s="15" t="e">
        <f>#REF!</f>
        <v>#REF!</v>
      </c>
      <c r="L8" s="15" t="e">
        <f>#REF!</f>
        <v>#REF!</v>
      </c>
      <c r="M8" s="15" t="e">
        <f>#REF!</f>
        <v>#REF!</v>
      </c>
      <c r="N8" s="15" t="e">
        <f>#REF!</f>
        <v>#REF!</v>
      </c>
      <c r="O8" s="15" t="e">
        <f>#REF!</f>
        <v>#REF!</v>
      </c>
      <c r="P8" s="15" t="e">
        <f>#REF!</f>
        <v>#REF!</v>
      </c>
      <c r="Q8" s="15" t="e">
        <f>#REF!</f>
        <v>#REF!</v>
      </c>
      <c r="S8" s="13"/>
      <c r="T8" s="16" t="e">
        <f>#REF!</f>
        <v>#REF!</v>
      </c>
      <c r="U8" s="16" t="e">
        <f>#REF!</f>
        <v>#REF!</v>
      </c>
      <c r="V8" s="16" t="e">
        <f>#REF!</f>
        <v>#REF!</v>
      </c>
      <c r="W8" s="16" t="e">
        <f>#REF!</f>
        <v>#REF!</v>
      </c>
      <c r="X8" s="16" t="e">
        <f>#REF!</f>
        <v>#REF!</v>
      </c>
      <c r="Y8" s="16" t="e">
        <f>#REF!</f>
        <v>#REF!</v>
      </c>
      <c r="Z8" s="16" t="e">
        <f>#REF!</f>
        <v>#REF!</v>
      </c>
      <c r="AA8" s="16" t="e">
        <f>#REF!</f>
        <v>#REF!</v>
      </c>
      <c r="AB8" s="16" t="e">
        <f>#REF!</f>
        <v>#REF!</v>
      </c>
      <c r="AC8" s="16" t="e">
        <f>#REF!</f>
        <v>#REF!</v>
      </c>
      <c r="AD8" s="16" t="e">
        <f>#REF!</f>
        <v>#REF!</v>
      </c>
      <c r="AE8" s="16" t="e">
        <f>#REF!</f>
        <v>#REF!</v>
      </c>
      <c r="AF8" s="16" t="e">
        <f>#REF!</f>
        <v>#REF!</v>
      </c>
      <c r="AG8" s="16" t="e">
        <f>#REF!</f>
        <v>#REF!</v>
      </c>
      <c r="AH8" s="16" t="e">
        <f>#REF!</f>
        <v>#REF!</v>
      </c>
      <c r="AI8" s="16"/>
    </row>
    <row r="9" spans="1:35">
      <c r="A9" s="12"/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>#REF!</f>
        <v>#REF!</v>
      </c>
      <c r="I9" s="15" t="e">
        <f>#REF!</f>
        <v>#REF!</v>
      </c>
      <c r="J9" s="15" t="e">
        <f>#REF!</f>
        <v>#REF!</v>
      </c>
      <c r="K9" s="15" t="e">
        <f>#REF!</f>
        <v>#REF!</v>
      </c>
      <c r="L9" s="15" t="e">
        <f>#REF!</f>
        <v>#REF!</v>
      </c>
      <c r="M9" s="15" t="e">
        <f>#REF!</f>
        <v>#REF!</v>
      </c>
      <c r="N9" s="15" t="e">
        <f>#REF!</f>
        <v>#REF!</v>
      </c>
      <c r="O9" s="15" t="e">
        <f>#REF!</f>
        <v>#REF!</v>
      </c>
      <c r="P9" s="15" t="e">
        <f>#REF!</f>
        <v>#REF!</v>
      </c>
      <c r="Q9" s="15" t="e">
        <f>#REF!</f>
        <v>#REF!</v>
      </c>
    </row>
    <row r="10" spans="1:35">
      <c r="A10" s="12"/>
      <c r="B10" s="15" t="e">
        <f>#REF!</f>
        <v>#REF!</v>
      </c>
      <c r="C10" s="15" t="e">
        <f>#REF!</f>
        <v>#REF!</v>
      </c>
      <c r="D10" s="15" t="e">
        <f>#REF!</f>
        <v>#REF!</v>
      </c>
      <c r="E10" s="15" t="e">
        <f>#REF!</f>
        <v>#REF!</v>
      </c>
      <c r="F10" s="15" t="e">
        <f>#REF!</f>
        <v>#REF!</v>
      </c>
      <c r="G10" s="15" t="e">
        <f>#REF!</f>
        <v>#REF!</v>
      </c>
      <c r="H10" s="15" t="e">
        <f>#REF!</f>
        <v>#REF!</v>
      </c>
      <c r="I10" s="15" t="e">
        <f>#REF!</f>
        <v>#REF!</v>
      </c>
      <c r="J10" s="15" t="e">
        <f>#REF!</f>
        <v>#REF!</v>
      </c>
      <c r="K10" s="15" t="e">
        <f>#REF!</f>
        <v>#REF!</v>
      </c>
      <c r="L10" s="15" t="e">
        <f>#REF!</f>
        <v>#REF!</v>
      </c>
      <c r="M10" s="15" t="e">
        <f>#REF!</f>
        <v>#REF!</v>
      </c>
      <c r="N10" s="15" t="e">
        <f>#REF!</f>
        <v>#REF!</v>
      </c>
      <c r="O10" s="15" t="e">
        <f>#REF!</f>
        <v>#REF!</v>
      </c>
      <c r="P10" s="15" t="e">
        <f>#REF!</f>
        <v>#REF!</v>
      </c>
      <c r="Q10" s="15" t="e">
        <f>#REF!</f>
        <v>#REF!</v>
      </c>
    </row>
    <row r="11" spans="1:35">
      <c r="A11" s="12"/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>#REF!</f>
        <v>#REF!</v>
      </c>
      <c r="I11" s="15" t="e">
        <f>#REF!</f>
        <v>#REF!</v>
      </c>
      <c r="J11" s="15" t="e">
        <f>#REF!</f>
        <v>#REF!</v>
      </c>
      <c r="K11" s="15" t="e">
        <f>#REF!</f>
        <v>#REF!</v>
      </c>
      <c r="L11" s="15" t="e">
        <f>#REF!</f>
        <v>#REF!</v>
      </c>
      <c r="M11" s="15" t="e">
        <f>#REF!</f>
        <v>#REF!</v>
      </c>
      <c r="N11" s="15" t="e">
        <f>#REF!</f>
        <v>#REF!</v>
      </c>
      <c r="O11" s="15" t="e">
        <f>#REF!</f>
        <v>#REF!</v>
      </c>
      <c r="P11" s="15" t="e">
        <f>#REF!</f>
        <v>#REF!</v>
      </c>
      <c r="Q11" s="15" t="e">
        <f>#REF!</f>
        <v>#REF!</v>
      </c>
    </row>
    <row r="12" spans="1:35">
      <c r="A12" s="12"/>
      <c r="B12" s="15" t="e">
        <f>#REF!</f>
        <v>#REF!</v>
      </c>
      <c r="C12" s="15" t="e">
        <f>#REF!</f>
        <v>#REF!</v>
      </c>
      <c r="D12" s="15" t="e">
        <f>#REF!</f>
        <v>#REF!</v>
      </c>
      <c r="E12" s="15" t="e">
        <f>#REF!</f>
        <v>#REF!</v>
      </c>
      <c r="F12" s="15" t="e">
        <f>#REF!</f>
        <v>#REF!</v>
      </c>
      <c r="G12" s="15" t="e">
        <f>#REF!</f>
        <v>#REF!</v>
      </c>
      <c r="H12" s="15" t="e">
        <f>#REF!</f>
        <v>#REF!</v>
      </c>
      <c r="I12" s="15" t="e">
        <f>#REF!</f>
        <v>#REF!</v>
      </c>
      <c r="J12" s="15" t="e">
        <f>#REF!</f>
        <v>#REF!</v>
      </c>
      <c r="K12" s="15" t="e">
        <f>#REF!</f>
        <v>#REF!</v>
      </c>
      <c r="L12" s="15" t="e">
        <f>#REF!</f>
        <v>#REF!</v>
      </c>
      <c r="M12" s="15" t="e">
        <f>#REF!</f>
        <v>#REF!</v>
      </c>
      <c r="N12" s="15" t="e">
        <f>#REF!</f>
        <v>#REF!</v>
      </c>
      <c r="O12" s="15" t="e">
        <f>#REF!</f>
        <v>#REF!</v>
      </c>
      <c r="P12" s="15" t="e">
        <f>#REF!</f>
        <v>#REF!</v>
      </c>
      <c r="Q12" s="15" t="e">
        <f>#REF!</f>
        <v>#REF!</v>
      </c>
    </row>
    <row r="13" spans="1:35">
      <c r="A13" s="13"/>
      <c r="B13" s="16" t="e">
        <f>#REF!</f>
        <v>#REF!</v>
      </c>
      <c r="C13" s="16" t="e">
        <f>#REF!</f>
        <v>#REF!</v>
      </c>
      <c r="D13" s="16" t="e">
        <f>#REF!</f>
        <v>#REF!</v>
      </c>
      <c r="E13" s="16" t="e">
        <f>#REF!</f>
        <v>#REF!</v>
      </c>
      <c r="F13" s="16" t="e">
        <f>#REF!</f>
        <v>#REF!</v>
      </c>
      <c r="G13" s="16" t="e">
        <f>#REF!</f>
        <v>#REF!</v>
      </c>
      <c r="H13" s="16" t="e">
        <f>#REF!</f>
        <v>#REF!</v>
      </c>
      <c r="I13" s="16" t="e">
        <f>#REF!</f>
        <v>#REF!</v>
      </c>
      <c r="J13" s="16" t="e">
        <f>#REF!</f>
        <v>#REF!</v>
      </c>
      <c r="K13" s="16" t="e">
        <f>#REF!</f>
        <v>#REF!</v>
      </c>
      <c r="L13" s="16" t="e">
        <f>#REF!</f>
        <v>#REF!</v>
      </c>
      <c r="M13" s="16" t="e">
        <f>#REF!</f>
        <v>#REF!</v>
      </c>
      <c r="N13" s="16" t="e">
        <f>#REF!</f>
        <v>#REF!</v>
      </c>
      <c r="O13" s="16" t="e">
        <f>#REF!</f>
        <v>#REF!</v>
      </c>
      <c r="P13" s="16" t="e">
        <f>#REF!</f>
        <v>#REF!</v>
      </c>
      <c r="Q13" s="16" t="e">
        <f>#REF!</f>
        <v>#REF!</v>
      </c>
    </row>
    <row r="14" spans="1:35">
      <c r="A14" s="11" t="s">
        <v>42</v>
      </c>
      <c r="B14" s="14" t="e">
        <f>#REF!</f>
        <v>#REF!</v>
      </c>
      <c r="C14" s="14" t="e">
        <f>#REF!</f>
        <v>#REF!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>#REF!</f>
        <v>#REF!</v>
      </c>
      <c r="L14" s="14" t="e">
        <f>#REF!</f>
        <v>#REF!</v>
      </c>
      <c r="M14" s="14" t="e">
        <f>#REF!</f>
        <v>#REF!</v>
      </c>
      <c r="N14" s="14" t="e">
        <f>#REF!</f>
        <v>#REF!</v>
      </c>
      <c r="O14" s="14" t="e">
        <f>#REF!</f>
        <v>#REF!</v>
      </c>
      <c r="P14" s="14" t="e">
        <f>#REF!</f>
        <v>#REF!</v>
      </c>
      <c r="Q14" s="14"/>
    </row>
    <row r="15" spans="1:35">
      <c r="A15" s="12"/>
      <c r="B15" s="15" t="e">
        <f>#REF!</f>
        <v>#REF!</v>
      </c>
      <c r="C15" s="15" t="e">
        <f>#REF!</f>
        <v>#REF!</v>
      </c>
      <c r="D15" s="15" t="e">
        <f>#REF!</f>
        <v>#REF!</v>
      </c>
      <c r="E15" s="15" t="e">
        <f>#REF!</f>
        <v>#REF!</v>
      </c>
      <c r="F15" s="15" t="e">
        <f>#REF!</f>
        <v>#REF!</v>
      </c>
      <c r="G15" s="15" t="e">
        <f>#REF!</f>
        <v>#REF!</v>
      </c>
      <c r="H15" s="15" t="e">
        <f>#REF!</f>
        <v>#REF!</v>
      </c>
      <c r="I15" s="15" t="e">
        <f>#REF!</f>
        <v>#REF!</v>
      </c>
      <c r="J15" s="15" t="e">
        <f>#REF!</f>
        <v>#REF!</v>
      </c>
      <c r="K15" s="15" t="e">
        <f>#REF!</f>
        <v>#REF!</v>
      </c>
      <c r="L15" s="15" t="e">
        <f>#REF!</f>
        <v>#REF!</v>
      </c>
      <c r="M15" s="15" t="e">
        <f>#REF!</f>
        <v>#REF!</v>
      </c>
      <c r="N15" s="15" t="e">
        <f>#REF!</f>
        <v>#REF!</v>
      </c>
      <c r="O15" s="15" t="e">
        <f>#REF!</f>
        <v>#REF!</v>
      </c>
      <c r="P15" s="15" t="e">
        <f>#REF!</f>
        <v>#REF!</v>
      </c>
      <c r="Q15" s="15"/>
    </row>
    <row r="16" spans="1:35">
      <c r="A16" s="12"/>
      <c r="B16" s="15" t="e">
        <f>#REF!</f>
        <v>#REF!</v>
      </c>
      <c r="C16" s="15" t="e">
        <f>#REF!</f>
        <v>#REF!</v>
      </c>
      <c r="D16" s="15" t="e">
        <f>#REF!</f>
        <v>#REF!</v>
      </c>
      <c r="E16" s="15" t="e">
        <f>#REF!</f>
        <v>#REF!</v>
      </c>
      <c r="F16" s="15" t="e">
        <f>#REF!</f>
        <v>#REF!</v>
      </c>
      <c r="G16" s="15" t="e">
        <f>#REF!</f>
        <v>#REF!</v>
      </c>
      <c r="H16" s="15" t="e">
        <f>#REF!</f>
        <v>#REF!</v>
      </c>
      <c r="I16" s="15" t="e">
        <f>#REF!</f>
        <v>#REF!</v>
      </c>
      <c r="J16" s="15" t="e">
        <f>#REF!</f>
        <v>#REF!</v>
      </c>
      <c r="K16" s="15" t="e">
        <f>#REF!</f>
        <v>#REF!</v>
      </c>
      <c r="L16" s="15" t="e">
        <f>#REF!</f>
        <v>#REF!</v>
      </c>
      <c r="M16" s="15" t="e">
        <f>#REF!</f>
        <v>#REF!</v>
      </c>
      <c r="N16" s="15" t="e">
        <f>#REF!</f>
        <v>#REF!</v>
      </c>
      <c r="O16" s="15" t="e">
        <f>#REF!</f>
        <v>#REF!</v>
      </c>
      <c r="P16" s="15" t="e">
        <f>#REF!</f>
        <v>#REF!</v>
      </c>
      <c r="Q16" s="15"/>
    </row>
    <row r="17" spans="1:17">
      <c r="A17" s="12"/>
      <c r="B17" s="15" t="e">
        <f>#REF!</f>
        <v>#REF!</v>
      </c>
      <c r="C17" s="15" t="e">
        <f>#REF!</f>
        <v>#REF!</v>
      </c>
      <c r="D17" s="15" t="e">
        <f>#REF!</f>
        <v>#REF!</v>
      </c>
      <c r="E17" s="15" t="e">
        <f>#REF!</f>
        <v>#REF!</v>
      </c>
      <c r="F17" s="15" t="e">
        <f>#REF!</f>
        <v>#REF!</v>
      </c>
      <c r="G17" s="15" t="e">
        <f>#REF!</f>
        <v>#REF!</v>
      </c>
      <c r="H17" s="15" t="e">
        <f>#REF!</f>
        <v>#REF!</v>
      </c>
      <c r="I17" s="15" t="e">
        <f>#REF!</f>
        <v>#REF!</v>
      </c>
      <c r="J17" s="15" t="e">
        <f>#REF!</f>
        <v>#REF!</v>
      </c>
      <c r="K17" s="15" t="e">
        <f>#REF!</f>
        <v>#REF!</v>
      </c>
      <c r="L17" s="15" t="e">
        <f>#REF!</f>
        <v>#REF!</v>
      </c>
      <c r="M17" s="15" t="e">
        <f>#REF!</f>
        <v>#REF!</v>
      </c>
      <c r="N17" s="15" t="e">
        <f>#REF!</f>
        <v>#REF!</v>
      </c>
      <c r="O17" s="15" t="e">
        <f>#REF!</f>
        <v>#REF!</v>
      </c>
      <c r="P17" s="15" t="e">
        <f>#REF!</f>
        <v>#REF!</v>
      </c>
      <c r="Q17" s="15"/>
    </row>
    <row r="18" spans="1:17">
      <c r="A18" s="12"/>
      <c r="B18" s="15" t="e">
        <f>#REF!</f>
        <v>#REF!</v>
      </c>
      <c r="C18" s="15" t="e">
        <f>#REF!</f>
        <v>#REF!</v>
      </c>
      <c r="D18" s="15" t="e">
        <f>#REF!</f>
        <v>#REF!</v>
      </c>
      <c r="E18" s="15" t="e">
        <f>#REF!</f>
        <v>#REF!</v>
      </c>
      <c r="F18" s="15" t="e">
        <f>#REF!</f>
        <v>#REF!</v>
      </c>
      <c r="G18" s="15" t="e">
        <f>#REF!</f>
        <v>#REF!</v>
      </c>
      <c r="H18" s="15" t="e">
        <f>#REF!</f>
        <v>#REF!</v>
      </c>
      <c r="I18" s="15" t="e">
        <f>#REF!</f>
        <v>#REF!</v>
      </c>
      <c r="J18" s="15" t="e">
        <f>#REF!</f>
        <v>#REF!</v>
      </c>
      <c r="K18" s="15" t="e">
        <f>#REF!</f>
        <v>#REF!</v>
      </c>
      <c r="L18" s="15" t="e">
        <f>#REF!</f>
        <v>#REF!</v>
      </c>
      <c r="M18" s="15" t="e">
        <f>#REF!</f>
        <v>#REF!</v>
      </c>
      <c r="N18" s="15" t="e">
        <f>#REF!</f>
        <v>#REF!</v>
      </c>
      <c r="O18" s="15" t="e">
        <f>#REF!</f>
        <v>#REF!</v>
      </c>
      <c r="P18" s="15" t="e">
        <f>#REF!</f>
        <v>#REF!</v>
      </c>
      <c r="Q18" s="15"/>
    </row>
    <row r="19" spans="1:17">
      <c r="A19" s="12"/>
      <c r="B19" s="15" t="e">
        <f>#REF!</f>
        <v>#REF!</v>
      </c>
      <c r="C19" s="15" t="e">
        <f>#REF!</f>
        <v>#REF!</v>
      </c>
      <c r="D19" s="15" t="e">
        <f>#REF!</f>
        <v>#REF!</v>
      </c>
      <c r="E19" s="15" t="e">
        <f>#REF!</f>
        <v>#REF!</v>
      </c>
      <c r="F19" s="15" t="e">
        <f>#REF!</f>
        <v>#REF!</v>
      </c>
      <c r="G19" s="15" t="e">
        <f>#REF!</f>
        <v>#REF!</v>
      </c>
      <c r="H19" s="15" t="e">
        <f>#REF!</f>
        <v>#REF!</v>
      </c>
      <c r="I19" s="15" t="e">
        <f>#REF!</f>
        <v>#REF!</v>
      </c>
      <c r="J19" s="15" t="e">
        <f>#REF!</f>
        <v>#REF!</v>
      </c>
      <c r="K19" s="15" t="e">
        <f>#REF!</f>
        <v>#REF!</v>
      </c>
      <c r="L19" s="15" t="e">
        <f>#REF!</f>
        <v>#REF!</v>
      </c>
      <c r="M19" s="15" t="e">
        <f>#REF!</f>
        <v>#REF!</v>
      </c>
      <c r="N19" s="15" t="e">
        <f>#REF!</f>
        <v>#REF!</v>
      </c>
      <c r="O19" s="15" t="e">
        <f>#REF!</f>
        <v>#REF!</v>
      </c>
      <c r="P19" s="15" t="e">
        <f>#REF!</f>
        <v>#REF!</v>
      </c>
      <c r="Q19" s="15"/>
    </row>
    <row r="20" spans="1:17">
      <c r="A20" s="12"/>
      <c r="B20" s="15" t="e">
        <f>#REF!</f>
        <v>#REF!</v>
      </c>
      <c r="C20" s="15" t="e">
        <f>#REF!</f>
        <v>#REF!</v>
      </c>
      <c r="D20" s="15" t="e">
        <f>#REF!</f>
        <v>#REF!</v>
      </c>
      <c r="E20" s="15" t="e">
        <f>#REF!</f>
        <v>#REF!</v>
      </c>
      <c r="F20" s="15" t="e">
        <f>#REF!</f>
        <v>#REF!</v>
      </c>
      <c r="G20" s="15" t="e">
        <f>#REF!</f>
        <v>#REF!</v>
      </c>
      <c r="H20" s="15" t="e">
        <f>#REF!</f>
        <v>#REF!</v>
      </c>
      <c r="I20" s="15" t="e">
        <f>#REF!</f>
        <v>#REF!</v>
      </c>
      <c r="J20" s="15" t="e">
        <f>#REF!</f>
        <v>#REF!</v>
      </c>
      <c r="K20" s="15" t="e">
        <f>#REF!</f>
        <v>#REF!</v>
      </c>
      <c r="L20" s="15" t="e">
        <f>#REF!</f>
        <v>#REF!</v>
      </c>
      <c r="M20" s="15" t="e">
        <f>#REF!</f>
        <v>#REF!</v>
      </c>
      <c r="N20" s="15" t="e">
        <f>#REF!</f>
        <v>#REF!</v>
      </c>
      <c r="O20" s="15" t="e">
        <f>#REF!</f>
        <v>#REF!</v>
      </c>
      <c r="P20" s="15" t="e">
        <f>#REF!</f>
        <v>#REF!</v>
      </c>
      <c r="Q20" s="15"/>
    </row>
    <row r="21" spans="1:17">
      <c r="A21" s="12"/>
      <c r="B21" s="15" t="e">
        <f>#REF!</f>
        <v>#REF!</v>
      </c>
      <c r="C21" s="15" t="e">
        <f>#REF!</f>
        <v>#REF!</v>
      </c>
      <c r="D21" s="15" t="e">
        <f>#REF!</f>
        <v>#REF!</v>
      </c>
      <c r="E21" s="15" t="e">
        <f>#REF!</f>
        <v>#REF!</v>
      </c>
      <c r="F21" s="15" t="e">
        <f>#REF!</f>
        <v>#REF!</v>
      </c>
      <c r="G21" s="15" t="e">
        <f>#REF!</f>
        <v>#REF!</v>
      </c>
      <c r="H21" s="15" t="e">
        <f>#REF!</f>
        <v>#REF!</v>
      </c>
      <c r="I21" s="15" t="e">
        <f>#REF!</f>
        <v>#REF!</v>
      </c>
      <c r="J21" s="15" t="e">
        <f>#REF!</f>
        <v>#REF!</v>
      </c>
      <c r="K21" s="15" t="e">
        <f>#REF!</f>
        <v>#REF!</v>
      </c>
      <c r="L21" s="15" t="e">
        <f>#REF!</f>
        <v>#REF!</v>
      </c>
      <c r="M21" s="15" t="e">
        <f>#REF!</f>
        <v>#REF!</v>
      </c>
      <c r="N21" s="15" t="e">
        <f>#REF!</f>
        <v>#REF!</v>
      </c>
      <c r="O21" s="15" t="e">
        <f>#REF!</f>
        <v>#REF!</v>
      </c>
      <c r="P21" s="15" t="e">
        <f>#REF!</f>
        <v>#REF!</v>
      </c>
      <c r="Q21" s="15"/>
    </row>
    <row r="22" spans="1:17">
      <c r="A22" s="12"/>
      <c r="B22" s="15" t="e">
        <f>#REF!</f>
        <v>#REF!</v>
      </c>
      <c r="C22" s="15" t="e">
        <f>#REF!</f>
        <v>#REF!</v>
      </c>
      <c r="D22" s="15" t="e">
        <f>#REF!</f>
        <v>#REF!</v>
      </c>
      <c r="E22" s="15" t="e">
        <f>#REF!</f>
        <v>#REF!</v>
      </c>
      <c r="F22" s="15" t="e">
        <f>#REF!</f>
        <v>#REF!</v>
      </c>
      <c r="G22" s="15" t="e">
        <f>#REF!</f>
        <v>#REF!</v>
      </c>
      <c r="H22" s="15" t="e">
        <f>#REF!</f>
        <v>#REF!</v>
      </c>
      <c r="I22" s="15" t="e">
        <f>#REF!</f>
        <v>#REF!</v>
      </c>
      <c r="J22" s="15" t="e">
        <f>#REF!</f>
        <v>#REF!</v>
      </c>
      <c r="K22" s="15" t="e">
        <f>#REF!</f>
        <v>#REF!</v>
      </c>
      <c r="L22" s="15" t="e">
        <f>#REF!</f>
        <v>#REF!</v>
      </c>
      <c r="M22" s="15" t="e">
        <f>#REF!</f>
        <v>#REF!</v>
      </c>
      <c r="N22" s="15" t="e">
        <f>#REF!</f>
        <v>#REF!</v>
      </c>
      <c r="O22" s="15" t="e">
        <f>#REF!</f>
        <v>#REF!</v>
      </c>
      <c r="P22" s="15" t="e">
        <f>#REF!</f>
        <v>#REF!</v>
      </c>
      <c r="Q22" s="15"/>
    </row>
    <row r="23" spans="1:17">
      <c r="A23" s="12"/>
      <c r="B23" s="15" t="e">
        <f>#REF!</f>
        <v>#REF!</v>
      </c>
      <c r="C23" s="15" t="e">
        <f>#REF!</f>
        <v>#REF!</v>
      </c>
      <c r="D23" s="15" t="e">
        <f>#REF!</f>
        <v>#REF!</v>
      </c>
      <c r="E23" s="15" t="e">
        <f>#REF!</f>
        <v>#REF!</v>
      </c>
      <c r="F23" s="15" t="e">
        <f>#REF!</f>
        <v>#REF!</v>
      </c>
      <c r="G23" s="15" t="e">
        <f>#REF!</f>
        <v>#REF!</v>
      </c>
      <c r="H23" s="15" t="e">
        <f>#REF!</f>
        <v>#REF!</v>
      </c>
      <c r="I23" s="15" t="e">
        <f>#REF!</f>
        <v>#REF!</v>
      </c>
      <c r="J23" s="15" t="e">
        <f>#REF!</f>
        <v>#REF!</v>
      </c>
      <c r="K23" s="15" t="e">
        <f>#REF!</f>
        <v>#REF!</v>
      </c>
      <c r="L23" s="15" t="e">
        <f>#REF!</f>
        <v>#REF!</v>
      </c>
      <c r="M23" s="15" t="e">
        <f>#REF!</f>
        <v>#REF!</v>
      </c>
      <c r="N23" s="15" t="e">
        <f>#REF!</f>
        <v>#REF!</v>
      </c>
      <c r="O23" s="15" t="e">
        <f>#REF!</f>
        <v>#REF!</v>
      </c>
      <c r="P23" s="15" t="e">
        <f>#REF!</f>
        <v>#REF!</v>
      </c>
      <c r="Q23" s="15"/>
    </row>
    <row r="24" spans="1:17">
      <c r="A24" s="13"/>
      <c r="B24" s="16" t="e">
        <f>#REF!</f>
        <v>#REF!</v>
      </c>
      <c r="C24" s="16" t="e">
        <f>#REF!</f>
        <v>#REF!</v>
      </c>
      <c r="D24" s="16" t="e">
        <f>#REF!</f>
        <v>#REF!</v>
      </c>
      <c r="E24" s="16" t="e">
        <f>#REF!</f>
        <v>#REF!</v>
      </c>
      <c r="F24" s="16" t="e">
        <f>#REF!</f>
        <v>#REF!</v>
      </c>
      <c r="G24" s="16" t="e">
        <f>#REF!</f>
        <v>#REF!</v>
      </c>
      <c r="H24" s="16" t="e">
        <f>#REF!</f>
        <v>#REF!</v>
      </c>
      <c r="I24" s="16" t="e">
        <f>#REF!</f>
        <v>#REF!</v>
      </c>
      <c r="J24" s="16" t="e">
        <f>#REF!</f>
        <v>#REF!</v>
      </c>
      <c r="K24" s="16" t="e">
        <f>#REF!</f>
        <v>#REF!</v>
      </c>
      <c r="L24" s="16" t="e">
        <f>#REF!</f>
        <v>#REF!</v>
      </c>
      <c r="M24" s="16" t="e">
        <f>#REF!</f>
        <v>#REF!</v>
      </c>
      <c r="N24" s="16" t="e">
        <f>#REF!</f>
        <v>#REF!</v>
      </c>
      <c r="O24" s="16" t="e">
        <f>#REF!</f>
        <v>#REF!</v>
      </c>
      <c r="P24" s="16" t="e">
        <f>#REF!</f>
        <v>#REF!</v>
      </c>
      <c r="Q24" s="1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M103"/>
  <sheetViews>
    <sheetView showGridLines="0" zoomScaleNormal="100" workbookViewId="0">
      <pane xSplit="3" ySplit="2" topLeftCell="BX42" activePane="bottomRight" state="frozen"/>
      <selection pane="topRight" activeCell="D1" sqref="D1"/>
      <selection pane="bottomLeft" activeCell="A3" sqref="A3"/>
      <selection pane="bottomRight" activeCell="BX63" sqref="BX63"/>
    </sheetView>
  </sheetViews>
  <sheetFormatPr defaultColWidth="9" defaultRowHeight="14.25" customHeight="1"/>
  <cols>
    <col min="1" max="1" width="3.140625" style="1" customWidth="1"/>
    <col min="2" max="2" width="10.140625" style="1" customWidth="1"/>
    <col min="3" max="3" width="7.7109375" style="1" bestFit="1" customWidth="1"/>
    <col min="4" max="9" width="4.85546875" style="1" hidden="1" customWidth="1"/>
    <col min="10" max="18" width="5" style="1" hidden="1" customWidth="1"/>
    <col min="19" max="30" width="5.5703125" style="1" hidden="1" customWidth="1"/>
    <col min="31" max="50" width="5.5703125" style="18" customWidth="1"/>
    <col min="51" max="51" width="5" style="18" customWidth="1"/>
    <col min="52" max="57" width="5" style="18" hidden="1" customWidth="1"/>
    <col min="58" max="65" width="0" style="1" hidden="1" customWidth="1"/>
    <col min="66" max="70" width="7.5703125" style="1"/>
    <col min="71" max="76" width="9" style="1"/>
    <col min="77" max="80" width="7.5703125" style="1"/>
    <col min="81" max="94" width="0" style="1" hidden="1" customWidth="1"/>
    <col min="95" max="99" width="7.5703125" style="1"/>
    <col min="100" max="105" width="9" style="1"/>
    <col min="106" max="106" width="7.5703125" style="1"/>
    <col min="107" max="107" width="15" style="1" customWidth="1"/>
    <col min="108" max="108" width="7.7109375" style="1" bestFit="1" customWidth="1"/>
    <col min="109" max="109" width="7.85546875" style="1" hidden="1" customWidth="1"/>
    <col min="110" max="122" width="0" style="1" hidden="1" customWidth="1"/>
    <col min="123" max="136" width="9" style="1"/>
    <col min="137" max="150" width="0" style="1" hidden="1" customWidth="1"/>
    <col min="151" max="16384" width="9" style="1"/>
  </cols>
  <sheetData>
    <row r="1" spans="2:169" ht="14.25" customHeight="1">
      <c r="AZ1" s="57" t="s">
        <v>124</v>
      </c>
      <c r="BB1" s="18" t="s">
        <v>168</v>
      </c>
      <c r="BG1" s="18"/>
      <c r="BH1" s="18"/>
      <c r="BI1" s="18"/>
      <c r="BJ1" s="18"/>
      <c r="BK1" s="18"/>
      <c r="BL1" s="18"/>
      <c r="BM1" s="18"/>
      <c r="BN1" s="18" t="s">
        <v>183</v>
      </c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57" t="s">
        <v>127</v>
      </c>
      <c r="CC1" s="57"/>
      <c r="CD1" s="57"/>
      <c r="CE1" s="57" t="s">
        <v>169</v>
      </c>
      <c r="CF1" s="57"/>
      <c r="CG1" s="57"/>
      <c r="CH1" s="57"/>
      <c r="CI1" s="57" t="s">
        <v>125</v>
      </c>
      <c r="CJ1" s="18"/>
      <c r="CK1" s="18"/>
      <c r="CL1" s="18"/>
      <c r="CM1" s="18"/>
      <c r="CN1" s="18"/>
      <c r="CO1" s="18"/>
      <c r="CP1" s="18"/>
      <c r="CQ1" s="18" t="s">
        <v>183</v>
      </c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E1" s="18"/>
      <c r="DF1" s="18"/>
      <c r="DG1" s="18" t="s">
        <v>168</v>
      </c>
      <c r="DH1" s="18"/>
      <c r="DI1" s="18"/>
      <c r="DJ1" s="18"/>
      <c r="DK1" s="18" t="s">
        <v>126</v>
      </c>
      <c r="DL1" s="18"/>
      <c r="DM1" s="18"/>
      <c r="DN1" s="18"/>
      <c r="DO1" s="18"/>
      <c r="DP1" s="18"/>
      <c r="DQ1" s="18"/>
      <c r="DR1" s="18"/>
      <c r="DS1" s="18" t="s">
        <v>183</v>
      </c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 t="s">
        <v>168</v>
      </c>
      <c r="EJ1" s="18"/>
      <c r="EK1" s="18"/>
      <c r="EL1" s="18"/>
      <c r="EM1" s="57" t="s">
        <v>128</v>
      </c>
      <c r="EN1" s="18"/>
      <c r="EO1" s="18"/>
      <c r="EP1" s="18"/>
      <c r="EQ1" s="18"/>
      <c r="EU1" s="18" t="s">
        <v>183</v>
      </c>
    </row>
    <row r="2" spans="2:169" ht="14.25" customHeight="1">
      <c r="B2" s="46" t="s">
        <v>195</v>
      </c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122" t="s">
        <v>40</v>
      </c>
      <c r="AD2" s="163" t="s">
        <v>60</v>
      </c>
      <c r="AE2" s="163" t="s">
        <v>65</v>
      </c>
      <c r="AF2" s="163" t="s">
        <v>64</v>
      </c>
      <c r="AG2" s="163" t="s">
        <v>67</v>
      </c>
      <c r="AH2" s="163" t="s">
        <v>68</v>
      </c>
      <c r="AI2" s="163" t="s">
        <v>70</v>
      </c>
      <c r="AJ2" s="163" t="s">
        <v>84</v>
      </c>
      <c r="AK2" s="163" t="s">
        <v>112</v>
      </c>
      <c r="AL2" s="163" t="s">
        <v>113</v>
      </c>
      <c r="AM2" s="122" t="s">
        <v>182</v>
      </c>
      <c r="AN2" s="122" t="s">
        <v>185</v>
      </c>
      <c r="AO2" s="186" t="s">
        <v>259</v>
      </c>
      <c r="AP2" s="3" t="s">
        <v>262</v>
      </c>
      <c r="AQ2" s="3" t="s">
        <v>264</v>
      </c>
      <c r="AR2" s="3" t="s">
        <v>268</v>
      </c>
      <c r="AS2" s="203"/>
      <c r="AT2" s="203"/>
      <c r="AU2" s="203"/>
      <c r="AV2" s="203"/>
      <c r="AW2" s="203"/>
      <c r="AX2" s="45"/>
      <c r="AY2" s="45"/>
      <c r="AZ2" s="45" t="s">
        <v>129</v>
      </c>
      <c r="BA2" s="45" t="s">
        <v>91</v>
      </c>
      <c r="BB2" s="45" t="s">
        <v>164</v>
      </c>
      <c r="BC2" s="45" t="s">
        <v>165</v>
      </c>
      <c r="BD2" s="45" t="s">
        <v>166</v>
      </c>
      <c r="BE2" s="45" t="s">
        <v>167</v>
      </c>
      <c r="BF2" s="45" t="s">
        <v>119</v>
      </c>
      <c r="BG2" s="45" t="s">
        <v>120</v>
      </c>
      <c r="BH2" s="45" t="s">
        <v>121</v>
      </c>
      <c r="BI2" s="45" t="s">
        <v>122</v>
      </c>
      <c r="BJ2" s="45" t="s">
        <v>123</v>
      </c>
      <c r="BK2" s="45" t="s">
        <v>89</v>
      </c>
      <c r="BL2" s="45" t="s">
        <v>129</v>
      </c>
      <c r="BM2" s="45" t="s">
        <v>91</v>
      </c>
      <c r="BN2" s="45" t="s">
        <v>184</v>
      </c>
      <c r="BO2" s="45" t="s">
        <v>165</v>
      </c>
      <c r="BP2" s="45" t="s">
        <v>166</v>
      </c>
      <c r="BQ2" s="45" t="s">
        <v>167</v>
      </c>
      <c r="BR2" s="45" t="s">
        <v>265</v>
      </c>
      <c r="BS2" s="45" t="s">
        <v>99</v>
      </c>
      <c r="BT2" s="45"/>
      <c r="BU2" s="45"/>
      <c r="BV2" s="45"/>
      <c r="BW2" s="45"/>
      <c r="BX2" s="45"/>
      <c r="BY2" s="45"/>
      <c r="BZ2" s="45"/>
      <c r="CA2" s="45"/>
      <c r="CB2" s="45"/>
      <c r="CC2" s="45" t="s">
        <v>129</v>
      </c>
      <c r="CD2" s="45" t="s">
        <v>91</v>
      </c>
      <c r="CE2" s="45" t="s">
        <v>164</v>
      </c>
      <c r="CF2" s="45" t="s">
        <v>165</v>
      </c>
      <c r="CG2" s="45" t="s">
        <v>166</v>
      </c>
      <c r="CH2" s="45" t="s">
        <v>167</v>
      </c>
      <c r="CI2" s="45" t="s">
        <v>119</v>
      </c>
      <c r="CJ2" s="45" t="s">
        <v>120</v>
      </c>
      <c r="CK2" s="45" t="s">
        <v>121</v>
      </c>
      <c r="CL2" s="45" t="s">
        <v>122</v>
      </c>
      <c r="CM2" s="45" t="s">
        <v>123</v>
      </c>
      <c r="CN2" s="45" t="s">
        <v>89</v>
      </c>
      <c r="CO2" s="45" t="s">
        <v>129</v>
      </c>
      <c r="CP2" s="45" t="s">
        <v>91</v>
      </c>
      <c r="CQ2" s="45" t="s">
        <v>184</v>
      </c>
      <c r="CR2" s="45" t="s">
        <v>165</v>
      </c>
      <c r="CS2" s="45" t="s">
        <v>166</v>
      </c>
      <c r="CT2" s="45" t="s">
        <v>167</v>
      </c>
      <c r="CU2" s="45" t="s">
        <v>265</v>
      </c>
      <c r="CV2" s="45" t="s">
        <v>99</v>
      </c>
      <c r="CW2" s="45"/>
      <c r="CX2" s="45"/>
      <c r="CY2" s="45"/>
      <c r="CZ2" s="45"/>
      <c r="DA2" s="45"/>
      <c r="DB2" s="45"/>
      <c r="DC2" s="46" t="s">
        <v>195</v>
      </c>
      <c r="DD2" s="66" t="s">
        <v>3</v>
      </c>
      <c r="DE2" s="164">
        <v>1611</v>
      </c>
      <c r="DF2" s="164">
        <v>1612</v>
      </c>
      <c r="DG2" s="164">
        <v>1701</v>
      </c>
      <c r="DH2" s="164">
        <v>1702</v>
      </c>
      <c r="DI2" s="164">
        <v>1703</v>
      </c>
      <c r="DJ2" s="164">
        <v>1704</v>
      </c>
      <c r="DK2" s="164">
        <v>1705</v>
      </c>
      <c r="DL2" s="164">
        <v>1706</v>
      </c>
      <c r="DM2" s="164">
        <v>1707</v>
      </c>
      <c r="DN2" s="164">
        <v>1708</v>
      </c>
      <c r="DO2" s="164">
        <v>1709</v>
      </c>
      <c r="DP2" s="164">
        <v>1710</v>
      </c>
      <c r="DQ2" s="164">
        <v>1711</v>
      </c>
      <c r="DR2" s="164">
        <v>1712</v>
      </c>
      <c r="DS2" s="164">
        <v>1801</v>
      </c>
      <c r="DT2" s="164">
        <v>1802</v>
      </c>
      <c r="DU2" s="164">
        <v>1803</v>
      </c>
      <c r="DV2" s="164">
        <v>1804</v>
      </c>
      <c r="DW2" s="164">
        <v>1805</v>
      </c>
      <c r="DX2" s="164">
        <v>1806</v>
      </c>
      <c r="DY2" s="164">
        <v>1807</v>
      </c>
      <c r="DZ2" s="164">
        <v>1808</v>
      </c>
      <c r="EA2" s="164">
        <v>1809</v>
      </c>
      <c r="EB2" s="164">
        <v>1810</v>
      </c>
      <c r="EC2" s="164">
        <v>1811</v>
      </c>
      <c r="ED2" s="164">
        <v>1812</v>
      </c>
      <c r="EE2" s="164"/>
      <c r="EF2" s="45"/>
      <c r="EG2" s="45" t="s">
        <v>129</v>
      </c>
      <c r="EH2" s="45" t="s">
        <v>91</v>
      </c>
      <c r="EI2" s="45" t="s">
        <v>164</v>
      </c>
      <c r="EJ2" s="45" t="s">
        <v>165</v>
      </c>
      <c r="EK2" s="45" t="s">
        <v>166</v>
      </c>
      <c r="EL2" s="45" t="s">
        <v>167</v>
      </c>
      <c r="EM2" s="45" t="s">
        <v>119</v>
      </c>
      <c r="EN2" s="45" t="s">
        <v>120</v>
      </c>
      <c r="EO2" s="45" t="s">
        <v>121</v>
      </c>
      <c r="EP2" s="45" t="s">
        <v>122</v>
      </c>
      <c r="EQ2" s="45" t="s">
        <v>123</v>
      </c>
      <c r="ER2" s="45" t="s">
        <v>89</v>
      </c>
      <c r="ES2" s="45" t="s">
        <v>129</v>
      </c>
      <c r="ET2" s="45" t="s">
        <v>91</v>
      </c>
      <c r="EU2" s="45" t="s">
        <v>184</v>
      </c>
      <c r="EV2" s="45" t="s">
        <v>165</v>
      </c>
      <c r="EW2" s="45" t="s">
        <v>166</v>
      </c>
      <c r="EX2" s="45" t="s">
        <v>167</v>
      </c>
      <c r="EY2" s="45" t="s">
        <v>265</v>
      </c>
      <c r="EZ2" s="45" t="s">
        <v>99</v>
      </c>
      <c r="FA2" s="45"/>
      <c r="FB2" s="45"/>
      <c r="FC2" s="45"/>
      <c r="FD2" s="45"/>
      <c r="FE2" s="45"/>
      <c r="FF2" s="45"/>
      <c r="FH2" s="1" t="s">
        <v>187</v>
      </c>
      <c r="FI2" s="1" t="s">
        <v>188</v>
      </c>
      <c r="FJ2" s="1" t="s">
        <v>260</v>
      </c>
      <c r="FK2" s="1" t="s">
        <v>263</v>
      </c>
      <c r="FL2" s="1" t="s">
        <v>266</v>
      </c>
      <c r="FM2" s="1" t="s">
        <v>269</v>
      </c>
    </row>
    <row r="3" spans="2:169" s="48" customFormat="1" ht="14.25" customHeight="1">
      <c r="B3" s="48" t="s">
        <v>115</v>
      </c>
      <c r="C3" s="52" t="s">
        <v>14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3.03</v>
      </c>
      <c r="X3" s="51">
        <v>1.85</v>
      </c>
      <c r="Y3" s="51">
        <v>3.1</v>
      </c>
      <c r="Z3" s="51">
        <v>3.08</v>
      </c>
      <c r="AA3" s="51">
        <v>2.41</v>
      </c>
      <c r="AB3" s="116">
        <v>2.16</v>
      </c>
      <c r="AC3" s="73">
        <v>2.14</v>
      </c>
      <c r="AD3" s="73">
        <v>1.93</v>
      </c>
      <c r="AE3" s="73">
        <v>1.69</v>
      </c>
      <c r="AF3" s="73">
        <v>1.3</v>
      </c>
      <c r="AG3" s="73">
        <v>0.88</v>
      </c>
      <c r="AH3" s="73">
        <v>0.71</v>
      </c>
      <c r="AI3" s="73">
        <v>0.8</v>
      </c>
      <c r="AJ3" s="73">
        <v>0.46</v>
      </c>
      <c r="AK3" s="73">
        <v>0.59</v>
      </c>
      <c r="AL3" s="73">
        <v>0.66</v>
      </c>
      <c r="AM3" s="73">
        <v>0.68</v>
      </c>
      <c r="AN3" s="73">
        <v>0.84</v>
      </c>
      <c r="AO3" s="187">
        <v>0.78</v>
      </c>
      <c r="AP3" s="187">
        <v>0.85</v>
      </c>
      <c r="AQ3" s="73">
        <v>0.81</v>
      </c>
      <c r="AR3" s="73">
        <v>0.85</v>
      </c>
      <c r="AS3" s="109"/>
      <c r="AT3" s="109"/>
      <c r="AU3" s="109"/>
      <c r="AV3" s="109"/>
      <c r="AW3" s="109"/>
      <c r="AX3" s="109"/>
      <c r="AY3" s="49"/>
      <c r="AZ3" s="54">
        <v>-6</v>
      </c>
      <c r="BA3" s="54">
        <v>-5</v>
      </c>
      <c r="BB3" s="54">
        <v>-4</v>
      </c>
      <c r="BC3" s="54">
        <v>-3</v>
      </c>
      <c r="BD3" s="54">
        <v>-2</v>
      </c>
      <c r="BE3" s="54">
        <v>-1</v>
      </c>
      <c r="BF3" s="54">
        <v>0</v>
      </c>
      <c r="BG3" s="54">
        <v>0</v>
      </c>
      <c r="BH3" s="54">
        <v>0</v>
      </c>
      <c r="BI3" s="54">
        <v>0</v>
      </c>
      <c r="BJ3" s="54">
        <f t="shared" ref="BJ3:BJ24" si="0">(W3-AI3)/W3</f>
        <v>0.73597359735973589</v>
      </c>
      <c r="BK3" s="54">
        <f t="shared" ref="BK3:BK24" si="1">(X3-AJ3)/X3</f>
        <v>0.75135135135135134</v>
      </c>
      <c r="BL3" s="54">
        <f t="shared" ref="BL3:BL24" si="2">(Y3-AK3)/Y3</f>
        <v>0.80967741935483872</v>
      </c>
      <c r="BM3" s="54">
        <f t="shared" ref="BM3:BM24" si="3">(Z3-AL3)/Z3</f>
        <v>0.7857142857142857</v>
      </c>
      <c r="BN3" s="54">
        <f t="shared" ref="BN3:BN24" si="4">(AA3-AM3)/AA3</f>
        <v>0.71784232365145229</v>
      </c>
      <c r="BO3" s="54">
        <f t="shared" ref="BO3:BO24" si="5">(AB3-AN3)/AB3</f>
        <v>0.61111111111111116</v>
      </c>
      <c r="BP3" s="54">
        <f t="shared" ref="BP3:BP24" si="6">(AC3-AO3)/AC3</f>
        <v>0.63551401869158874</v>
      </c>
      <c r="BQ3" s="54">
        <f t="shared" ref="BQ3:BQ24" si="7">(AD3-AP3)/AD3</f>
        <v>0.55958549222797938</v>
      </c>
      <c r="BR3" s="54">
        <f t="shared" ref="BR3:BR24" si="8">(AE3-AQ3)/AE3</f>
        <v>0.52071005917159763</v>
      </c>
      <c r="BS3" s="54">
        <f t="shared" ref="BS3:BS24" si="9">(AF3-AR3)/AF3</f>
        <v>0.3461538461538462</v>
      </c>
      <c r="BT3" s="54"/>
      <c r="BU3" s="54"/>
      <c r="BV3" s="54"/>
      <c r="BW3" s="54"/>
      <c r="BX3" s="54"/>
      <c r="BY3" s="54"/>
      <c r="BZ3" s="54"/>
      <c r="CA3" s="54"/>
      <c r="CB3" s="61">
        <v>35</v>
      </c>
      <c r="CC3" s="59">
        <f t="shared" ref="CC3:CC13" si="10">IF(M3&gt;=10,IF(AZ3&gt;=0.24,5,IF(AZ3&gt;=0.16,4,IF(AZ3&gt;=0.08,3,IF(AZ3&gt;=0,2,1)))),IF(M3&gt;=5,IF(AZ3&gt;=0.18,5,IF(AZ3&gt;=0.12,4,IF(AZ3&gt;=0.06,3,IF(AZ3&gt;=0,2,1)))),IF(M3&gt;=2,IF(AZ3&gt;=0.09&gt;=5,IF(AZ3&gt;=0.05,4,IF(AZ3&gt;=0.03,3,IF(AZ3&gt;=0,2,1)))),IF(AZ3&gt;=0.05,5,IF(AZ3&gt;=0,4,3)))))</f>
        <v>3</v>
      </c>
      <c r="CD3" s="59">
        <f t="shared" ref="CD3:CD13" si="11">IF(N3&gt;=10,IF(BA3&gt;=0.24,5,IF(BA3&gt;=0.16,4,IF(BA3&gt;=0.08,3,IF(BA3&gt;=0,2,1)))),IF(N3&gt;=5,IF(BA3&gt;=0.18,5,IF(BA3&gt;=0.12,4,IF(BA3&gt;=0.06,3,IF(BA3&gt;=0,2,1)))),IF(N3&gt;=2,IF(BA3&gt;=0.09&gt;=5,IF(BA3&gt;=0.05,4,IF(BA3&gt;=0.03,3,IF(BA3&gt;=0,2,1)))),IF(BA3&gt;=0.05,5,IF(BA3&gt;=0,4,3)))))</f>
        <v>3</v>
      </c>
      <c r="CE3" s="59">
        <f t="shared" ref="CE3:CE13" si="12">IF(O3&gt;=10,IF(BB3&gt;=0.24,5,IF(BB3&gt;=0.16,4,IF(BB3&gt;=0.08,3,IF(BB3&gt;=0,2,1)))),IF(O3&gt;=5,IF(BB3&gt;=0.18,5,IF(BB3&gt;=0.12,4,IF(BB3&gt;=0.06,3,IF(BB3&gt;=0,2,1)))),IF(O3&gt;=2,IF(BB3&gt;=0.09&gt;=5,IF(BB3&gt;=0.05,4,IF(BB3&gt;=0.03,3,IF(BB3&gt;=0,2,1)))),IF(BB3&gt;=0.05,5,IF(BB3&gt;=0,4,3)))))</f>
        <v>3</v>
      </c>
      <c r="CF3" s="59">
        <f t="shared" ref="CF3:CF13" si="13">IF(P3&gt;=10,IF(BC3&gt;=0.24,5,IF(BC3&gt;=0.16,4,IF(BC3&gt;=0.08,3,IF(BC3&gt;=0,2,1)))),IF(P3&gt;=5,IF(BC3&gt;=0.18,5,IF(BC3&gt;=0.12,4,IF(BC3&gt;=0.06,3,IF(BC3&gt;=0,2,1)))),IF(P3&gt;=2,IF(BC3&gt;=0.09&gt;=5,IF(BC3&gt;=0.05,4,IF(BC3&gt;=0.03,3,IF(BC3&gt;=0,2,1)))),IF(BC3&gt;=0.05,5,IF(BC3&gt;=0,4,3)))))</f>
        <v>3</v>
      </c>
      <c r="CG3" s="59">
        <f t="shared" ref="CG3:CG13" si="14">IF(Q3&gt;=10,IF(BD3&gt;=0.24,5,IF(BD3&gt;=0.16,4,IF(BD3&gt;=0.08,3,IF(BD3&gt;=0,2,1)))),IF(Q3&gt;=5,IF(BD3&gt;=0.18,5,IF(BD3&gt;=0.12,4,IF(BD3&gt;=0.06,3,IF(BD3&gt;=0,2,1)))),IF(Q3&gt;=2,IF(BD3&gt;=0.09&gt;=5,IF(BD3&gt;=0.05,4,IF(BD3&gt;=0.03,3,IF(BD3&gt;=0,2,1)))),IF(BD3&gt;=0.05,5,IF(BD3&gt;=0,4,3)))))</f>
        <v>3</v>
      </c>
      <c r="CH3" s="59">
        <f t="shared" ref="CH3:CH13" si="15">IF(R3&gt;=10,IF(BE3&gt;=0.24,5,IF(BE3&gt;=0.16,4,IF(BE3&gt;=0.08,3,IF(BE3&gt;=0,2,1)))),IF(R3&gt;=5,IF(BE3&gt;=0.18,5,IF(BE3&gt;=0.12,4,IF(BE3&gt;=0.06,3,IF(BE3&gt;=0,2,1)))),IF(R3&gt;=2,IF(BE3&gt;=0.09&gt;=5,IF(BE3&gt;=0.05,4,IF(BE3&gt;=0.03,3,IF(BE3&gt;=0,2,1)))),IF(BE3&gt;=0.05,5,IF(BE3&gt;=0,4,3)))))</f>
        <v>3</v>
      </c>
      <c r="CI3" s="59">
        <f t="shared" ref="CI3:CI13" si="16">IF(S3&gt;=10,IF(BF3&gt;=0.24,5,IF(BF3&gt;=0.16,4,IF(BF3&gt;=0.08,3,IF(BF3&gt;=0,2,1)))),IF(S3&gt;=5,IF(BF3&gt;=0.18,5,IF(BF3&gt;=0.12,4,IF(BF3&gt;=0.06,3,IF(BF3&gt;=0,2,1)))),IF(S3&gt;=2,IF(BF3&gt;=0.09&gt;=5,IF(BF3&gt;=0.05,4,IF(BF3&gt;=0.03,3,IF(BF3&gt;=0,2,1)))),IF(BF3&gt;=0.05,5,IF(BF3&gt;=0,4,3)))))</f>
        <v>4</v>
      </c>
      <c r="CJ3" s="59">
        <f t="shared" ref="CJ3:CJ13" si="17">IF(T3&gt;=10,IF(BG3&gt;=0.24,5,IF(BG3&gt;=0.16,4,IF(BG3&gt;=0.08,3,IF(BG3&gt;=0,2,1)))),IF(T3&gt;=5,IF(BG3&gt;=0.18,5,IF(BG3&gt;=0.12,4,IF(BG3&gt;=0.06,3,IF(BG3&gt;=0,2,1)))),IF(T3&gt;=2,IF(BG3&gt;=0.09&gt;=5,IF(BG3&gt;=0.05,4,IF(BG3&gt;=0.03,3,IF(BG3&gt;=0,2,1)))),IF(BG3&gt;=0.05,5,IF(BG3&gt;=0,4,3)))))</f>
        <v>4</v>
      </c>
      <c r="CK3" s="59">
        <f t="shared" ref="CK3:CK13" si="18">IF(U3&gt;=10,IF(BH3&gt;=0.24,5,IF(BH3&gt;=0.16,4,IF(BH3&gt;=0.08,3,IF(BH3&gt;=0,2,1)))),IF(U3&gt;=5,IF(BH3&gt;=0.18,5,IF(BH3&gt;=0.12,4,IF(BH3&gt;=0.06,3,IF(BH3&gt;=0,2,1)))),IF(U3&gt;=2,IF(BH3&gt;=0.09&gt;=5,IF(BH3&gt;=0.05,4,IF(BH3&gt;=0.03,3,IF(BH3&gt;=0,2,1)))),IF(BH3&gt;=0.05,5,IF(BH3&gt;=0,4,3)))))</f>
        <v>4</v>
      </c>
      <c r="CL3" s="59">
        <f t="shared" ref="CL3:CL13" si="19">IF(V3&gt;=10,IF(BI3&gt;=0.24,5,IF(BI3&gt;=0.16,4,IF(BI3&gt;=0.08,3,IF(BI3&gt;=0,2,1)))),IF(V3&gt;=5,IF(BI3&gt;=0.18,5,IF(BI3&gt;=0.12,4,IF(BI3&gt;=0.06,3,IF(BI3&gt;=0,2,1)))),IF(V3&gt;=2,IF(BI3&gt;=0.09&gt;=5,IF(BI3&gt;=0.05,4,IF(BI3&gt;=0.03,3,IF(BI3&gt;=0,2,1)))),IF(BI3&gt;=0.05,5,IF(BI3&gt;=0,4,3)))))</f>
        <v>4</v>
      </c>
      <c r="CM3" s="59">
        <f t="shared" ref="CM3:CM13" si="20">IF(W3&gt;=10,IF(BJ3&gt;=0.24,5,IF(BJ3&gt;=0.16,4,IF(BJ3&gt;=0.08,3,IF(BJ3&gt;=0,2,1)))),IF(W3&gt;=5,IF(BJ3&gt;=0.18,5,IF(BJ3&gt;=0.12,4,IF(BJ3&gt;=0.06,3,IF(BJ3&gt;=0,2,1)))),IF(W3&gt;=2,IF(BJ3&gt;=0.09&gt;=5,IF(BJ3&gt;=0.05,4,IF(BJ3&gt;=0.03,3,IF(BJ3&gt;=0,2,1)))),IF(BJ3&gt;=0.05,5,IF(BJ3&gt;=0,4,3)))))</f>
        <v>4</v>
      </c>
      <c r="CN3" s="59">
        <f t="shared" ref="CN3:CN13" si="21">IF(X3&gt;=10,IF(BK3&gt;=0.24,5,IF(BK3&gt;=0.16,4,IF(BK3&gt;=0.08,3,IF(BK3&gt;=0,2,1)))),IF(X3&gt;=5,IF(BK3&gt;=0.18,5,IF(BK3&gt;=0.12,4,IF(BK3&gt;=0.06,3,IF(BK3&gt;=0,2,1)))),IF(X3&gt;=2,IF(BK3&gt;=0.09&gt;=5,IF(BK3&gt;=0.05,4,IF(BK3&gt;=0.03,3,IF(BK3&gt;=0,2,1)))),IF(BK3&gt;=0.05,5,IF(BK3&gt;=0,4,3)))))</f>
        <v>5</v>
      </c>
      <c r="CO3" s="59">
        <f t="shared" ref="CO3:CO13" si="22">IF(Y3&gt;=10,IF(BL3&gt;=0.24,5,IF(BL3&gt;=0.16,4,IF(BL3&gt;=0.08,3,IF(BL3&gt;=0,2,1)))),IF(Y3&gt;=5,IF(BL3&gt;=0.18,5,IF(BL3&gt;=0.12,4,IF(BL3&gt;=0.06,3,IF(BL3&gt;=0,2,1)))),IF(Y3&gt;=2,IF(BL3&gt;=0.09&gt;=5,IF(BL3&gt;=0.05,4,IF(BL3&gt;=0.03,3,IF(BL3&gt;=0,2,1)))),IF(BL3&gt;=0.05,5,IF(BL3&gt;=0,4,3)))))</f>
        <v>4</v>
      </c>
      <c r="CP3" s="59">
        <f t="shared" ref="CP3:CP13" si="23">IF(Z3&gt;=10,IF(BM3&gt;=0.24,5,IF(BM3&gt;=0.16,4,IF(BM3&gt;=0.08,3,IF(BM3&gt;=0,2,1)))),IF(Z3&gt;=5,IF(BM3&gt;=0.18,5,IF(BM3&gt;=0.12,4,IF(BM3&gt;=0.06,3,IF(BM3&gt;=0,2,1)))),IF(Z3&gt;=2,IF(BM3&gt;=0.09&gt;=5,IF(BM3&gt;=0.05,4,IF(BM3&gt;=0.03,3,IF(BM3&gt;=0,2,1)))),IF(BM3&gt;=0.05,5,IF(BM3&gt;=0,4,3)))))</f>
        <v>4</v>
      </c>
      <c r="CQ3" s="59">
        <f t="shared" ref="CQ3:CQ13" si="24">IF(AA3&gt;=10,IF(BN3&gt;=0.24,5,IF(BN3&gt;=0.16,4,IF(BN3&gt;=0.08,3,IF(BN3&gt;=0,2,1)))),IF(AA3&gt;=5,IF(BN3&gt;=0.18,5,IF(BN3&gt;=0.12,4,IF(BN3&gt;=0.06,3,IF(BN3&gt;=0,2,1)))),IF(AA3&gt;=2,IF(BN3&gt;=0.09&gt;=5,IF(BN3&gt;=0.05,4,IF(BN3&gt;=0.03,3,IF(BN3&gt;=0,2,1)))),IF(BN3&gt;=0.05,5,IF(BN3&gt;=0,4,3)))))</f>
        <v>4</v>
      </c>
      <c r="CR3" s="59">
        <f t="shared" ref="CR3:CR13" si="25">IF(AB3&gt;=10,IF(BO3&gt;=0.24,5,IF(BO3&gt;=0.16,4,IF(BO3&gt;=0.08,3,IF(BO3&gt;=0,2,1)))),IF(AB3&gt;=5,IF(BO3&gt;=0.18,5,IF(BO3&gt;=0.12,4,IF(BO3&gt;=0.06,3,IF(BO3&gt;=0,2,1)))),IF(AB3&gt;=2,IF(BO3&gt;=0.09&gt;=5,IF(BO3&gt;=0.05,4,IF(BO3&gt;=0.03,3,IF(BO3&gt;=0,2,1)))),IF(BO3&gt;=0.05,5,IF(BO3&gt;=0,4,3)))))</f>
        <v>4</v>
      </c>
      <c r="CS3" s="59">
        <f t="shared" ref="CS3:CS13" si="26">IF(AC3&gt;=10,IF(BP3&gt;=0.24,5,IF(BP3&gt;=0.16,4,IF(BP3&gt;=0.08,3,IF(BP3&gt;=0,2,1)))),IF(AC3&gt;=5,IF(BP3&gt;=0.18,5,IF(BP3&gt;=0.12,4,IF(BP3&gt;=0.06,3,IF(BP3&gt;=0,2,1)))),IF(AC3&gt;=2,IF(BP3&gt;=0.09&gt;=5,IF(BP3&gt;=0.05,4,IF(BP3&gt;=0.03,3,IF(BP3&gt;=0,2,1)))),IF(BP3&gt;=0.05,5,IF(BP3&gt;=0,4,3)))))</f>
        <v>4</v>
      </c>
      <c r="CT3" s="59">
        <f t="shared" ref="CT3:CT13" si="27">IF(AD3&gt;=10,IF(BQ3&gt;=0.24,5,IF(BQ3&gt;=0.16,4,IF(BQ3&gt;=0.08,3,IF(BQ3&gt;=0,2,1)))),IF(AD3&gt;=5,IF(BQ3&gt;=0.18,5,IF(BQ3&gt;=0.12,4,IF(BQ3&gt;=0.06,3,IF(BQ3&gt;=0,2,1)))),IF(AD3&gt;=2,IF(BQ3&gt;=0.09&gt;=5,IF(BQ3&gt;=0.05,4,IF(BQ3&gt;=0.03,3,IF(BQ3&gt;=0,2,1)))),IF(BQ3&gt;=0.05,5,IF(BQ3&gt;=0,4,3)))))</f>
        <v>5</v>
      </c>
      <c r="CU3" s="59">
        <f t="shared" ref="CU3:CU13" si="28">IF(AE3&gt;=10,IF(BR3&gt;=0.24,5,IF(BR3&gt;=0.16,4,IF(BR3&gt;=0.08,3,IF(BR3&gt;=0,2,1)))),IF(AE3&gt;=5,IF(BR3&gt;=0.18,5,IF(BR3&gt;=0.12,4,IF(BR3&gt;=0.06,3,IF(BR3&gt;=0,2,1)))),IF(AE3&gt;=2,IF(BR3&gt;=0.09&gt;=5,IF(BR3&gt;=0.05,4,IF(BR3&gt;=0.03,3,IF(BR3&gt;=0,2,1)))),IF(BR3&gt;=0.05,5,IF(BR3&gt;=0,4,3)))))</f>
        <v>5</v>
      </c>
      <c r="CV3" s="59">
        <f t="shared" ref="CV3:CV13" si="29">IF(AF3&gt;=10,IF(BS3&gt;=0.24,5,IF(BS3&gt;=0.16,4,IF(BS3&gt;=0.08,3,IF(BS3&gt;=0,2,1)))),IF(AF3&gt;=5,IF(BS3&gt;=0.18,5,IF(BS3&gt;=0.12,4,IF(BS3&gt;=0.06,3,IF(BS3&gt;=0,2,1)))),IF(AF3&gt;=2,IF(BS3&gt;=0.09&gt;=5,IF(BS3&gt;=0.05,4,IF(BS3&gt;=0.03,3,IF(BS3&gt;=0,2,1)))),IF(BS3&gt;=0.05,5,IF(BS3&gt;=0,4,3)))))</f>
        <v>5</v>
      </c>
      <c r="CW3" s="59"/>
      <c r="CX3" s="59"/>
      <c r="CY3" s="59"/>
      <c r="CZ3" s="59"/>
      <c r="DA3" s="59"/>
      <c r="DB3" s="59"/>
      <c r="DC3" s="48" t="s">
        <v>199</v>
      </c>
      <c r="DD3" s="52" t="s">
        <v>14</v>
      </c>
      <c r="DE3" s="59">
        <f t="shared" ref="DE3:DX3" si="30">CC3/5*$CB3</f>
        <v>21</v>
      </c>
      <c r="DF3" s="59">
        <f t="shared" si="30"/>
        <v>21</v>
      </c>
      <c r="DG3" s="59">
        <f t="shared" si="30"/>
        <v>21</v>
      </c>
      <c r="DH3" s="59">
        <f t="shared" si="30"/>
        <v>21</v>
      </c>
      <c r="DI3" s="59">
        <f t="shared" si="30"/>
        <v>21</v>
      </c>
      <c r="DJ3" s="59">
        <f t="shared" si="30"/>
        <v>21</v>
      </c>
      <c r="DK3" s="59">
        <f t="shared" si="30"/>
        <v>28</v>
      </c>
      <c r="DL3" s="59">
        <f t="shared" si="30"/>
        <v>28</v>
      </c>
      <c r="DM3" s="59">
        <f t="shared" si="30"/>
        <v>28</v>
      </c>
      <c r="DN3" s="59">
        <f t="shared" si="30"/>
        <v>28</v>
      </c>
      <c r="DO3" s="59">
        <f t="shared" si="30"/>
        <v>28</v>
      </c>
      <c r="DP3" s="59">
        <f t="shared" si="30"/>
        <v>35</v>
      </c>
      <c r="DQ3" s="59">
        <f t="shared" si="30"/>
        <v>28</v>
      </c>
      <c r="DR3" s="59">
        <f t="shared" si="30"/>
        <v>28</v>
      </c>
      <c r="DS3" s="59">
        <f t="shared" si="30"/>
        <v>28</v>
      </c>
      <c r="DT3" s="59">
        <f t="shared" si="30"/>
        <v>28</v>
      </c>
      <c r="DU3" s="59">
        <f t="shared" si="30"/>
        <v>28</v>
      </c>
      <c r="DV3" s="59">
        <f t="shared" si="30"/>
        <v>35</v>
      </c>
      <c r="DW3" s="59">
        <f t="shared" si="30"/>
        <v>35</v>
      </c>
      <c r="DX3" s="59">
        <f t="shared" si="30"/>
        <v>35</v>
      </c>
      <c r="DY3" s="59"/>
      <c r="DZ3" s="59"/>
      <c r="EA3" s="59"/>
      <c r="EB3" s="59"/>
      <c r="EC3" s="59"/>
      <c r="ED3" s="59"/>
      <c r="EE3" s="59"/>
      <c r="EF3" s="54"/>
      <c r="EG3" s="79">
        <f t="shared" ref="EG3:EG13" si="31">DE3+DE14+DE25+DE36+DE47</f>
        <v>69</v>
      </c>
      <c r="EH3" s="79">
        <f t="shared" ref="EH3:EH13" si="32">DF3+DF14+DF25+DF36+DF47</f>
        <v>69</v>
      </c>
      <c r="EI3" s="79">
        <f t="shared" ref="EI3:EI13" si="33">DG3+DG14+DG25+DG36+DG47</f>
        <v>69</v>
      </c>
      <c r="EJ3" s="79">
        <f t="shared" ref="EJ3:EJ13" si="34">DH3+DH14+DH25+DH36+DH47</f>
        <v>69</v>
      </c>
      <c r="EK3" s="79">
        <f t="shared" ref="EK3:EK13" si="35">DI3+DI14+DI25+DI36+DI47</f>
        <v>69</v>
      </c>
      <c r="EL3" s="79">
        <f t="shared" ref="EL3:EL13" si="36">DJ3+DJ14+DJ25+DJ36+DJ47</f>
        <v>69</v>
      </c>
      <c r="EM3" s="79">
        <f t="shared" ref="EM3:EM13" si="37">DK3+DK14+DK25+DK36+DK47</f>
        <v>76</v>
      </c>
      <c r="EN3" s="79">
        <f t="shared" ref="EN3:EN13" si="38">DL3+DL14+DL25+DL36+DL47</f>
        <v>84</v>
      </c>
      <c r="EO3" s="79">
        <f t="shared" ref="EO3:EO13" si="39">DM3+DM14+DM25+DM36+DM47</f>
        <v>84</v>
      </c>
      <c r="EP3" s="79">
        <f t="shared" ref="EP3:EP13" si="40">DN3+DN14+DN25+DN36+DN47</f>
        <v>78</v>
      </c>
      <c r="EQ3" s="79">
        <f t="shared" ref="EQ3:EQ13" si="41">DO3+DO14+DO25+DO36+DO47</f>
        <v>78</v>
      </c>
      <c r="ER3" s="79">
        <f t="shared" ref="ER3:ER13" si="42">DP3+DP14+DP25+DP36+DP47</f>
        <v>91</v>
      </c>
      <c r="ES3" s="79">
        <f t="shared" ref="ES3:EZ13" si="43">DQ3+DQ14+DQ25+DQ36+DQ47+DQ58+DQ69+DQ80</f>
        <v>84</v>
      </c>
      <c r="ET3" s="79">
        <f t="shared" si="43"/>
        <v>84</v>
      </c>
      <c r="EU3" s="79">
        <f t="shared" si="43"/>
        <v>78</v>
      </c>
      <c r="EV3" s="79">
        <f t="shared" si="43"/>
        <v>78</v>
      </c>
      <c r="EW3" s="79">
        <f t="shared" si="43"/>
        <v>78</v>
      </c>
      <c r="EX3" s="79">
        <f t="shared" si="43"/>
        <v>91</v>
      </c>
      <c r="EY3" s="79">
        <f t="shared" si="43"/>
        <v>91</v>
      </c>
      <c r="EZ3" s="79">
        <f t="shared" si="43"/>
        <v>91</v>
      </c>
      <c r="FA3" s="79"/>
      <c r="FB3" s="79"/>
      <c r="FC3" s="79"/>
      <c r="FD3" s="79"/>
      <c r="FE3" s="79"/>
      <c r="FF3" s="79"/>
      <c r="FH3" s="48">
        <f t="shared" ref="FH3:FM3" si="44">DS3+DS14</f>
        <v>48</v>
      </c>
      <c r="FI3" s="48">
        <f t="shared" si="44"/>
        <v>48</v>
      </c>
      <c r="FJ3" s="48">
        <f t="shared" si="44"/>
        <v>48</v>
      </c>
      <c r="FK3" s="48">
        <f t="shared" si="44"/>
        <v>55</v>
      </c>
      <c r="FL3" s="48">
        <f t="shared" si="44"/>
        <v>55</v>
      </c>
      <c r="FM3" s="48">
        <f t="shared" si="44"/>
        <v>55</v>
      </c>
    </row>
    <row r="4" spans="2:169" s="48" customFormat="1" ht="14.25" customHeight="1">
      <c r="C4" s="52" t="s">
        <v>9</v>
      </c>
      <c r="G4" s="64"/>
      <c r="H4" s="64"/>
      <c r="I4" s="64"/>
      <c r="J4" s="64"/>
      <c r="K4" s="64"/>
      <c r="M4" s="51">
        <v>1.34</v>
      </c>
      <c r="N4" s="51">
        <v>1.07</v>
      </c>
      <c r="O4" s="51">
        <v>1.1200000000000001</v>
      </c>
      <c r="P4" s="51">
        <v>1.07</v>
      </c>
      <c r="Q4" s="51">
        <v>1.0900000000000001</v>
      </c>
      <c r="R4" s="51">
        <v>1.07</v>
      </c>
      <c r="S4" s="51">
        <v>1.08</v>
      </c>
      <c r="T4" s="51">
        <v>1.17</v>
      </c>
      <c r="U4" s="51">
        <v>1.1000000000000001</v>
      </c>
      <c r="V4" s="51">
        <v>1.1299999999999999</v>
      </c>
      <c r="W4" s="51">
        <v>1.18</v>
      </c>
      <c r="X4" s="51">
        <v>1.1499999999999999</v>
      </c>
      <c r="Y4" s="51">
        <v>1.1200000000000001</v>
      </c>
      <c r="Z4" s="51">
        <v>1</v>
      </c>
      <c r="AA4" s="51">
        <v>0.98</v>
      </c>
      <c r="AB4" s="116">
        <v>0.91</v>
      </c>
      <c r="AC4" s="73">
        <v>0.84</v>
      </c>
      <c r="AD4" s="73">
        <v>0.78</v>
      </c>
      <c r="AE4" s="73">
        <v>0.74</v>
      </c>
      <c r="AF4" s="73">
        <v>0.68</v>
      </c>
      <c r="AG4" s="73">
        <v>0.63</v>
      </c>
      <c r="AH4" s="73">
        <v>0.63</v>
      </c>
      <c r="AI4" s="73">
        <v>0.62</v>
      </c>
      <c r="AJ4" s="73">
        <v>0.61</v>
      </c>
      <c r="AK4" s="73">
        <v>0.62</v>
      </c>
      <c r="AL4" s="73">
        <v>0.57999999999999996</v>
      </c>
      <c r="AM4" s="73">
        <v>0.59</v>
      </c>
      <c r="AN4" s="73">
        <v>0.63</v>
      </c>
      <c r="AO4" s="187">
        <v>0.65</v>
      </c>
      <c r="AP4" s="187">
        <v>0.64</v>
      </c>
      <c r="AQ4" s="73">
        <v>0.6</v>
      </c>
      <c r="AR4" s="73">
        <v>0.54</v>
      </c>
      <c r="AS4" s="109"/>
      <c r="AT4" s="109"/>
      <c r="AU4" s="109"/>
      <c r="AV4" s="109"/>
      <c r="AW4" s="109"/>
      <c r="AX4" s="109"/>
      <c r="AY4" s="49"/>
      <c r="AZ4" s="54">
        <f t="shared" ref="AZ4:AZ13" si="45">(M4-Y4)/M4</f>
        <v>0.16417910447761191</v>
      </c>
      <c r="BA4" s="54">
        <f t="shared" ref="BA4:BA13" si="46">(N4-Z4)/N4</f>
        <v>6.54205607476636E-2</v>
      </c>
      <c r="BB4" s="54">
        <f t="shared" ref="BB4:BB13" si="47">(O4-AA4)/O4</f>
        <v>0.12500000000000011</v>
      </c>
      <c r="BC4" s="54">
        <f t="shared" ref="BC4:BC13" si="48">(P4-AB4)/P4</f>
        <v>0.14953271028037385</v>
      </c>
      <c r="BD4" s="54">
        <f t="shared" ref="BD4:BD13" si="49">(Q4-AC4)/Q4</f>
        <v>0.22935779816513771</v>
      </c>
      <c r="BE4" s="54">
        <f t="shared" ref="BE4:BE13" si="50">(R4-AD4)/R4</f>
        <v>0.2710280373831776</v>
      </c>
      <c r="BF4" s="54">
        <f t="shared" ref="BF4:BF13" si="51">(S4-AE4)/S4</f>
        <v>0.31481481481481488</v>
      </c>
      <c r="BG4" s="54">
        <f t="shared" ref="BG4:BG13" si="52">(T4-AF4)/T4</f>
        <v>0.4188034188034187</v>
      </c>
      <c r="BH4" s="54">
        <f t="shared" ref="BH4:BH13" si="53">(U4-AG4)/U4</f>
        <v>0.4272727272727273</v>
      </c>
      <c r="BI4" s="54">
        <f t="shared" ref="BI4:BI13" si="54">(V4-AH4)/V4</f>
        <v>0.44247787610619466</v>
      </c>
      <c r="BJ4" s="54">
        <f t="shared" si="0"/>
        <v>0.47457627118644063</v>
      </c>
      <c r="BK4" s="54">
        <f t="shared" si="1"/>
        <v>0.4695652173913043</v>
      </c>
      <c r="BL4" s="54">
        <f t="shared" si="2"/>
        <v>0.44642857142857151</v>
      </c>
      <c r="BM4" s="54">
        <f t="shared" si="3"/>
        <v>0.42000000000000004</v>
      </c>
      <c r="BN4" s="54">
        <f t="shared" si="4"/>
        <v>0.39795918367346939</v>
      </c>
      <c r="BO4" s="54">
        <f t="shared" si="5"/>
        <v>0.30769230769230771</v>
      </c>
      <c r="BP4" s="54">
        <f t="shared" si="6"/>
        <v>0.22619047619047614</v>
      </c>
      <c r="BQ4" s="54">
        <f t="shared" si="7"/>
        <v>0.17948717948717949</v>
      </c>
      <c r="BR4" s="54">
        <f t="shared" si="8"/>
        <v>0.1891891891891892</v>
      </c>
      <c r="BS4" s="54">
        <f t="shared" si="9"/>
        <v>0.20588235294117649</v>
      </c>
      <c r="BT4" s="54"/>
      <c r="BU4" s="54"/>
      <c r="BV4" s="54"/>
      <c r="BW4" s="54"/>
      <c r="BX4" s="54"/>
      <c r="BY4" s="54"/>
      <c r="BZ4" s="54"/>
      <c r="CB4" s="61">
        <v>35</v>
      </c>
      <c r="CC4" s="59">
        <f t="shared" si="10"/>
        <v>5</v>
      </c>
      <c r="CD4" s="59">
        <f t="shared" si="11"/>
        <v>5</v>
      </c>
      <c r="CE4" s="59">
        <f t="shared" si="12"/>
        <v>5</v>
      </c>
      <c r="CF4" s="59">
        <f t="shared" si="13"/>
        <v>5</v>
      </c>
      <c r="CG4" s="59">
        <f t="shared" si="14"/>
        <v>5</v>
      </c>
      <c r="CH4" s="59">
        <f t="shared" si="15"/>
        <v>5</v>
      </c>
      <c r="CI4" s="59">
        <f t="shared" si="16"/>
        <v>5</v>
      </c>
      <c r="CJ4" s="59">
        <f t="shared" si="17"/>
        <v>5</v>
      </c>
      <c r="CK4" s="59">
        <f t="shared" si="18"/>
        <v>5</v>
      </c>
      <c r="CL4" s="59">
        <f t="shared" si="19"/>
        <v>5</v>
      </c>
      <c r="CM4" s="59">
        <f t="shared" si="20"/>
        <v>5</v>
      </c>
      <c r="CN4" s="59">
        <f t="shared" si="21"/>
        <v>5</v>
      </c>
      <c r="CO4" s="59">
        <f t="shared" si="22"/>
        <v>5</v>
      </c>
      <c r="CP4" s="59">
        <f t="shared" si="23"/>
        <v>5</v>
      </c>
      <c r="CQ4" s="59">
        <f t="shared" si="24"/>
        <v>5</v>
      </c>
      <c r="CR4" s="59">
        <f t="shared" si="25"/>
        <v>5</v>
      </c>
      <c r="CS4" s="59">
        <f t="shared" si="26"/>
        <v>5</v>
      </c>
      <c r="CT4" s="59">
        <f t="shared" si="27"/>
        <v>5</v>
      </c>
      <c r="CU4" s="59">
        <f t="shared" si="28"/>
        <v>5</v>
      </c>
      <c r="CV4" s="59">
        <f t="shared" si="29"/>
        <v>5</v>
      </c>
      <c r="CW4" s="59"/>
      <c r="CX4" s="59"/>
      <c r="CY4" s="59"/>
      <c r="CZ4" s="59"/>
      <c r="DA4" s="59"/>
      <c r="DB4" s="59"/>
      <c r="DC4" s="48" t="s">
        <v>199</v>
      </c>
      <c r="DD4" s="52" t="s">
        <v>9</v>
      </c>
      <c r="DE4" s="59">
        <f t="shared" ref="DE4:DE18" si="55">CC4/5*$CB4</f>
        <v>35</v>
      </c>
      <c r="DF4" s="59">
        <f t="shared" ref="DF4:DF18" si="56">CD4/5*$CB4</f>
        <v>35</v>
      </c>
      <c r="DG4" s="59">
        <f t="shared" ref="DG4:DG18" si="57">CE4/5*$CB4</f>
        <v>35</v>
      </c>
      <c r="DH4" s="59">
        <f t="shared" ref="DH4:DH18" si="58">CF4/5*$CB4</f>
        <v>35</v>
      </c>
      <c r="DI4" s="59">
        <f t="shared" ref="DI4:DI18" si="59">CG4/5*$CB4</f>
        <v>35</v>
      </c>
      <c r="DJ4" s="59">
        <f t="shared" ref="DJ4:DJ18" si="60">CH4/5*$CB4</f>
        <v>35</v>
      </c>
      <c r="DK4" s="59">
        <f t="shared" ref="DK4:DK10" si="61">CI4/5*$CB4</f>
        <v>35</v>
      </c>
      <c r="DL4" s="59">
        <f t="shared" ref="DL4:DM10" si="62">CJ4/5*$CB4</f>
        <v>35</v>
      </c>
      <c r="DM4" s="59">
        <f t="shared" si="62"/>
        <v>35</v>
      </c>
      <c r="DN4" s="59">
        <f t="shared" ref="DN4:DN10" si="63">CL4/5*$CB4</f>
        <v>35</v>
      </c>
      <c r="DO4" s="59">
        <f t="shared" ref="DO4:DX10" si="64">CM4/5*$CB4</f>
        <v>35</v>
      </c>
      <c r="DP4" s="59">
        <f t="shared" si="64"/>
        <v>35</v>
      </c>
      <c r="DQ4" s="59">
        <f t="shared" si="64"/>
        <v>35</v>
      </c>
      <c r="DR4" s="59">
        <f t="shared" si="64"/>
        <v>35</v>
      </c>
      <c r="DS4" s="59">
        <f t="shared" si="64"/>
        <v>35</v>
      </c>
      <c r="DT4" s="59">
        <f t="shared" si="64"/>
        <v>35</v>
      </c>
      <c r="DU4" s="59">
        <f t="shared" si="64"/>
        <v>35</v>
      </c>
      <c r="DV4" s="59">
        <f t="shared" si="64"/>
        <v>35</v>
      </c>
      <c r="DW4" s="59">
        <f t="shared" si="64"/>
        <v>35</v>
      </c>
      <c r="DX4" s="59">
        <f t="shared" si="64"/>
        <v>35</v>
      </c>
      <c r="DY4" s="59"/>
      <c r="DZ4" s="59"/>
      <c r="EA4" s="59"/>
      <c r="EB4" s="59"/>
      <c r="EC4" s="59"/>
      <c r="ED4" s="59"/>
      <c r="EE4" s="59"/>
      <c r="EG4" s="79">
        <f t="shared" si="31"/>
        <v>72</v>
      </c>
      <c r="EH4" s="79">
        <f t="shared" si="32"/>
        <v>94</v>
      </c>
      <c r="EI4" s="79">
        <f t="shared" si="33"/>
        <v>86</v>
      </c>
      <c r="EJ4" s="79">
        <f t="shared" si="34"/>
        <v>80</v>
      </c>
      <c r="EK4" s="79">
        <f t="shared" si="35"/>
        <v>90</v>
      </c>
      <c r="EL4" s="79">
        <f t="shared" si="36"/>
        <v>86</v>
      </c>
      <c r="EM4" s="79">
        <f t="shared" si="37"/>
        <v>94</v>
      </c>
      <c r="EN4" s="79">
        <f t="shared" si="38"/>
        <v>94</v>
      </c>
      <c r="EO4" s="79">
        <f t="shared" si="39"/>
        <v>94</v>
      </c>
      <c r="EP4" s="79">
        <f t="shared" si="40"/>
        <v>78</v>
      </c>
      <c r="EQ4" s="79">
        <f t="shared" si="41"/>
        <v>90</v>
      </c>
      <c r="ER4" s="79">
        <f t="shared" si="42"/>
        <v>94</v>
      </c>
      <c r="ES4" s="79">
        <f t="shared" si="43"/>
        <v>94</v>
      </c>
      <c r="ET4" s="79">
        <f t="shared" si="43"/>
        <v>94</v>
      </c>
      <c r="EU4" s="79">
        <f t="shared" si="43"/>
        <v>78</v>
      </c>
      <c r="EV4" s="79">
        <f t="shared" si="43"/>
        <v>94</v>
      </c>
      <c r="EW4" s="79">
        <f t="shared" si="43"/>
        <v>94</v>
      </c>
      <c r="EX4" s="79">
        <f t="shared" si="43"/>
        <v>78</v>
      </c>
      <c r="EY4" s="79">
        <f t="shared" si="43"/>
        <v>78</v>
      </c>
      <c r="EZ4" s="79">
        <f t="shared" si="43"/>
        <v>94</v>
      </c>
      <c r="FA4" s="79"/>
      <c r="FB4" s="79"/>
      <c r="FC4" s="79"/>
      <c r="FD4" s="79"/>
      <c r="FE4" s="79"/>
      <c r="FF4" s="79"/>
      <c r="FH4" s="48">
        <f t="shared" ref="FH4:FM13" si="65">DS4+DS15</f>
        <v>39</v>
      </c>
      <c r="FI4" s="48">
        <f t="shared" si="65"/>
        <v>55</v>
      </c>
      <c r="FJ4" s="48">
        <f t="shared" si="65"/>
        <v>55</v>
      </c>
      <c r="FK4" s="48">
        <f t="shared" si="65"/>
        <v>39</v>
      </c>
      <c r="FL4" s="48">
        <f t="shared" si="65"/>
        <v>39</v>
      </c>
      <c r="FM4" s="48">
        <f t="shared" si="65"/>
        <v>55</v>
      </c>
    </row>
    <row r="5" spans="2:169" s="48" customFormat="1" ht="14.25" customHeight="1">
      <c r="C5" s="52" t="s">
        <v>0</v>
      </c>
      <c r="M5" s="51">
        <v>6.45</v>
      </c>
      <c r="N5" s="51">
        <v>6.18</v>
      </c>
      <c r="O5" s="51">
        <v>6.2</v>
      </c>
      <c r="P5" s="51">
        <v>6</v>
      </c>
      <c r="Q5" s="51">
        <v>5.95</v>
      </c>
      <c r="R5" s="51">
        <v>6</v>
      </c>
      <c r="S5" s="51">
        <v>6.11</v>
      </c>
      <c r="T5" s="51">
        <v>6.07</v>
      </c>
      <c r="U5" s="51">
        <v>6.09</v>
      </c>
      <c r="V5" s="51">
        <v>6.17</v>
      </c>
      <c r="W5" s="51">
        <v>5.93</v>
      </c>
      <c r="X5" s="51">
        <v>5.91</v>
      </c>
      <c r="Y5" s="51">
        <v>5.79</v>
      </c>
      <c r="Z5" s="51">
        <v>5.78</v>
      </c>
      <c r="AA5" s="51">
        <v>5.87</v>
      </c>
      <c r="AB5" s="116">
        <v>5.8</v>
      </c>
      <c r="AC5" s="73">
        <v>5.81</v>
      </c>
      <c r="AD5" s="73">
        <v>5.87</v>
      </c>
      <c r="AE5" s="73">
        <v>5.94</v>
      </c>
      <c r="AF5" s="73">
        <v>5.58</v>
      </c>
      <c r="AG5" s="73">
        <v>5.5</v>
      </c>
      <c r="AH5" s="73">
        <v>5.56</v>
      </c>
      <c r="AI5" s="73">
        <v>5.51</v>
      </c>
      <c r="AJ5" s="73">
        <v>5.46</v>
      </c>
      <c r="AK5" s="73">
        <v>5.36</v>
      </c>
      <c r="AL5" s="73">
        <v>5.31</v>
      </c>
      <c r="AM5" s="73">
        <v>5.32</v>
      </c>
      <c r="AN5" s="73">
        <v>5.34</v>
      </c>
      <c r="AO5" s="187">
        <v>5.47</v>
      </c>
      <c r="AP5" s="187">
        <v>5.46</v>
      </c>
      <c r="AQ5" s="73">
        <v>5.54</v>
      </c>
      <c r="AR5" s="73">
        <v>5.58</v>
      </c>
      <c r="AS5" s="109"/>
      <c r="AT5" s="109"/>
      <c r="AU5" s="109"/>
      <c r="AV5" s="109"/>
      <c r="AW5" s="109"/>
      <c r="AX5" s="109"/>
      <c r="AY5" s="49"/>
      <c r="AZ5" s="54">
        <f t="shared" si="45"/>
        <v>0.10232558139534885</v>
      </c>
      <c r="BA5" s="54">
        <f t="shared" si="46"/>
        <v>6.4724919093851044E-2</v>
      </c>
      <c r="BB5" s="54">
        <f t="shared" si="47"/>
        <v>5.3225806451612914E-2</v>
      </c>
      <c r="BC5" s="54">
        <f t="shared" si="48"/>
        <v>3.3333333333333361E-2</v>
      </c>
      <c r="BD5" s="54">
        <f t="shared" si="49"/>
        <v>2.3529411764705976E-2</v>
      </c>
      <c r="BE5" s="54">
        <f t="shared" si="50"/>
        <v>2.166666666666665E-2</v>
      </c>
      <c r="BF5" s="54">
        <f t="shared" si="51"/>
        <v>2.7823240589198023E-2</v>
      </c>
      <c r="BG5" s="54">
        <f t="shared" si="52"/>
        <v>8.0724876441515686E-2</v>
      </c>
      <c r="BH5" s="54">
        <f t="shared" si="53"/>
        <v>9.6880131362889962E-2</v>
      </c>
      <c r="BI5" s="54">
        <f t="shared" si="54"/>
        <v>9.8865478119935221E-2</v>
      </c>
      <c r="BJ5" s="54">
        <f t="shared" si="0"/>
        <v>7.082630691399662E-2</v>
      </c>
      <c r="BK5" s="54">
        <f t="shared" si="1"/>
        <v>7.6142131979695465E-2</v>
      </c>
      <c r="BL5" s="54">
        <f t="shared" si="2"/>
        <v>7.4265975820379915E-2</v>
      </c>
      <c r="BM5" s="54">
        <f t="shared" si="3"/>
        <v>8.1314878892733672E-2</v>
      </c>
      <c r="BN5" s="54">
        <f t="shared" si="4"/>
        <v>9.3696763202725686E-2</v>
      </c>
      <c r="BO5" s="54">
        <f t="shared" si="5"/>
        <v>7.9310344827586199E-2</v>
      </c>
      <c r="BP5" s="54">
        <f t="shared" si="6"/>
        <v>5.8519793459552473E-2</v>
      </c>
      <c r="BQ5" s="54">
        <f t="shared" si="7"/>
        <v>6.9846678023850112E-2</v>
      </c>
      <c r="BR5" s="54">
        <f t="shared" si="8"/>
        <v>6.7340067340067394E-2</v>
      </c>
      <c r="BS5" s="54">
        <f t="shared" si="9"/>
        <v>0</v>
      </c>
      <c r="BT5" s="54"/>
      <c r="BU5" s="54"/>
      <c r="BV5" s="54"/>
      <c r="BW5" s="54"/>
      <c r="BX5" s="54"/>
      <c r="BY5" s="54"/>
      <c r="BZ5" s="54"/>
      <c r="CB5" s="61">
        <v>35</v>
      </c>
      <c r="CC5" s="59">
        <f t="shared" si="10"/>
        <v>3</v>
      </c>
      <c r="CD5" s="59">
        <f t="shared" si="11"/>
        <v>3</v>
      </c>
      <c r="CE5" s="59">
        <f t="shared" si="12"/>
        <v>2</v>
      </c>
      <c r="CF5" s="59">
        <f t="shared" si="13"/>
        <v>2</v>
      </c>
      <c r="CG5" s="59">
        <f t="shared" si="14"/>
        <v>2</v>
      </c>
      <c r="CH5" s="59">
        <f t="shared" si="15"/>
        <v>2</v>
      </c>
      <c r="CI5" s="59">
        <f t="shared" si="16"/>
        <v>2</v>
      </c>
      <c r="CJ5" s="59">
        <f t="shared" si="17"/>
        <v>3</v>
      </c>
      <c r="CK5" s="59">
        <f t="shared" si="18"/>
        <v>3</v>
      </c>
      <c r="CL5" s="59">
        <f t="shared" si="19"/>
        <v>3</v>
      </c>
      <c r="CM5" s="59">
        <f t="shared" si="20"/>
        <v>3</v>
      </c>
      <c r="CN5" s="59">
        <f t="shared" si="21"/>
        <v>3</v>
      </c>
      <c r="CO5" s="59">
        <f t="shared" si="22"/>
        <v>3</v>
      </c>
      <c r="CP5" s="59">
        <f t="shared" si="23"/>
        <v>3</v>
      </c>
      <c r="CQ5" s="59">
        <f t="shared" si="24"/>
        <v>3</v>
      </c>
      <c r="CR5" s="59">
        <f t="shared" si="25"/>
        <v>3</v>
      </c>
      <c r="CS5" s="59">
        <f t="shared" si="26"/>
        <v>2</v>
      </c>
      <c r="CT5" s="59">
        <f t="shared" si="27"/>
        <v>3</v>
      </c>
      <c r="CU5" s="59">
        <f t="shared" si="28"/>
        <v>3</v>
      </c>
      <c r="CV5" s="59">
        <f t="shared" si="29"/>
        <v>2</v>
      </c>
      <c r="CW5" s="59"/>
      <c r="CX5" s="59"/>
      <c r="CY5" s="59"/>
      <c r="CZ5" s="59"/>
      <c r="DA5" s="59"/>
      <c r="DB5" s="59"/>
      <c r="DC5" s="48" t="s">
        <v>199</v>
      </c>
      <c r="DD5" s="52" t="s">
        <v>0</v>
      </c>
      <c r="DE5" s="59">
        <f t="shared" si="55"/>
        <v>21</v>
      </c>
      <c r="DF5" s="59">
        <f t="shared" si="56"/>
        <v>21</v>
      </c>
      <c r="DG5" s="59">
        <f t="shared" si="57"/>
        <v>14</v>
      </c>
      <c r="DH5" s="59">
        <f t="shared" si="58"/>
        <v>14</v>
      </c>
      <c r="DI5" s="59">
        <f t="shared" si="59"/>
        <v>14</v>
      </c>
      <c r="DJ5" s="59">
        <f t="shared" si="60"/>
        <v>14</v>
      </c>
      <c r="DK5" s="59">
        <f t="shared" si="61"/>
        <v>14</v>
      </c>
      <c r="DL5" s="59">
        <f t="shared" si="62"/>
        <v>21</v>
      </c>
      <c r="DM5" s="59">
        <f t="shared" si="62"/>
        <v>21</v>
      </c>
      <c r="DN5" s="59">
        <f t="shared" si="63"/>
        <v>21</v>
      </c>
      <c r="DO5" s="59">
        <f t="shared" si="64"/>
        <v>21</v>
      </c>
      <c r="DP5" s="59">
        <f t="shared" si="64"/>
        <v>21</v>
      </c>
      <c r="DQ5" s="59">
        <f t="shared" si="64"/>
        <v>21</v>
      </c>
      <c r="DR5" s="59">
        <f t="shared" si="64"/>
        <v>21</v>
      </c>
      <c r="DS5" s="59">
        <f t="shared" si="64"/>
        <v>21</v>
      </c>
      <c r="DT5" s="59">
        <f t="shared" si="64"/>
        <v>21</v>
      </c>
      <c r="DU5" s="59">
        <f t="shared" si="64"/>
        <v>14</v>
      </c>
      <c r="DV5" s="59">
        <f t="shared" si="64"/>
        <v>21</v>
      </c>
      <c r="DW5" s="59">
        <f t="shared" si="64"/>
        <v>21</v>
      </c>
      <c r="DX5" s="59">
        <f t="shared" si="64"/>
        <v>14</v>
      </c>
      <c r="DY5" s="59"/>
      <c r="DZ5" s="59"/>
      <c r="EA5" s="59"/>
      <c r="EB5" s="59"/>
      <c r="EC5" s="59"/>
      <c r="ED5" s="59"/>
      <c r="EE5" s="59"/>
      <c r="EG5" s="79">
        <f t="shared" si="31"/>
        <v>46</v>
      </c>
      <c r="EH5" s="79">
        <f t="shared" si="32"/>
        <v>58</v>
      </c>
      <c r="EI5" s="79">
        <f t="shared" si="33"/>
        <v>61</v>
      </c>
      <c r="EJ5" s="79">
        <f t="shared" si="34"/>
        <v>67</v>
      </c>
      <c r="EK5" s="79">
        <f t="shared" si="35"/>
        <v>75</v>
      </c>
      <c r="EL5" s="79">
        <f t="shared" si="36"/>
        <v>67</v>
      </c>
      <c r="EM5" s="79">
        <f t="shared" si="37"/>
        <v>79</v>
      </c>
      <c r="EN5" s="79">
        <f t="shared" si="38"/>
        <v>83</v>
      </c>
      <c r="EO5" s="79">
        <f t="shared" si="39"/>
        <v>86</v>
      </c>
      <c r="EP5" s="79">
        <f t="shared" si="40"/>
        <v>80</v>
      </c>
      <c r="EQ5" s="79">
        <f t="shared" si="41"/>
        <v>86</v>
      </c>
      <c r="ER5" s="79">
        <f t="shared" si="42"/>
        <v>74</v>
      </c>
      <c r="ES5" s="79">
        <f t="shared" si="43"/>
        <v>72.684210526315795</v>
      </c>
      <c r="ET5" s="79">
        <f t="shared" si="43"/>
        <v>57</v>
      </c>
      <c r="EU5" s="79">
        <f t="shared" si="43"/>
        <v>60</v>
      </c>
      <c r="EV5" s="79">
        <f t="shared" si="43"/>
        <v>41.342105263157897</v>
      </c>
      <c r="EW5" s="79">
        <f t="shared" si="43"/>
        <v>27.368421052631575</v>
      </c>
      <c r="EX5" s="79">
        <f t="shared" si="43"/>
        <v>44</v>
      </c>
      <c r="EY5" s="79">
        <f t="shared" si="43"/>
        <v>52.026315789473685</v>
      </c>
      <c r="EZ5" s="79">
        <f t="shared" si="43"/>
        <v>30.684210526315788</v>
      </c>
      <c r="FA5" s="79"/>
      <c r="FB5" s="79"/>
      <c r="FC5" s="79"/>
      <c r="FD5" s="79"/>
      <c r="FE5" s="79"/>
      <c r="FF5" s="79"/>
      <c r="FH5" s="48">
        <f t="shared" si="65"/>
        <v>33</v>
      </c>
      <c r="FI5" s="48">
        <f t="shared" si="65"/>
        <v>33</v>
      </c>
      <c r="FJ5" s="48">
        <f t="shared" si="65"/>
        <v>22</v>
      </c>
      <c r="FK5" s="48">
        <f t="shared" si="65"/>
        <v>29</v>
      </c>
      <c r="FL5" s="48">
        <f t="shared" si="65"/>
        <v>33</v>
      </c>
      <c r="FM5" s="48">
        <f t="shared" si="65"/>
        <v>22</v>
      </c>
    </row>
    <row r="6" spans="2:169" s="48" customFormat="1" ht="14.25" customHeight="1">
      <c r="C6" s="52" t="s">
        <v>15</v>
      </c>
      <c r="M6" s="51">
        <v>4.24</v>
      </c>
      <c r="N6" s="51">
        <v>4.2300000000000004</v>
      </c>
      <c r="O6" s="51">
        <v>4.2300000000000004</v>
      </c>
      <c r="P6" s="51">
        <v>4.12</v>
      </c>
      <c r="Q6" s="51">
        <v>4.1500000000000004</v>
      </c>
      <c r="R6" s="51">
        <v>4.2300000000000004</v>
      </c>
      <c r="S6" s="51">
        <v>4.1100000000000003</v>
      </c>
      <c r="T6" s="51">
        <v>4.04</v>
      </c>
      <c r="U6" s="51">
        <v>3.86</v>
      </c>
      <c r="V6" s="51">
        <v>3.73</v>
      </c>
      <c r="W6" s="51">
        <v>3.77</v>
      </c>
      <c r="X6" s="51">
        <v>3.81</v>
      </c>
      <c r="Y6" s="51">
        <v>3.88</v>
      </c>
      <c r="Z6" s="51">
        <v>3.96</v>
      </c>
      <c r="AA6" s="51">
        <v>4.0199999999999996</v>
      </c>
      <c r="AB6" s="116">
        <v>3.92</v>
      </c>
      <c r="AC6" s="73">
        <v>3.95</v>
      </c>
      <c r="AD6" s="73">
        <v>3.85</v>
      </c>
      <c r="AE6" s="73">
        <v>3.81</v>
      </c>
      <c r="AF6" s="73">
        <v>3.72</v>
      </c>
      <c r="AG6" s="73">
        <v>3.57</v>
      </c>
      <c r="AH6" s="73">
        <v>3.53</v>
      </c>
      <c r="AI6" s="73">
        <v>3.58</v>
      </c>
      <c r="AJ6" s="73">
        <v>3.7</v>
      </c>
      <c r="AK6" s="73">
        <v>3.54</v>
      </c>
      <c r="AL6" s="73">
        <v>3.38</v>
      </c>
      <c r="AM6" s="73">
        <v>3.65</v>
      </c>
      <c r="AN6" s="73">
        <v>3.67</v>
      </c>
      <c r="AO6" s="187">
        <v>3.76</v>
      </c>
      <c r="AP6" s="187">
        <v>3.67</v>
      </c>
      <c r="AQ6" s="73">
        <v>3.68</v>
      </c>
      <c r="AR6" s="73">
        <v>3.52</v>
      </c>
      <c r="AS6" s="109"/>
      <c r="AT6" s="109"/>
      <c r="AU6" s="109"/>
      <c r="AV6" s="109"/>
      <c r="AW6" s="109"/>
      <c r="AX6" s="109"/>
      <c r="AY6" s="49"/>
      <c r="AZ6" s="54">
        <f t="shared" si="45"/>
        <v>8.4905660377358555E-2</v>
      </c>
      <c r="BA6" s="54">
        <f t="shared" si="46"/>
        <v>6.3829787234042659E-2</v>
      </c>
      <c r="BB6" s="54">
        <f t="shared" si="47"/>
        <v>4.9645390070922182E-2</v>
      </c>
      <c r="BC6" s="54">
        <f t="shared" si="48"/>
        <v>4.854368932038839E-2</v>
      </c>
      <c r="BD6" s="54">
        <f t="shared" si="49"/>
        <v>4.8192771084337387E-2</v>
      </c>
      <c r="BE6" s="54">
        <f t="shared" si="50"/>
        <v>8.9834515366430334E-2</v>
      </c>
      <c r="BF6" s="54">
        <f t="shared" si="51"/>
        <v>7.2992700729927071E-2</v>
      </c>
      <c r="BG6" s="54">
        <f t="shared" si="52"/>
        <v>7.9207920792079167E-2</v>
      </c>
      <c r="BH6" s="54">
        <f t="shared" si="53"/>
        <v>7.5129533678756494E-2</v>
      </c>
      <c r="BI6" s="54">
        <f t="shared" si="54"/>
        <v>5.3619302949061712E-2</v>
      </c>
      <c r="BJ6" s="54">
        <f t="shared" si="0"/>
        <v>5.0397877984084863E-2</v>
      </c>
      <c r="BK6" s="54">
        <f t="shared" si="1"/>
        <v>2.8871391076115454E-2</v>
      </c>
      <c r="BL6" s="54">
        <f t="shared" si="2"/>
        <v>8.762886597938141E-2</v>
      </c>
      <c r="BM6" s="54">
        <f t="shared" si="3"/>
        <v>0.14646464646464649</v>
      </c>
      <c r="BN6" s="54">
        <f t="shared" si="4"/>
        <v>9.2039800995024804E-2</v>
      </c>
      <c r="BO6" s="54">
        <f t="shared" si="5"/>
        <v>6.3775510204081634E-2</v>
      </c>
      <c r="BP6" s="54">
        <f t="shared" si="6"/>
        <v>4.8101265822784907E-2</v>
      </c>
      <c r="BQ6" s="54">
        <f t="shared" si="7"/>
        <v>4.6753246753246797E-2</v>
      </c>
      <c r="BR6" s="54">
        <f t="shared" si="8"/>
        <v>3.4120734908136455E-2</v>
      </c>
      <c r="BS6" s="54">
        <f t="shared" si="9"/>
        <v>5.3763440860215096E-2</v>
      </c>
      <c r="BT6" s="54"/>
      <c r="BU6" s="54"/>
      <c r="BV6" s="54"/>
      <c r="BW6" s="54"/>
      <c r="BX6" s="54"/>
      <c r="BY6" s="54"/>
      <c r="BZ6" s="54"/>
      <c r="CB6" s="61">
        <v>35</v>
      </c>
      <c r="CC6" s="59">
        <f t="shared" si="10"/>
        <v>4</v>
      </c>
      <c r="CD6" s="59">
        <f t="shared" si="11"/>
        <v>4</v>
      </c>
      <c r="CE6" s="59">
        <f t="shared" si="12"/>
        <v>3</v>
      </c>
      <c r="CF6" s="59">
        <f t="shared" si="13"/>
        <v>3</v>
      </c>
      <c r="CG6" s="59">
        <f t="shared" si="14"/>
        <v>3</v>
      </c>
      <c r="CH6" s="59">
        <f t="shared" si="15"/>
        <v>4</v>
      </c>
      <c r="CI6" s="59">
        <f t="shared" si="16"/>
        <v>4</v>
      </c>
      <c r="CJ6" s="59">
        <f t="shared" si="17"/>
        <v>4</v>
      </c>
      <c r="CK6" s="59">
        <f t="shared" si="18"/>
        <v>4</v>
      </c>
      <c r="CL6" s="59">
        <f t="shared" si="19"/>
        <v>4</v>
      </c>
      <c r="CM6" s="59">
        <f t="shared" si="20"/>
        <v>4</v>
      </c>
      <c r="CN6" s="59">
        <f t="shared" si="21"/>
        <v>2</v>
      </c>
      <c r="CO6" s="59">
        <f t="shared" si="22"/>
        <v>4</v>
      </c>
      <c r="CP6" s="59">
        <f t="shared" si="23"/>
        <v>4</v>
      </c>
      <c r="CQ6" s="59">
        <f t="shared" si="24"/>
        <v>4</v>
      </c>
      <c r="CR6" s="59">
        <f t="shared" si="25"/>
        <v>4</v>
      </c>
      <c r="CS6" s="59">
        <f t="shared" si="26"/>
        <v>3</v>
      </c>
      <c r="CT6" s="59">
        <f t="shared" si="27"/>
        <v>3</v>
      </c>
      <c r="CU6" s="59">
        <f t="shared" si="28"/>
        <v>3</v>
      </c>
      <c r="CV6" s="59">
        <f t="shared" si="29"/>
        <v>4</v>
      </c>
      <c r="CW6" s="59"/>
      <c r="CX6" s="59"/>
      <c r="CY6" s="59"/>
      <c r="CZ6" s="59"/>
      <c r="DA6" s="59"/>
      <c r="DB6" s="59"/>
      <c r="DC6" s="48" t="s">
        <v>199</v>
      </c>
      <c r="DD6" s="52" t="s">
        <v>15</v>
      </c>
      <c r="DE6" s="59">
        <f t="shared" si="55"/>
        <v>28</v>
      </c>
      <c r="DF6" s="59">
        <f t="shared" si="56"/>
        <v>28</v>
      </c>
      <c r="DG6" s="59">
        <f t="shared" si="57"/>
        <v>21</v>
      </c>
      <c r="DH6" s="59">
        <f t="shared" si="58"/>
        <v>21</v>
      </c>
      <c r="DI6" s="59">
        <f t="shared" si="59"/>
        <v>21</v>
      </c>
      <c r="DJ6" s="59">
        <f t="shared" si="60"/>
        <v>28</v>
      </c>
      <c r="DK6" s="59">
        <f t="shared" si="61"/>
        <v>28</v>
      </c>
      <c r="DL6" s="59">
        <f t="shared" si="62"/>
        <v>28</v>
      </c>
      <c r="DM6" s="59">
        <f t="shared" si="62"/>
        <v>28</v>
      </c>
      <c r="DN6" s="59">
        <f t="shared" si="63"/>
        <v>28</v>
      </c>
      <c r="DO6" s="59">
        <f t="shared" si="64"/>
        <v>28</v>
      </c>
      <c r="DP6" s="59">
        <f t="shared" si="64"/>
        <v>14</v>
      </c>
      <c r="DQ6" s="59">
        <f t="shared" si="64"/>
        <v>28</v>
      </c>
      <c r="DR6" s="59">
        <f t="shared" si="64"/>
        <v>28</v>
      </c>
      <c r="DS6" s="59">
        <f t="shared" si="64"/>
        <v>28</v>
      </c>
      <c r="DT6" s="59">
        <f t="shared" si="64"/>
        <v>28</v>
      </c>
      <c r="DU6" s="59">
        <f t="shared" si="64"/>
        <v>21</v>
      </c>
      <c r="DV6" s="59">
        <f t="shared" si="64"/>
        <v>21</v>
      </c>
      <c r="DW6" s="59">
        <f t="shared" si="64"/>
        <v>21</v>
      </c>
      <c r="DX6" s="59">
        <f t="shared" si="64"/>
        <v>28</v>
      </c>
      <c r="DY6" s="59"/>
      <c r="DZ6" s="59"/>
      <c r="EA6" s="59"/>
      <c r="EB6" s="59"/>
      <c r="EC6" s="59"/>
      <c r="ED6" s="59"/>
      <c r="EE6" s="59"/>
      <c r="EG6" s="79">
        <f t="shared" si="31"/>
        <v>56</v>
      </c>
      <c r="EH6" s="79">
        <f t="shared" si="32"/>
        <v>68</v>
      </c>
      <c r="EI6" s="79">
        <f t="shared" si="33"/>
        <v>52</v>
      </c>
      <c r="EJ6" s="79">
        <f t="shared" si="34"/>
        <v>49</v>
      </c>
      <c r="EK6" s="79">
        <f t="shared" si="35"/>
        <v>55</v>
      </c>
      <c r="EL6" s="79">
        <f t="shared" si="36"/>
        <v>74</v>
      </c>
      <c r="EM6" s="79">
        <f t="shared" si="37"/>
        <v>53</v>
      </c>
      <c r="EN6" s="79">
        <f t="shared" si="38"/>
        <v>62</v>
      </c>
      <c r="EO6" s="79">
        <f t="shared" si="39"/>
        <v>65</v>
      </c>
      <c r="EP6" s="79">
        <f t="shared" si="40"/>
        <v>69</v>
      </c>
      <c r="EQ6" s="79">
        <f t="shared" si="41"/>
        <v>72</v>
      </c>
      <c r="ER6" s="79">
        <f t="shared" si="42"/>
        <v>55</v>
      </c>
      <c r="ES6" s="79">
        <f t="shared" si="43"/>
        <v>63</v>
      </c>
      <c r="ET6" s="79">
        <f t="shared" si="43"/>
        <v>75</v>
      </c>
      <c r="EU6" s="79">
        <f t="shared" si="43"/>
        <v>78</v>
      </c>
      <c r="EV6" s="79">
        <f t="shared" si="43"/>
        <v>62.342105263157897</v>
      </c>
      <c r="EW6" s="79">
        <f t="shared" si="43"/>
        <v>49</v>
      </c>
      <c r="EX6" s="79">
        <f t="shared" si="43"/>
        <v>53</v>
      </c>
      <c r="EY6" s="79">
        <f t="shared" si="43"/>
        <v>66</v>
      </c>
      <c r="EZ6" s="79">
        <f t="shared" si="43"/>
        <v>80.34210526315789</v>
      </c>
      <c r="FA6" s="79"/>
      <c r="FB6" s="79"/>
      <c r="FC6" s="79"/>
      <c r="FD6" s="79"/>
      <c r="FE6" s="79"/>
      <c r="FF6" s="79"/>
      <c r="FH6" s="48">
        <f t="shared" si="65"/>
        <v>48</v>
      </c>
      <c r="FI6" s="48">
        <f t="shared" si="65"/>
        <v>48</v>
      </c>
      <c r="FJ6" s="48">
        <f t="shared" si="65"/>
        <v>41</v>
      </c>
      <c r="FK6" s="48">
        <f t="shared" si="65"/>
        <v>41</v>
      </c>
      <c r="FL6" s="48">
        <f t="shared" si="65"/>
        <v>33</v>
      </c>
      <c r="FM6" s="48">
        <f t="shared" si="65"/>
        <v>48</v>
      </c>
    </row>
    <row r="7" spans="2:169" s="48" customFormat="1" ht="14.25" customHeight="1">
      <c r="C7" s="52" t="s">
        <v>10</v>
      </c>
      <c r="M7" s="51">
        <v>1.28</v>
      </c>
      <c r="N7" s="51">
        <v>1.17</v>
      </c>
      <c r="O7" s="51">
        <v>1.22</v>
      </c>
      <c r="P7" s="51">
        <v>1.22</v>
      </c>
      <c r="Q7" s="51">
        <v>1.2</v>
      </c>
      <c r="R7" s="51">
        <v>1.1599999999999999</v>
      </c>
      <c r="S7" s="51">
        <v>1.1000000000000001</v>
      </c>
      <c r="T7" s="51">
        <v>1.1100000000000001</v>
      </c>
      <c r="U7" s="51">
        <v>1.07</v>
      </c>
      <c r="V7" s="51">
        <v>1.07</v>
      </c>
      <c r="W7" s="51">
        <v>1.08</v>
      </c>
      <c r="X7" s="51">
        <v>1.1100000000000001</v>
      </c>
      <c r="Y7" s="51">
        <v>1.1499999999999999</v>
      </c>
      <c r="Z7" s="51">
        <v>1.1100000000000001</v>
      </c>
      <c r="AA7" s="51">
        <v>1.0900000000000001</v>
      </c>
      <c r="AB7" s="116">
        <v>1.08</v>
      </c>
      <c r="AC7" s="73">
        <v>1.1100000000000001</v>
      </c>
      <c r="AD7" s="73">
        <v>1.05</v>
      </c>
      <c r="AE7" s="73">
        <v>0.99</v>
      </c>
      <c r="AF7" s="73">
        <v>0.98</v>
      </c>
      <c r="AG7" s="73">
        <v>0.96</v>
      </c>
      <c r="AH7" s="73">
        <v>0.97</v>
      </c>
      <c r="AI7" s="73">
        <v>0.99</v>
      </c>
      <c r="AJ7" s="73">
        <v>1.03</v>
      </c>
      <c r="AK7" s="73">
        <v>1.08</v>
      </c>
      <c r="AL7" s="73">
        <v>1.01</v>
      </c>
      <c r="AM7" s="73">
        <v>0.98</v>
      </c>
      <c r="AN7" s="73">
        <v>0.96</v>
      </c>
      <c r="AO7" s="187">
        <v>0.93</v>
      </c>
      <c r="AP7" s="187">
        <v>0.9</v>
      </c>
      <c r="AQ7" s="73">
        <v>0.86</v>
      </c>
      <c r="AR7" s="73">
        <v>0.85</v>
      </c>
      <c r="AS7" s="109"/>
      <c r="AT7" s="109"/>
      <c r="AU7" s="109"/>
      <c r="AV7" s="109"/>
      <c r="AW7" s="109"/>
      <c r="AX7" s="109"/>
      <c r="AY7" s="49"/>
      <c r="AZ7" s="54">
        <f t="shared" si="45"/>
        <v>0.10156250000000008</v>
      </c>
      <c r="BA7" s="54">
        <f t="shared" si="46"/>
        <v>5.1282051282051141E-2</v>
      </c>
      <c r="BB7" s="54">
        <f t="shared" si="47"/>
        <v>0.10655737704918024</v>
      </c>
      <c r="BC7" s="54">
        <f t="shared" si="48"/>
        <v>0.11475409836065566</v>
      </c>
      <c r="BD7" s="54">
        <f t="shared" si="49"/>
        <v>7.4999999999999886E-2</v>
      </c>
      <c r="BE7" s="54">
        <f t="shared" si="50"/>
        <v>9.482758620689645E-2</v>
      </c>
      <c r="BF7" s="54">
        <f t="shared" si="51"/>
        <v>0.10000000000000007</v>
      </c>
      <c r="BG7" s="54">
        <f t="shared" si="52"/>
        <v>0.11711711711711721</v>
      </c>
      <c r="BH7" s="54">
        <f t="shared" si="53"/>
        <v>0.10280373831775709</v>
      </c>
      <c r="BI7" s="54">
        <f t="shared" si="54"/>
        <v>9.3457943925233725E-2</v>
      </c>
      <c r="BJ7" s="54">
        <f t="shared" si="0"/>
        <v>8.3333333333333398E-2</v>
      </c>
      <c r="BK7" s="54">
        <f t="shared" si="1"/>
        <v>7.2072072072072127E-2</v>
      </c>
      <c r="BL7" s="54">
        <f t="shared" si="2"/>
        <v>6.0869565217391168E-2</v>
      </c>
      <c r="BM7" s="54">
        <f t="shared" si="3"/>
        <v>9.0090090090090169E-2</v>
      </c>
      <c r="BN7" s="54">
        <f t="shared" si="4"/>
        <v>0.10091743119266064</v>
      </c>
      <c r="BO7" s="54">
        <f t="shared" si="5"/>
        <v>0.1111111111111112</v>
      </c>
      <c r="BP7" s="54">
        <f t="shared" si="6"/>
        <v>0.1621621621621622</v>
      </c>
      <c r="BQ7" s="54">
        <f t="shared" si="7"/>
        <v>0.14285714285714288</v>
      </c>
      <c r="BR7" s="54">
        <f t="shared" si="8"/>
        <v>0.13131313131313133</v>
      </c>
      <c r="BS7" s="54">
        <f t="shared" si="9"/>
        <v>0.1326530612244898</v>
      </c>
      <c r="BT7" s="54"/>
      <c r="BU7" s="54"/>
      <c r="BV7" s="54"/>
      <c r="BW7" s="54"/>
      <c r="BX7" s="54"/>
      <c r="BY7" s="54"/>
      <c r="BZ7" s="54"/>
      <c r="CB7" s="61">
        <v>35</v>
      </c>
      <c r="CC7" s="59">
        <f t="shared" si="10"/>
        <v>5</v>
      </c>
      <c r="CD7" s="59">
        <f t="shared" si="11"/>
        <v>5</v>
      </c>
      <c r="CE7" s="59">
        <f t="shared" si="12"/>
        <v>5</v>
      </c>
      <c r="CF7" s="59">
        <f t="shared" si="13"/>
        <v>5</v>
      </c>
      <c r="CG7" s="59">
        <f t="shared" si="14"/>
        <v>5</v>
      </c>
      <c r="CH7" s="59">
        <f t="shared" si="15"/>
        <v>5</v>
      </c>
      <c r="CI7" s="59">
        <f t="shared" si="16"/>
        <v>5</v>
      </c>
      <c r="CJ7" s="59">
        <f t="shared" si="17"/>
        <v>5</v>
      </c>
      <c r="CK7" s="59">
        <f t="shared" si="18"/>
        <v>5</v>
      </c>
      <c r="CL7" s="59">
        <f t="shared" si="19"/>
        <v>5</v>
      </c>
      <c r="CM7" s="59">
        <f t="shared" si="20"/>
        <v>5</v>
      </c>
      <c r="CN7" s="59">
        <f t="shared" si="21"/>
        <v>5</v>
      </c>
      <c r="CO7" s="59">
        <f t="shared" si="22"/>
        <v>5</v>
      </c>
      <c r="CP7" s="59">
        <f t="shared" si="23"/>
        <v>5</v>
      </c>
      <c r="CQ7" s="59">
        <f t="shared" si="24"/>
        <v>5</v>
      </c>
      <c r="CR7" s="59">
        <f t="shared" si="25"/>
        <v>5</v>
      </c>
      <c r="CS7" s="59">
        <f t="shared" si="26"/>
        <v>5</v>
      </c>
      <c r="CT7" s="59">
        <f t="shared" si="27"/>
        <v>5</v>
      </c>
      <c r="CU7" s="59">
        <f t="shared" si="28"/>
        <v>5</v>
      </c>
      <c r="CV7" s="59">
        <f t="shared" si="29"/>
        <v>5</v>
      </c>
      <c r="CW7" s="59"/>
      <c r="CX7" s="59"/>
      <c r="CY7" s="59"/>
      <c r="CZ7" s="59"/>
      <c r="DA7" s="59"/>
      <c r="DB7" s="59"/>
      <c r="DC7" s="48" t="s">
        <v>199</v>
      </c>
      <c r="DD7" s="52" t="s">
        <v>10</v>
      </c>
      <c r="DE7" s="59">
        <f t="shared" si="55"/>
        <v>35</v>
      </c>
      <c r="DF7" s="59">
        <f t="shared" si="56"/>
        <v>35</v>
      </c>
      <c r="DG7" s="59">
        <f t="shared" si="57"/>
        <v>35</v>
      </c>
      <c r="DH7" s="59">
        <f t="shared" si="58"/>
        <v>35</v>
      </c>
      <c r="DI7" s="59">
        <f t="shared" si="59"/>
        <v>35</v>
      </c>
      <c r="DJ7" s="59">
        <f t="shared" si="60"/>
        <v>35</v>
      </c>
      <c r="DK7" s="59">
        <f t="shared" si="61"/>
        <v>35</v>
      </c>
      <c r="DL7" s="59">
        <f t="shared" si="62"/>
        <v>35</v>
      </c>
      <c r="DM7" s="59">
        <f t="shared" si="62"/>
        <v>35</v>
      </c>
      <c r="DN7" s="59">
        <f t="shared" si="63"/>
        <v>35</v>
      </c>
      <c r="DO7" s="59">
        <f t="shared" si="64"/>
        <v>35</v>
      </c>
      <c r="DP7" s="59">
        <f t="shared" si="64"/>
        <v>35</v>
      </c>
      <c r="DQ7" s="59">
        <f t="shared" si="64"/>
        <v>35</v>
      </c>
      <c r="DR7" s="59">
        <f t="shared" si="64"/>
        <v>35</v>
      </c>
      <c r="DS7" s="59">
        <f t="shared" si="64"/>
        <v>35</v>
      </c>
      <c r="DT7" s="59">
        <f t="shared" si="64"/>
        <v>35</v>
      </c>
      <c r="DU7" s="59">
        <f t="shared" si="64"/>
        <v>35</v>
      </c>
      <c r="DV7" s="59">
        <f t="shared" si="64"/>
        <v>35</v>
      </c>
      <c r="DW7" s="59">
        <f t="shared" si="64"/>
        <v>35</v>
      </c>
      <c r="DX7" s="59">
        <f t="shared" si="64"/>
        <v>35</v>
      </c>
      <c r="DY7" s="59"/>
      <c r="DZ7" s="59"/>
      <c r="EA7" s="59"/>
      <c r="EB7" s="59"/>
      <c r="EC7" s="59"/>
      <c r="ED7" s="59"/>
      <c r="EE7" s="59"/>
      <c r="EG7" s="79">
        <f t="shared" si="31"/>
        <v>89</v>
      </c>
      <c r="EH7" s="79">
        <f t="shared" si="32"/>
        <v>81</v>
      </c>
      <c r="EI7" s="79">
        <f t="shared" si="33"/>
        <v>69</v>
      </c>
      <c r="EJ7" s="79">
        <f t="shared" si="34"/>
        <v>69</v>
      </c>
      <c r="EK7" s="79">
        <f t="shared" si="35"/>
        <v>69</v>
      </c>
      <c r="EL7" s="79">
        <f t="shared" si="36"/>
        <v>81</v>
      </c>
      <c r="EM7" s="79">
        <f t="shared" si="37"/>
        <v>81</v>
      </c>
      <c r="EN7" s="79">
        <f t="shared" si="38"/>
        <v>81</v>
      </c>
      <c r="EO7" s="79">
        <f t="shared" si="39"/>
        <v>69</v>
      </c>
      <c r="EP7" s="79">
        <f t="shared" si="40"/>
        <v>73</v>
      </c>
      <c r="EQ7" s="79">
        <f t="shared" si="41"/>
        <v>69</v>
      </c>
      <c r="ER7" s="79">
        <f t="shared" si="42"/>
        <v>78</v>
      </c>
      <c r="ES7" s="79">
        <f t="shared" si="43"/>
        <v>80</v>
      </c>
      <c r="ET7" s="79">
        <f t="shared" si="43"/>
        <v>94</v>
      </c>
      <c r="EU7" s="79">
        <f t="shared" si="43"/>
        <v>93</v>
      </c>
      <c r="EV7" s="79">
        <f t="shared" si="43"/>
        <v>76</v>
      </c>
      <c r="EW7" s="79">
        <f t="shared" si="43"/>
        <v>69</v>
      </c>
      <c r="EX7" s="79">
        <f t="shared" si="43"/>
        <v>85</v>
      </c>
      <c r="EY7" s="79">
        <f t="shared" si="43"/>
        <v>76</v>
      </c>
      <c r="EZ7" s="79">
        <f t="shared" si="43"/>
        <v>65</v>
      </c>
      <c r="FA7" s="79"/>
      <c r="FB7" s="79"/>
      <c r="FC7" s="79"/>
      <c r="FD7" s="79"/>
      <c r="FE7" s="79"/>
      <c r="FF7" s="79"/>
      <c r="FH7" s="48">
        <f t="shared" si="65"/>
        <v>51</v>
      </c>
      <c r="FI7" s="48">
        <f t="shared" si="65"/>
        <v>43</v>
      </c>
      <c r="FJ7" s="48">
        <f t="shared" si="65"/>
        <v>39</v>
      </c>
      <c r="FK7" s="48">
        <f t="shared" si="65"/>
        <v>55</v>
      </c>
      <c r="FL7" s="48">
        <f t="shared" si="65"/>
        <v>55</v>
      </c>
      <c r="FM7" s="48">
        <f t="shared" si="65"/>
        <v>47</v>
      </c>
    </row>
    <row r="8" spans="2:169" s="48" customFormat="1" ht="14.25" customHeight="1">
      <c r="C8" s="52" t="s">
        <v>7</v>
      </c>
      <c r="M8" s="51">
        <v>4.3899999999999997</v>
      </c>
      <c r="N8" s="51">
        <v>4.04</v>
      </c>
      <c r="O8" s="51">
        <v>4.16</v>
      </c>
      <c r="P8" s="51">
        <v>4.1399999999999997</v>
      </c>
      <c r="Q8" s="51">
        <v>4.6100000000000003</v>
      </c>
      <c r="R8" s="51">
        <v>4.22</v>
      </c>
      <c r="S8" s="51">
        <v>3.97</v>
      </c>
      <c r="T8" s="51">
        <v>4.3499999999999996</v>
      </c>
      <c r="U8" s="51">
        <v>4.72</v>
      </c>
      <c r="V8" s="51">
        <v>4.96</v>
      </c>
      <c r="W8" s="51">
        <v>4.93</v>
      </c>
      <c r="X8" s="51">
        <v>4.4800000000000004</v>
      </c>
      <c r="Y8" s="51">
        <v>4.1100000000000003</v>
      </c>
      <c r="Z8" s="51">
        <v>3.47</v>
      </c>
      <c r="AA8" s="51">
        <v>2.95</v>
      </c>
      <c r="AB8" s="116">
        <v>2.4500000000000002</v>
      </c>
      <c r="AC8" s="73">
        <v>2.57</v>
      </c>
      <c r="AD8" s="73">
        <v>2.5499999999999998</v>
      </c>
      <c r="AE8" s="73">
        <v>2.5299999999999998</v>
      </c>
      <c r="AF8" s="73">
        <v>2.33</v>
      </c>
      <c r="AG8" s="73">
        <v>2.37</v>
      </c>
      <c r="AH8" s="73">
        <v>2.56</v>
      </c>
      <c r="AI8" s="73">
        <v>2.54</v>
      </c>
      <c r="AJ8" s="73">
        <v>2.61</v>
      </c>
      <c r="AK8" s="73">
        <v>2.5</v>
      </c>
      <c r="AL8" s="73">
        <v>2.4900000000000002</v>
      </c>
      <c r="AM8" s="73">
        <v>2.56</v>
      </c>
      <c r="AN8" s="73">
        <v>2.46</v>
      </c>
      <c r="AO8" s="187">
        <v>2.6</v>
      </c>
      <c r="AP8" s="187">
        <v>2.57</v>
      </c>
      <c r="AQ8" s="73">
        <v>2.5299999999999998</v>
      </c>
      <c r="AR8" s="73">
        <v>2.4500000000000002</v>
      </c>
      <c r="AS8" s="109"/>
      <c r="AT8" s="109"/>
      <c r="AU8" s="109"/>
      <c r="AV8" s="109"/>
      <c r="AW8" s="109"/>
      <c r="AX8" s="109"/>
      <c r="AY8" s="49"/>
      <c r="AZ8" s="54">
        <f t="shared" si="45"/>
        <v>6.3781321184510104E-2</v>
      </c>
      <c r="BA8" s="54">
        <f t="shared" si="46"/>
        <v>0.14108910891089105</v>
      </c>
      <c r="BB8" s="54">
        <f t="shared" si="47"/>
        <v>0.29086538461538458</v>
      </c>
      <c r="BC8" s="54">
        <f t="shared" si="48"/>
        <v>0.40821256038647336</v>
      </c>
      <c r="BD8" s="54">
        <f t="shared" si="49"/>
        <v>0.4425162689804773</v>
      </c>
      <c r="BE8" s="54">
        <f t="shared" si="50"/>
        <v>0.39573459715639814</v>
      </c>
      <c r="BF8" s="54">
        <f t="shared" si="51"/>
        <v>0.36272040302267011</v>
      </c>
      <c r="BG8" s="54">
        <f t="shared" si="52"/>
        <v>0.46436781609195399</v>
      </c>
      <c r="BH8" s="54">
        <f t="shared" si="53"/>
        <v>0.49788135593220334</v>
      </c>
      <c r="BI8" s="54">
        <f t="shared" si="54"/>
        <v>0.48387096774193544</v>
      </c>
      <c r="BJ8" s="54">
        <f t="shared" si="0"/>
        <v>0.48478701825557807</v>
      </c>
      <c r="BK8" s="54">
        <f t="shared" si="1"/>
        <v>0.41741071428571436</v>
      </c>
      <c r="BL8" s="54">
        <f t="shared" si="2"/>
        <v>0.39172749391727496</v>
      </c>
      <c r="BM8" s="54">
        <f t="shared" si="3"/>
        <v>0.28242074927953886</v>
      </c>
      <c r="BN8" s="54">
        <f t="shared" si="4"/>
        <v>0.1322033898305085</v>
      </c>
      <c r="BO8" s="54">
        <f t="shared" si="5"/>
        <v>-4.0816326530611373E-3</v>
      </c>
      <c r="BP8" s="54">
        <f t="shared" si="6"/>
        <v>-1.167315175097286E-2</v>
      </c>
      <c r="BQ8" s="54">
        <f t="shared" si="7"/>
        <v>-7.8431372549019676E-3</v>
      </c>
      <c r="BR8" s="54">
        <f t="shared" si="8"/>
        <v>0</v>
      </c>
      <c r="BS8" s="54">
        <f t="shared" si="9"/>
        <v>-5.1502145922746823E-2</v>
      </c>
      <c r="BT8" s="54"/>
      <c r="BU8" s="54"/>
      <c r="BV8" s="54"/>
      <c r="BW8" s="54"/>
      <c r="BX8" s="54"/>
      <c r="BY8" s="54"/>
      <c r="BZ8" s="54"/>
      <c r="CB8" s="61">
        <v>35</v>
      </c>
      <c r="CC8" s="59">
        <f t="shared" si="10"/>
        <v>4</v>
      </c>
      <c r="CD8" s="59">
        <f t="shared" si="11"/>
        <v>4</v>
      </c>
      <c r="CE8" s="59">
        <f t="shared" si="12"/>
        <v>4</v>
      </c>
      <c r="CF8" s="59">
        <f t="shared" si="13"/>
        <v>4</v>
      </c>
      <c r="CG8" s="59">
        <f t="shared" si="14"/>
        <v>4</v>
      </c>
      <c r="CH8" s="59">
        <f t="shared" si="15"/>
        <v>4</v>
      </c>
      <c r="CI8" s="59">
        <f t="shared" si="16"/>
        <v>4</v>
      </c>
      <c r="CJ8" s="59">
        <f t="shared" si="17"/>
        <v>4</v>
      </c>
      <c r="CK8" s="59">
        <f t="shared" si="18"/>
        <v>4</v>
      </c>
      <c r="CL8" s="59">
        <f t="shared" si="19"/>
        <v>4</v>
      </c>
      <c r="CM8" s="59">
        <f t="shared" si="20"/>
        <v>4</v>
      </c>
      <c r="CN8" s="59">
        <f t="shared" si="21"/>
        <v>4</v>
      </c>
      <c r="CO8" s="59">
        <f t="shared" si="22"/>
        <v>4</v>
      </c>
      <c r="CP8" s="59">
        <f t="shared" si="23"/>
        <v>4</v>
      </c>
      <c r="CQ8" s="59">
        <f t="shared" si="24"/>
        <v>4</v>
      </c>
      <c r="CR8" s="59">
        <f t="shared" si="25"/>
        <v>1</v>
      </c>
      <c r="CS8" s="59">
        <f t="shared" si="26"/>
        <v>1</v>
      </c>
      <c r="CT8" s="59">
        <f t="shared" si="27"/>
        <v>1</v>
      </c>
      <c r="CU8" s="59">
        <f t="shared" si="28"/>
        <v>2</v>
      </c>
      <c r="CV8" s="59">
        <f t="shared" si="29"/>
        <v>1</v>
      </c>
      <c r="CW8" s="59"/>
      <c r="CX8" s="59"/>
      <c r="CY8" s="59"/>
      <c r="CZ8" s="59"/>
      <c r="DA8" s="59"/>
      <c r="DB8" s="59"/>
      <c r="DC8" s="48" t="s">
        <v>199</v>
      </c>
      <c r="DD8" s="52" t="s">
        <v>7</v>
      </c>
      <c r="DE8" s="59">
        <f t="shared" si="55"/>
        <v>28</v>
      </c>
      <c r="DF8" s="59">
        <f t="shared" si="56"/>
        <v>28</v>
      </c>
      <c r="DG8" s="59">
        <f t="shared" si="57"/>
        <v>28</v>
      </c>
      <c r="DH8" s="59">
        <f t="shared" si="58"/>
        <v>28</v>
      </c>
      <c r="DI8" s="59">
        <f t="shared" si="59"/>
        <v>28</v>
      </c>
      <c r="DJ8" s="59">
        <f t="shared" si="60"/>
        <v>28</v>
      </c>
      <c r="DK8" s="59">
        <f t="shared" si="61"/>
        <v>28</v>
      </c>
      <c r="DL8" s="59">
        <f t="shared" si="62"/>
        <v>28</v>
      </c>
      <c r="DM8" s="59">
        <f t="shared" si="62"/>
        <v>28</v>
      </c>
      <c r="DN8" s="59">
        <f t="shared" si="63"/>
        <v>28</v>
      </c>
      <c r="DO8" s="59">
        <f t="shared" si="64"/>
        <v>28</v>
      </c>
      <c r="DP8" s="59">
        <f t="shared" si="64"/>
        <v>28</v>
      </c>
      <c r="DQ8" s="59">
        <f t="shared" si="64"/>
        <v>28</v>
      </c>
      <c r="DR8" s="59">
        <f t="shared" si="64"/>
        <v>28</v>
      </c>
      <c r="DS8" s="59">
        <f t="shared" si="64"/>
        <v>28</v>
      </c>
      <c r="DT8" s="59">
        <f t="shared" si="64"/>
        <v>7</v>
      </c>
      <c r="DU8" s="59">
        <f t="shared" si="64"/>
        <v>7</v>
      </c>
      <c r="DV8" s="59">
        <f t="shared" si="64"/>
        <v>7</v>
      </c>
      <c r="DW8" s="59">
        <f t="shared" si="64"/>
        <v>14</v>
      </c>
      <c r="DX8" s="59">
        <f t="shared" si="64"/>
        <v>7</v>
      </c>
      <c r="DY8" s="59"/>
      <c r="DZ8" s="59"/>
      <c r="EA8" s="59"/>
      <c r="EB8" s="59"/>
      <c r="EC8" s="59"/>
      <c r="ED8" s="59"/>
      <c r="EE8" s="59"/>
      <c r="EG8" s="79">
        <f t="shared" si="31"/>
        <v>78</v>
      </c>
      <c r="EH8" s="79" t="e">
        <f t="shared" si="32"/>
        <v>#DIV/0!</v>
      </c>
      <c r="EI8" s="79">
        <f t="shared" si="33"/>
        <v>78</v>
      </c>
      <c r="EJ8" s="79">
        <f t="shared" si="34"/>
        <v>78</v>
      </c>
      <c r="EK8" s="79">
        <f t="shared" si="35"/>
        <v>90</v>
      </c>
      <c r="EL8" s="79">
        <f t="shared" si="36"/>
        <v>86</v>
      </c>
      <c r="EM8" s="79">
        <f t="shared" si="37"/>
        <v>78</v>
      </c>
      <c r="EN8" s="79">
        <f t="shared" si="38"/>
        <v>86</v>
      </c>
      <c r="EO8" s="79">
        <f t="shared" si="39"/>
        <v>78</v>
      </c>
      <c r="EP8" s="79">
        <f t="shared" si="40"/>
        <v>78</v>
      </c>
      <c r="EQ8" s="79">
        <f t="shared" si="41"/>
        <v>78</v>
      </c>
      <c r="ER8" s="79">
        <f t="shared" si="42"/>
        <v>81</v>
      </c>
      <c r="ES8" s="79">
        <f t="shared" si="43"/>
        <v>81</v>
      </c>
      <c r="ET8" s="79">
        <f t="shared" si="43"/>
        <v>85</v>
      </c>
      <c r="EU8" s="79">
        <f t="shared" si="43"/>
        <v>77</v>
      </c>
      <c r="EV8" s="79">
        <f t="shared" si="43"/>
        <v>32</v>
      </c>
      <c r="EW8" s="79">
        <f t="shared" si="43"/>
        <v>56</v>
      </c>
      <c r="EX8" s="79">
        <f t="shared" si="43"/>
        <v>68</v>
      </c>
      <c r="EY8" s="79">
        <f t="shared" si="43"/>
        <v>63</v>
      </c>
      <c r="EZ8" s="79">
        <f t="shared" si="43"/>
        <v>46</v>
      </c>
      <c r="FA8" s="79"/>
      <c r="FB8" s="79"/>
      <c r="FC8" s="79"/>
      <c r="FD8" s="79"/>
      <c r="FE8" s="79"/>
      <c r="FF8" s="79"/>
      <c r="FH8" s="48">
        <f t="shared" si="65"/>
        <v>32</v>
      </c>
      <c r="FI8" s="48">
        <f t="shared" si="65"/>
        <v>11</v>
      </c>
      <c r="FJ8" s="48">
        <f t="shared" si="65"/>
        <v>23</v>
      </c>
      <c r="FK8" s="48">
        <f t="shared" si="65"/>
        <v>23</v>
      </c>
      <c r="FL8" s="48">
        <f t="shared" si="65"/>
        <v>18</v>
      </c>
      <c r="FM8" s="48">
        <f t="shared" si="65"/>
        <v>19</v>
      </c>
    </row>
    <row r="9" spans="2:169" s="48" customFormat="1" ht="14.25" customHeight="1">
      <c r="C9" s="52" t="s">
        <v>2</v>
      </c>
      <c r="M9" s="51">
        <v>2.61</v>
      </c>
      <c r="N9" s="51">
        <v>2.46</v>
      </c>
      <c r="O9" s="51">
        <v>2.4500000000000002</v>
      </c>
      <c r="P9" s="51">
        <v>2.4700000000000002</v>
      </c>
      <c r="Q9" s="51">
        <v>2.4900000000000002</v>
      </c>
      <c r="R9" s="51">
        <v>2.46</v>
      </c>
      <c r="S9" s="51">
        <v>2.41</v>
      </c>
      <c r="T9" s="51">
        <v>2.4</v>
      </c>
      <c r="U9" s="51">
        <v>2.37</v>
      </c>
      <c r="V9" s="51">
        <v>2.44</v>
      </c>
      <c r="W9" s="51">
        <v>2.44</v>
      </c>
      <c r="X9" s="51">
        <v>2.4300000000000002</v>
      </c>
      <c r="Y9" s="51">
        <v>2.42</v>
      </c>
      <c r="Z9" s="51">
        <v>2.34</v>
      </c>
      <c r="AA9" s="51">
        <v>2.33</v>
      </c>
      <c r="AB9" s="116">
        <v>2.29</v>
      </c>
      <c r="AC9" s="73">
        <v>2.25</v>
      </c>
      <c r="AD9" s="73">
        <v>2.15</v>
      </c>
      <c r="AE9" s="73">
        <v>2.08</v>
      </c>
      <c r="AF9" s="73">
        <v>2.04</v>
      </c>
      <c r="AG9" s="73">
        <v>1.98</v>
      </c>
      <c r="AH9" s="73">
        <v>1.99</v>
      </c>
      <c r="AI9" s="73">
        <v>2</v>
      </c>
      <c r="AJ9" s="73">
        <v>2.0499999999999998</v>
      </c>
      <c r="AK9" s="73">
        <v>2.04</v>
      </c>
      <c r="AL9" s="73">
        <v>2.0499999999999998</v>
      </c>
      <c r="AM9" s="73">
        <v>2.23</v>
      </c>
      <c r="AN9" s="73">
        <v>2.34</v>
      </c>
      <c r="AO9" s="187">
        <v>2.52</v>
      </c>
      <c r="AP9" s="187">
        <v>2.5499999999999998</v>
      </c>
      <c r="AQ9" s="73">
        <v>2.5499999999999998</v>
      </c>
      <c r="AR9" s="73">
        <v>2.65</v>
      </c>
      <c r="AS9" s="109"/>
      <c r="AT9" s="109"/>
      <c r="AU9" s="109"/>
      <c r="AV9" s="109"/>
      <c r="AW9" s="109"/>
      <c r="AX9" s="109"/>
      <c r="AY9" s="49"/>
      <c r="AZ9" s="54">
        <f t="shared" si="45"/>
        <v>7.2796934865900373E-2</v>
      </c>
      <c r="BA9" s="54">
        <f t="shared" si="46"/>
        <v>4.8780487804878092E-2</v>
      </c>
      <c r="BB9" s="54">
        <f t="shared" si="47"/>
        <v>4.8979591836734733E-2</v>
      </c>
      <c r="BC9" s="54">
        <f t="shared" si="48"/>
        <v>7.2874493927125569E-2</v>
      </c>
      <c r="BD9" s="54">
        <f t="shared" si="49"/>
        <v>9.6385542168674773E-2</v>
      </c>
      <c r="BE9" s="54">
        <f t="shared" si="50"/>
        <v>0.12601626016260165</v>
      </c>
      <c r="BF9" s="54">
        <f t="shared" si="51"/>
        <v>0.13692946058091288</v>
      </c>
      <c r="BG9" s="54">
        <f t="shared" si="52"/>
        <v>0.14999999999999997</v>
      </c>
      <c r="BH9" s="54">
        <f t="shared" si="53"/>
        <v>0.1645569620253165</v>
      </c>
      <c r="BI9" s="54">
        <f t="shared" si="54"/>
        <v>0.1844262295081967</v>
      </c>
      <c r="BJ9" s="54">
        <f t="shared" si="0"/>
        <v>0.18032786885245899</v>
      </c>
      <c r="BK9" s="54">
        <f t="shared" si="1"/>
        <v>0.15637860082304539</v>
      </c>
      <c r="BL9" s="54">
        <f t="shared" si="2"/>
        <v>0.1570247933884297</v>
      </c>
      <c r="BM9" s="54">
        <f t="shared" si="3"/>
        <v>0.12393162393162395</v>
      </c>
      <c r="BN9" s="54">
        <f t="shared" si="4"/>
        <v>4.2918454935622352E-2</v>
      </c>
      <c r="BO9" s="54">
        <f t="shared" si="5"/>
        <v>-2.1834061135371102E-2</v>
      </c>
      <c r="BP9" s="54">
        <f t="shared" si="6"/>
        <v>-0.12000000000000001</v>
      </c>
      <c r="BQ9" s="54">
        <f t="shared" si="7"/>
        <v>-0.18604651162790695</v>
      </c>
      <c r="BR9" s="54">
        <f t="shared" si="8"/>
        <v>-0.22596153846153832</v>
      </c>
      <c r="BS9" s="54">
        <f t="shared" si="9"/>
        <v>-0.29901960784313719</v>
      </c>
      <c r="BT9" s="54"/>
      <c r="BU9" s="54"/>
      <c r="BV9" s="54"/>
      <c r="BW9" s="54"/>
      <c r="BX9" s="54"/>
      <c r="BY9" s="54"/>
      <c r="BZ9" s="54"/>
      <c r="CB9" s="61">
        <v>35</v>
      </c>
      <c r="CC9" s="59">
        <f t="shared" si="10"/>
        <v>4</v>
      </c>
      <c r="CD9" s="59">
        <f t="shared" si="11"/>
        <v>3</v>
      </c>
      <c r="CE9" s="59">
        <f t="shared" si="12"/>
        <v>3</v>
      </c>
      <c r="CF9" s="59">
        <f t="shared" si="13"/>
        <v>4</v>
      </c>
      <c r="CG9" s="59">
        <f t="shared" si="14"/>
        <v>4</v>
      </c>
      <c r="CH9" s="59">
        <f t="shared" si="15"/>
        <v>4</v>
      </c>
      <c r="CI9" s="59">
        <f t="shared" si="16"/>
        <v>4</v>
      </c>
      <c r="CJ9" s="59">
        <f t="shared" si="17"/>
        <v>4</v>
      </c>
      <c r="CK9" s="59">
        <f t="shared" si="18"/>
        <v>4</v>
      </c>
      <c r="CL9" s="59">
        <f t="shared" si="19"/>
        <v>4</v>
      </c>
      <c r="CM9" s="59">
        <f t="shared" si="20"/>
        <v>4</v>
      </c>
      <c r="CN9" s="59">
        <f t="shared" si="21"/>
        <v>4</v>
      </c>
      <c r="CO9" s="59">
        <f t="shared" si="22"/>
        <v>4</v>
      </c>
      <c r="CP9" s="59">
        <f t="shared" si="23"/>
        <v>4</v>
      </c>
      <c r="CQ9" s="59">
        <f t="shared" si="24"/>
        <v>3</v>
      </c>
      <c r="CR9" s="59">
        <f t="shared" si="25"/>
        <v>1</v>
      </c>
      <c r="CS9" s="59">
        <f t="shared" si="26"/>
        <v>1</v>
      </c>
      <c r="CT9" s="59">
        <f t="shared" si="27"/>
        <v>1</v>
      </c>
      <c r="CU9" s="59">
        <f t="shared" si="28"/>
        <v>1</v>
      </c>
      <c r="CV9" s="59">
        <f t="shared" si="29"/>
        <v>1</v>
      </c>
      <c r="CW9" s="59"/>
      <c r="CX9" s="59"/>
      <c r="CY9" s="59"/>
      <c r="CZ9" s="59"/>
      <c r="DA9" s="59"/>
      <c r="DB9" s="59"/>
      <c r="DC9" s="48" t="s">
        <v>199</v>
      </c>
      <c r="DD9" s="52" t="s">
        <v>2</v>
      </c>
      <c r="DE9" s="59">
        <f t="shared" si="55"/>
        <v>28</v>
      </c>
      <c r="DF9" s="59">
        <f t="shared" si="56"/>
        <v>21</v>
      </c>
      <c r="DG9" s="59">
        <f t="shared" si="57"/>
        <v>21</v>
      </c>
      <c r="DH9" s="59">
        <f t="shared" si="58"/>
        <v>28</v>
      </c>
      <c r="DI9" s="59">
        <f t="shared" si="59"/>
        <v>28</v>
      </c>
      <c r="DJ9" s="59">
        <f t="shared" si="60"/>
        <v>28</v>
      </c>
      <c r="DK9" s="59">
        <f t="shared" si="61"/>
        <v>28</v>
      </c>
      <c r="DL9" s="59">
        <f t="shared" si="62"/>
        <v>28</v>
      </c>
      <c r="DM9" s="59">
        <f t="shared" si="62"/>
        <v>28</v>
      </c>
      <c r="DN9" s="59">
        <f t="shared" si="63"/>
        <v>28</v>
      </c>
      <c r="DO9" s="59">
        <f t="shared" si="64"/>
        <v>28</v>
      </c>
      <c r="DP9" s="59">
        <f t="shared" si="64"/>
        <v>28</v>
      </c>
      <c r="DQ9" s="59">
        <f t="shared" si="64"/>
        <v>28</v>
      </c>
      <c r="DR9" s="59">
        <f t="shared" si="64"/>
        <v>28</v>
      </c>
      <c r="DS9" s="59">
        <f t="shared" si="64"/>
        <v>21</v>
      </c>
      <c r="DT9" s="59">
        <f t="shared" si="64"/>
        <v>7</v>
      </c>
      <c r="DU9" s="59">
        <f t="shared" si="64"/>
        <v>7</v>
      </c>
      <c r="DV9" s="59">
        <f t="shared" si="64"/>
        <v>7</v>
      </c>
      <c r="DW9" s="59">
        <f t="shared" si="64"/>
        <v>7</v>
      </c>
      <c r="DX9" s="59">
        <f t="shared" si="64"/>
        <v>7</v>
      </c>
      <c r="DY9" s="59"/>
      <c r="DZ9" s="59"/>
      <c r="EA9" s="59"/>
      <c r="EB9" s="59"/>
      <c r="EC9" s="59"/>
      <c r="ED9" s="59"/>
      <c r="EE9" s="59"/>
      <c r="EG9" s="79">
        <f t="shared" si="31"/>
        <v>77</v>
      </c>
      <c r="EH9" s="79">
        <f t="shared" si="32"/>
        <v>78</v>
      </c>
      <c r="EI9" s="79">
        <f t="shared" si="33"/>
        <v>66</v>
      </c>
      <c r="EJ9" s="79">
        <f t="shared" si="34"/>
        <v>53</v>
      </c>
      <c r="EK9" s="79">
        <f t="shared" si="35"/>
        <v>65</v>
      </c>
      <c r="EL9" s="79">
        <f t="shared" si="36"/>
        <v>72</v>
      </c>
      <c r="EM9" s="79">
        <f t="shared" si="37"/>
        <v>89</v>
      </c>
      <c r="EN9" s="79">
        <f t="shared" si="38"/>
        <v>81</v>
      </c>
      <c r="EO9" s="79">
        <f t="shared" si="39"/>
        <v>84</v>
      </c>
      <c r="EP9" s="79">
        <f t="shared" si="40"/>
        <v>56</v>
      </c>
      <c r="EQ9" s="79">
        <f t="shared" si="41"/>
        <v>74</v>
      </c>
      <c r="ER9" s="79">
        <f t="shared" si="42"/>
        <v>85</v>
      </c>
      <c r="ES9" s="79">
        <f t="shared" si="43"/>
        <v>88</v>
      </c>
      <c r="ET9" s="79">
        <f t="shared" si="43"/>
        <v>53</v>
      </c>
      <c r="EU9" s="79">
        <f t="shared" si="43"/>
        <v>70</v>
      </c>
      <c r="EV9" s="79">
        <f t="shared" si="43"/>
        <v>44</v>
      </c>
      <c r="EW9" s="79">
        <f t="shared" si="43"/>
        <v>54.342105263157897</v>
      </c>
      <c r="EX9" s="79">
        <f t="shared" si="43"/>
        <v>44</v>
      </c>
      <c r="EY9" s="79">
        <f t="shared" si="43"/>
        <v>32</v>
      </c>
      <c r="EZ9" s="79">
        <f t="shared" si="43"/>
        <v>56</v>
      </c>
      <c r="FA9" s="79"/>
      <c r="FB9" s="79"/>
      <c r="FC9" s="79"/>
      <c r="FD9" s="79"/>
      <c r="FE9" s="79"/>
      <c r="FF9" s="79"/>
      <c r="FH9" s="48">
        <f t="shared" si="65"/>
        <v>25</v>
      </c>
      <c r="FI9" s="48">
        <f t="shared" si="65"/>
        <v>11</v>
      </c>
      <c r="FJ9" s="48">
        <f t="shared" si="65"/>
        <v>11</v>
      </c>
      <c r="FK9" s="48">
        <f t="shared" si="65"/>
        <v>11</v>
      </c>
      <c r="FL9" s="48">
        <f t="shared" si="65"/>
        <v>11</v>
      </c>
      <c r="FM9" s="48">
        <f t="shared" si="65"/>
        <v>11</v>
      </c>
    </row>
    <row r="10" spans="2:169" s="48" customFormat="1" ht="14.25" customHeight="1">
      <c r="C10" s="52" t="s">
        <v>13</v>
      </c>
      <c r="M10" s="51">
        <v>2.2999999999999998</v>
      </c>
      <c r="N10" s="51">
        <v>2.2000000000000002</v>
      </c>
      <c r="O10" s="51">
        <v>2.2200000000000002</v>
      </c>
      <c r="P10" s="51">
        <v>2.2000000000000002</v>
      </c>
      <c r="Q10" s="51">
        <v>2.23</v>
      </c>
      <c r="R10" s="51">
        <v>2.23</v>
      </c>
      <c r="S10" s="51">
        <v>2.15</v>
      </c>
      <c r="T10" s="51">
        <v>2.17</v>
      </c>
      <c r="U10" s="51">
        <v>2.0699999999999998</v>
      </c>
      <c r="V10" s="51">
        <v>2.09</v>
      </c>
      <c r="W10" s="51">
        <v>2.13</v>
      </c>
      <c r="X10" s="51">
        <v>2.13</v>
      </c>
      <c r="Y10" s="51">
        <v>2.14</v>
      </c>
      <c r="Z10" s="51">
        <v>2.15</v>
      </c>
      <c r="AA10" s="51">
        <v>2.35</v>
      </c>
      <c r="AB10" s="116">
        <v>2.5099999999999998</v>
      </c>
      <c r="AC10" s="73">
        <v>2.83</v>
      </c>
      <c r="AD10" s="73">
        <v>2.98</v>
      </c>
      <c r="AE10" s="73">
        <v>3.05</v>
      </c>
      <c r="AF10" s="73">
        <v>1.81</v>
      </c>
      <c r="AG10" s="73">
        <v>1.81</v>
      </c>
      <c r="AH10" s="73">
        <v>1.9</v>
      </c>
      <c r="AI10" s="73">
        <v>2.02</v>
      </c>
      <c r="AJ10" s="73">
        <v>2.19</v>
      </c>
      <c r="AK10" s="73">
        <v>2.2999999999999998</v>
      </c>
      <c r="AL10" s="73">
        <v>2.39</v>
      </c>
      <c r="AM10" s="73">
        <v>2.54</v>
      </c>
      <c r="AN10" s="73">
        <v>2.67</v>
      </c>
      <c r="AO10" s="187">
        <v>2.77</v>
      </c>
      <c r="AP10" s="187">
        <v>2.69</v>
      </c>
      <c r="AQ10" s="73">
        <v>2.6</v>
      </c>
      <c r="AR10" s="73">
        <v>2.57</v>
      </c>
      <c r="AS10" s="109"/>
      <c r="AT10" s="109"/>
      <c r="AU10" s="109"/>
      <c r="AV10" s="109"/>
      <c r="AW10" s="109"/>
      <c r="AX10" s="109"/>
      <c r="AY10" s="49"/>
      <c r="AZ10" s="54">
        <f t="shared" si="45"/>
        <v>6.9565217391304224E-2</v>
      </c>
      <c r="BA10" s="54">
        <f t="shared" si="46"/>
        <v>2.2727272727272846E-2</v>
      </c>
      <c r="BB10" s="54">
        <f t="shared" si="47"/>
        <v>-5.8558558558558509E-2</v>
      </c>
      <c r="BC10" s="54">
        <f t="shared" si="48"/>
        <v>-0.14090909090909071</v>
      </c>
      <c r="BD10" s="54">
        <f t="shared" si="49"/>
        <v>-0.26905829596412562</v>
      </c>
      <c r="BE10" s="54">
        <f t="shared" si="50"/>
        <v>-0.33632286995515698</v>
      </c>
      <c r="BF10" s="54">
        <f t="shared" si="51"/>
        <v>-0.41860465116279066</v>
      </c>
      <c r="BG10" s="54">
        <f t="shared" si="52"/>
        <v>0.16589861751152069</v>
      </c>
      <c r="BH10" s="54">
        <f t="shared" si="53"/>
        <v>0.12560386473429944</v>
      </c>
      <c r="BI10" s="54">
        <f t="shared" si="54"/>
        <v>9.0909090909090884E-2</v>
      </c>
      <c r="BJ10" s="54">
        <f t="shared" si="0"/>
        <v>5.1643192488262858E-2</v>
      </c>
      <c r="BK10" s="54">
        <f t="shared" si="1"/>
        <v>-2.8169014084507067E-2</v>
      </c>
      <c r="BL10" s="54">
        <f t="shared" si="2"/>
        <v>-7.4766355140186772E-2</v>
      </c>
      <c r="BM10" s="54">
        <f t="shared" si="3"/>
        <v>-0.1116279069767443</v>
      </c>
      <c r="BN10" s="54">
        <f t="shared" si="4"/>
        <v>-8.0851063829787212E-2</v>
      </c>
      <c r="BO10" s="54">
        <f t="shared" si="5"/>
        <v>-6.3745019920318793E-2</v>
      </c>
      <c r="BP10" s="54">
        <f t="shared" si="6"/>
        <v>2.1201413427561856E-2</v>
      </c>
      <c r="BQ10" s="54">
        <f t="shared" si="7"/>
        <v>9.731543624161075E-2</v>
      </c>
      <c r="BR10" s="54">
        <f t="shared" si="8"/>
        <v>0.14754098360655729</v>
      </c>
      <c r="BS10" s="54">
        <f t="shared" si="9"/>
        <v>-0.41988950276243081</v>
      </c>
      <c r="BT10" s="54"/>
      <c r="BU10" s="54"/>
      <c r="BV10" s="54"/>
      <c r="BW10" s="54"/>
      <c r="BX10" s="54"/>
      <c r="BY10" s="54"/>
      <c r="BZ10" s="54"/>
      <c r="CB10" s="61">
        <v>35</v>
      </c>
      <c r="CC10" s="59">
        <f t="shared" si="10"/>
        <v>4</v>
      </c>
      <c r="CD10" s="59">
        <f t="shared" si="11"/>
        <v>2</v>
      </c>
      <c r="CE10" s="59">
        <f t="shared" si="12"/>
        <v>1</v>
      </c>
      <c r="CF10" s="59">
        <f t="shared" si="13"/>
        <v>1</v>
      </c>
      <c r="CG10" s="59">
        <f t="shared" si="14"/>
        <v>1</v>
      </c>
      <c r="CH10" s="59">
        <f t="shared" si="15"/>
        <v>1</v>
      </c>
      <c r="CI10" s="59">
        <f t="shared" si="16"/>
        <v>1</v>
      </c>
      <c r="CJ10" s="59">
        <f t="shared" si="17"/>
        <v>4</v>
      </c>
      <c r="CK10" s="59">
        <f t="shared" si="18"/>
        <v>4</v>
      </c>
      <c r="CL10" s="59">
        <f t="shared" si="19"/>
        <v>4</v>
      </c>
      <c r="CM10" s="59">
        <f t="shared" si="20"/>
        <v>4</v>
      </c>
      <c r="CN10" s="59">
        <f t="shared" si="21"/>
        <v>1</v>
      </c>
      <c r="CO10" s="59">
        <f t="shared" si="22"/>
        <v>1</v>
      </c>
      <c r="CP10" s="59">
        <f t="shared" si="23"/>
        <v>1</v>
      </c>
      <c r="CQ10" s="59">
        <f t="shared" si="24"/>
        <v>1</v>
      </c>
      <c r="CR10" s="59">
        <f t="shared" si="25"/>
        <v>1</v>
      </c>
      <c r="CS10" s="59">
        <f t="shared" si="26"/>
        <v>2</v>
      </c>
      <c r="CT10" s="59">
        <f t="shared" si="27"/>
        <v>4</v>
      </c>
      <c r="CU10" s="59">
        <f t="shared" si="28"/>
        <v>4</v>
      </c>
      <c r="CV10" s="59">
        <f t="shared" si="29"/>
        <v>3</v>
      </c>
      <c r="CW10" s="59"/>
      <c r="CX10" s="59"/>
      <c r="CY10" s="59"/>
      <c r="CZ10" s="59"/>
      <c r="DA10" s="59"/>
      <c r="DB10" s="59"/>
      <c r="DC10" s="48" t="s">
        <v>199</v>
      </c>
      <c r="DD10" s="52" t="s">
        <v>13</v>
      </c>
      <c r="DE10" s="59">
        <f t="shared" si="55"/>
        <v>28</v>
      </c>
      <c r="DF10" s="59">
        <f t="shared" si="56"/>
        <v>14</v>
      </c>
      <c r="DG10" s="59">
        <f t="shared" si="57"/>
        <v>7</v>
      </c>
      <c r="DH10" s="59">
        <f t="shared" si="58"/>
        <v>7</v>
      </c>
      <c r="DI10" s="59">
        <f t="shared" si="59"/>
        <v>7</v>
      </c>
      <c r="DJ10" s="59">
        <f t="shared" si="60"/>
        <v>7</v>
      </c>
      <c r="DK10" s="59">
        <f t="shared" si="61"/>
        <v>7</v>
      </c>
      <c r="DL10" s="59">
        <f t="shared" si="62"/>
        <v>28</v>
      </c>
      <c r="DM10" s="59">
        <f t="shared" si="62"/>
        <v>28</v>
      </c>
      <c r="DN10" s="59">
        <f t="shared" si="63"/>
        <v>28</v>
      </c>
      <c r="DO10" s="59">
        <f t="shared" si="64"/>
        <v>28</v>
      </c>
      <c r="DP10" s="59">
        <f t="shared" si="64"/>
        <v>7</v>
      </c>
      <c r="DQ10" s="59">
        <f t="shared" si="64"/>
        <v>7</v>
      </c>
      <c r="DR10" s="59">
        <f t="shared" si="64"/>
        <v>7</v>
      </c>
      <c r="DS10" s="59">
        <f t="shared" si="64"/>
        <v>7</v>
      </c>
      <c r="DT10" s="59">
        <f t="shared" si="64"/>
        <v>7</v>
      </c>
      <c r="DU10" s="59">
        <f t="shared" si="64"/>
        <v>14</v>
      </c>
      <c r="DV10" s="59">
        <f t="shared" si="64"/>
        <v>28</v>
      </c>
      <c r="DW10" s="59">
        <f t="shared" si="64"/>
        <v>28</v>
      </c>
      <c r="DX10" s="59">
        <f t="shared" si="64"/>
        <v>21</v>
      </c>
      <c r="DY10" s="59"/>
      <c r="DZ10" s="59"/>
      <c r="EA10" s="59"/>
      <c r="EB10" s="59"/>
      <c r="EC10" s="59"/>
      <c r="ED10" s="59"/>
      <c r="EE10" s="59"/>
      <c r="EG10" s="79" t="e">
        <f t="shared" si="31"/>
        <v>#DIV/0!</v>
      </c>
      <c r="EH10" s="79" t="e">
        <f t="shared" si="32"/>
        <v>#DIV/0!</v>
      </c>
      <c r="EI10" s="79">
        <f t="shared" si="33"/>
        <v>48</v>
      </c>
      <c r="EJ10" s="79">
        <f t="shared" si="34"/>
        <v>48</v>
      </c>
      <c r="EK10" s="79">
        <f t="shared" si="35"/>
        <v>36</v>
      </c>
      <c r="EL10" s="79">
        <f t="shared" si="36"/>
        <v>28</v>
      </c>
      <c r="EM10" s="79">
        <f t="shared" si="37"/>
        <v>39</v>
      </c>
      <c r="EN10" s="79">
        <f t="shared" si="38"/>
        <v>57</v>
      </c>
      <c r="EO10" s="79">
        <f t="shared" si="39"/>
        <v>57</v>
      </c>
      <c r="EP10" s="79">
        <f t="shared" si="40"/>
        <v>65</v>
      </c>
      <c r="EQ10" s="79">
        <f t="shared" si="41"/>
        <v>65</v>
      </c>
      <c r="ER10" s="79">
        <f t="shared" si="42"/>
        <v>44</v>
      </c>
      <c r="ES10" s="79">
        <f t="shared" si="43"/>
        <v>50</v>
      </c>
      <c r="ET10" s="79">
        <f t="shared" si="43"/>
        <v>44</v>
      </c>
      <c r="EU10" s="79">
        <f t="shared" si="43"/>
        <v>56</v>
      </c>
      <c r="EV10" s="79">
        <f t="shared" si="43"/>
        <v>56</v>
      </c>
      <c r="EW10" s="79">
        <f t="shared" si="43"/>
        <v>61</v>
      </c>
      <c r="EX10" s="79">
        <f t="shared" si="43"/>
        <v>65</v>
      </c>
      <c r="EY10" s="79">
        <f t="shared" si="43"/>
        <v>65</v>
      </c>
      <c r="EZ10" s="79">
        <f t="shared" si="43"/>
        <v>70</v>
      </c>
      <c r="FA10" s="79"/>
      <c r="FB10" s="79"/>
      <c r="FC10" s="79"/>
      <c r="FD10" s="79"/>
      <c r="FE10" s="79"/>
      <c r="FF10" s="79"/>
      <c r="FH10" s="48">
        <f t="shared" si="65"/>
        <v>11</v>
      </c>
      <c r="FI10" s="48">
        <f t="shared" si="65"/>
        <v>11</v>
      </c>
      <c r="FJ10" s="48">
        <f t="shared" si="65"/>
        <v>18</v>
      </c>
      <c r="FK10" s="48">
        <f t="shared" si="65"/>
        <v>32</v>
      </c>
      <c r="FL10" s="48">
        <f t="shared" si="65"/>
        <v>32</v>
      </c>
      <c r="FM10" s="48">
        <f t="shared" si="65"/>
        <v>25</v>
      </c>
    </row>
    <row r="11" spans="2:169" s="48" customFormat="1" ht="14.25" customHeight="1">
      <c r="C11" s="52" t="s">
        <v>12</v>
      </c>
      <c r="M11" s="51">
        <v>3.62</v>
      </c>
      <c r="N11" s="51">
        <v>3.49</v>
      </c>
      <c r="O11" s="51">
        <v>3.47</v>
      </c>
      <c r="P11" s="51">
        <v>3.65</v>
      </c>
      <c r="Q11" s="51">
        <v>3.82</v>
      </c>
      <c r="R11" s="51">
        <v>3.92</v>
      </c>
      <c r="S11" s="51">
        <v>4.0199999999999996</v>
      </c>
      <c r="T11" s="51">
        <v>4.07</v>
      </c>
      <c r="U11" s="51">
        <v>4.07</v>
      </c>
      <c r="V11" s="51">
        <v>3.91</v>
      </c>
      <c r="W11" s="51">
        <v>4.05</v>
      </c>
      <c r="X11" s="51">
        <v>4.12</v>
      </c>
      <c r="Y11" s="51">
        <v>4.26</v>
      </c>
      <c r="Z11" s="51">
        <v>4.1900000000000004</v>
      </c>
      <c r="AA11" s="51">
        <v>3.89</v>
      </c>
      <c r="AB11" s="116">
        <v>3.74</v>
      </c>
      <c r="AC11" s="73">
        <v>3.69</v>
      </c>
      <c r="AD11" s="73">
        <v>3.51</v>
      </c>
      <c r="AE11" s="73">
        <v>3.32</v>
      </c>
      <c r="AF11" s="73">
        <v>3.23</v>
      </c>
      <c r="AG11" s="73">
        <v>3.1</v>
      </c>
      <c r="AH11" s="73">
        <v>2.91</v>
      </c>
      <c r="AI11" s="73">
        <v>2.84</v>
      </c>
      <c r="AJ11" s="73">
        <v>2.81</v>
      </c>
      <c r="AK11" s="73">
        <v>2.78</v>
      </c>
      <c r="AL11" s="73">
        <v>2.71</v>
      </c>
      <c r="AM11" s="73">
        <v>2.79</v>
      </c>
      <c r="AN11" s="73">
        <v>2.8</v>
      </c>
      <c r="AO11" s="187">
        <v>2.89</v>
      </c>
      <c r="AP11" s="187">
        <v>2.9</v>
      </c>
      <c r="AQ11" s="73">
        <v>2.98</v>
      </c>
      <c r="AR11" s="73">
        <v>3.03</v>
      </c>
      <c r="AS11" s="109"/>
      <c r="AT11" s="109"/>
      <c r="AU11" s="109"/>
      <c r="AV11" s="109"/>
      <c r="AW11" s="109"/>
      <c r="AX11" s="109"/>
      <c r="AY11" s="49"/>
      <c r="AZ11" s="54">
        <f t="shared" si="45"/>
        <v>-0.17679558011049715</v>
      </c>
      <c r="BA11" s="54">
        <f t="shared" si="46"/>
        <v>-0.20057306590257884</v>
      </c>
      <c r="BB11" s="54">
        <f t="shared" si="47"/>
        <v>-0.12103746397694522</v>
      </c>
      <c r="BC11" s="54">
        <f t="shared" si="48"/>
        <v>-2.4657534246575425E-2</v>
      </c>
      <c r="BD11" s="54">
        <f t="shared" si="49"/>
        <v>3.4031413612565418E-2</v>
      </c>
      <c r="BE11" s="54">
        <f t="shared" si="50"/>
        <v>0.10459183673469391</v>
      </c>
      <c r="BF11" s="54">
        <f t="shared" si="51"/>
        <v>0.1741293532338308</v>
      </c>
      <c r="BG11" s="54">
        <f t="shared" si="52"/>
        <v>0.20638820638820646</v>
      </c>
      <c r="BH11" s="54">
        <f t="shared" si="53"/>
        <v>0.23832923832923836</v>
      </c>
      <c r="BI11" s="54">
        <f t="shared" si="54"/>
        <v>0.25575447570332482</v>
      </c>
      <c r="BJ11" s="54">
        <f t="shared" si="0"/>
        <v>0.29876543209876544</v>
      </c>
      <c r="BK11" s="54">
        <f t="shared" si="1"/>
        <v>0.31796116504854371</v>
      </c>
      <c r="BL11" s="54">
        <f t="shared" si="2"/>
        <v>0.34741784037558687</v>
      </c>
      <c r="BM11" s="54">
        <f t="shared" si="3"/>
        <v>0.35322195704057285</v>
      </c>
      <c r="BN11" s="54">
        <f t="shared" si="4"/>
        <v>0.28277634961439591</v>
      </c>
      <c r="BO11" s="54">
        <f t="shared" si="5"/>
        <v>0.25133689839572204</v>
      </c>
      <c r="BP11" s="54">
        <f t="shared" si="6"/>
        <v>0.21680216802168017</v>
      </c>
      <c r="BQ11" s="54">
        <f t="shared" si="7"/>
        <v>0.17378917378917377</v>
      </c>
      <c r="BR11" s="54">
        <f t="shared" si="8"/>
        <v>0.10240963855421684</v>
      </c>
      <c r="BS11" s="54">
        <f t="shared" si="9"/>
        <v>6.1919504643962904E-2</v>
      </c>
      <c r="BT11" s="54"/>
      <c r="BU11" s="54"/>
      <c r="BV11" s="54"/>
      <c r="BW11" s="54"/>
      <c r="BX11" s="54"/>
      <c r="BY11" s="54"/>
      <c r="BZ11" s="54"/>
      <c r="CB11" s="61">
        <v>35</v>
      </c>
      <c r="CC11" s="59">
        <f t="shared" si="10"/>
        <v>1</v>
      </c>
      <c r="CD11" s="59">
        <f t="shared" si="11"/>
        <v>1</v>
      </c>
      <c r="CE11" s="59">
        <f t="shared" si="12"/>
        <v>1</v>
      </c>
      <c r="CF11" s="59">
        <f t="shared" si="13"/>
        <v>1</v>
      </c>
      <c r="CG11" s="59">
        <f t="shared" si="14"/>
        <v>3</v>
      </c>
      <c r="CH11" s="59">
        <f t="shared" si="15"/>
        <v>4</v>
      </c>
      <c r="CI11" s="59">
        <f t="shared" si="16"/>
        <v>4</v>
      </c>
      <c r="CJ11" s="59">
        <f t="shared" si="17"/>
        <v>4</v>
      </c>
      <c r="CK11" s="59">
        <f t="shared" si="18"/>
        <v>4</v>
      </c>
      <c r="CL11" s="59">
        <f t="shared" si="19"/>
        <v>4</v>
      </c>
      <c r="CM11" s="59">
        <f t="shared" si="20"/>
        <v>4</v>
      </c>
      <c r="CN11" s="59">
        <f t="shared" si="21"/>
        <v>4</v>
      </c>
      <c r="CO11" s="59">
        <f t="shared" si="22"/>
        <v>4</v>
      </c>
      <c r="CP11" s="59">
        <f t="shared" si="23"/>
        <v>4</v>
      </c>
      <c r="CQ11" s="59">
        <f t="shared" si="24"/>
        <v>4</v>
      </c>
      <c r="CR11" s="59">
        <f t="shared" si="25"/>
        <v>4</v>
      </c>
      <c r="CS11" s="59">
        <f t="shared" si="26"/>
        <v>4</v>
      </c>
      <c r="CT11" s="59">
        <f t="shared" si="27"/>
        <v>4</v>
      </c>
      <c r="CU11" s="59">
        <f t="shared" si="28"/>
        <v>4</v>
      </c>
      <c r="CV11" s="59">
        <f t="shared" si="29"/>
        <v>4</v>
      </c>
      <c r="CW11" s="59"/>
      <c r="CX11" s="59"/>
      <c r="CY11" s="59"/>
      <c r="CZ11" s="59"/>
      <c r="DA11" s="59"/>
      <c r="DB11" s="59"/>
      <c r="DC11" s="48" t="s">
        <v>199</v>
      </c>
      <c r="DD11" s="52" t="s">
        <v>12</v>
      </c>
      <c r="DE11" s="59">
        <f t="shared" si="55"/>
        <v>7</v>
      </c>
      <c r="DF11" s="59">
        <f t="shared" si="56"/>
        <v>7</v>
      </c>
      <c r="DG11" s="59">
        <f t="shared" si="57"/>
        <v>7</v>
      </c>
      <c r="DH11" s="59">
        <f t="shared" si="58"/>
        <v>7</v>
      </c>
      <c r="DI11" s="59">
        <f t="shared" si="59"/>
        <v>21</v>
      </c>
      <c r="DJ11" s="59">
        <f t="shared" si="60"/>
        <v>28</v>
      </c>
      <c r="DK11" s="59">
        <f t="shared" ref="DK11:DK13" si="66">CI11/5*$CB11</f>
        <v>28</v>
      </c>
      <c r="DL11" s="59">
        <f t="shared" ref="DL11:DL13" si="67">CJ11/5*$CB11</f>
        <v>28</v>
      </c>
      <c r="DM11" s="59">
        <f t="shared" ref="DM11:DM13" si="68">CK11/5*$CB11</f>
        <v>28</v>
      </c>
      <c r="DN11" s="59">
        <f t="shared" ref="DN11:DN13" si="69">CL11/5*$CB11</f>
        <v>28</v>
      </c>
      <c r="DO11" s="59">
        <f t="shared" ref="DO11:DO13" si="70">CM11/5*$CB11</f>
        <v>28</v>
      </c>
      <c r="DP11" s="59">
        <f t="shared" ref="DP11:DP13" si="71">CN11/5*$CB11</f>
        <v>28</v>
      </c>
      <c r="DQ11" s="59">
        <f t="shared" ref="DQ11:DQ33" si="72">CO11/5*$CB11</f>
        <v>28</v>
      </c>
      <c r="DR11" s="59">
        <f t="shared" ref="DR11:DR33" si="73">CP11/5*$CB11</f>
        <v>28</v>
      </c>
      <c r="DS11" s="59">
        <f t="shared" ref="DS11:DS33" si="74">CQ11/5*$CB11</f>
        <v>28</v>
      </c>
      <c r="DT11" s="59">
        <f t="shared" ref="DT11:DT33" si="75">CR11/5*$CB11</f>
        <v>28</v>
      </c>
      <c r="DU11" s="59">
        <f t="shared" ref="DU11:DU33" si="76">CS11/5*$CB11</f>
        <v>28</v>
      </c>
      <c r="DV11" s="59">
        <f t="shared" ref="DV11:DV33" si="77">CT11/5*$CB11</f>
        <v>28</v>
      </c>
      <c r="DW11" s="59">
        <f t="shared" ref="DW11:DW33" si="78">CU11/5*$CB11</f>
        <v>28</v>
      </c>
      <c r="DX11" s="59">
        <f t="shared" ref="DX11:DX33" si="79">CV11/5*$CB11</f>
        <v>28</v>
      </c>
      <c r="DY11" s="59"/>
      <c r="DZ11" s="59"/>
      <c r="EA11" s="59"/>
      <c r="EB11" s="59"/>
      <c r="EC11" s="59"/>
      <c r="ED11" s="59"/>
      <c r="EE11" s="59"/>
      <c r="EG11" s="79">
        <f t="shared" si="31"/>
        <v>41</v>
      </c>
      <c r="EH11" s="79">
        <f t="shared" si="32"/>
        <v>41</v>
      </c>
      <c r="EI11" s="79">
        <f t="shared" si="33"/>
        <v>56</v>
      </c>
      <c r="EJ11" s="79">
        <f t="shared" si="34"/>
        <v>53</v>
      </c>
      <c r="EK11" s="79">
        <f t="shared" si="35"/>
        <v>55</v>
      </c>
      <c r="EL11" s="79">
        <f t="shared" si="36"/>
        <v>67</v>
      </c>
      <c r="EM11" s="79">
        <f t="shared" si="37"/>
        <v>75</v>
      </c>
      <c r="EN11" s="79">
        <f t="shared" si="38"/>
        <v>78</v>
      </c>
      <c r="EO11" s="79">
        <f t="shared" si="39"/>
        <v>90</v>
      </c>
      <c r="EP11" s="79">
        <f t="shared" si="40"/>
        <v>78</v>
      </c>
      <c r="EQ11" s="79">
        <f t="shared" si="41"/>
        <v>87</v>
      </c>
      <c r="ER11" s="79">
        <f t="shared" si="42"/>
        <v>77</v>
      </c>
      <c r="ES11" s="79">
        <f t="shared" si="43"/>
        <v>90</v>
      </c>
      <c r="ET11" s="79">
        <f t="shared" si="43"/>
        <v>78</v>
      </c>
      <c r="EU11" s="79">
        <f t="shared" si="43"/>
        <v>83</v>
      </c>
      <c r="EV11" s="79">
        <f t="shared" si="43"/>
        <v>81</v>
      </c>
      <c r="EW11" s="79">
        <f t="shared" si="43"/>
        <v>81</v>
      </c>
      <c r="EX11" s="79">
        <f t="shared" si="43"/>
        <v>75</v>
      </c>
      <c r="EY11" s="79">
        <f t="shared" si="43"/>
        <v>74</v>
      </c>
      <c r="EZ11" s="79">
        <f t="shared" si="43"/>
        <v>64</v>
      </c>
      <c r="FA11" s="79"/>
      <c r="FB11" s="79"/>
      <c r="FC11" s="79"/>
      <c r="FD11" s="79"/>
      <c r="FE11" s="79"/>
      <c r="FF11" s="79"/>
      <c r="FH11" s="48">
        <f t="shared" si="65"/>
        <v>44</v>
      </c>
      <c r="FI11" s="48">
        <f t="shared" si="65"/>
        <v>48</v>
      </c>
      <c r="FJ11" s="48">
        <f t="shared" si="65"/>
        <v>48</v>
      </c>
      <c r="FK11" s="48">
        <f t="shared" si="65"/>
        <v>48</v>
      </c>
      <c r="FL11" s="48">
        <f t="shared" si="65"/>
        <v>32</v>
      </c>
      <c r="FM11" s="48">
        <f t="shared" si="65"/>
        <v>40</v>
      </c>
    </row>
    <row r="12" spans="2:169" s="48" customFormat="1" ht="14.25" customHeight="1">
      <c r="C12" s="52" t="s">
        <v>8</v>
      </c>
      <c r="M12" s="51">
        <v>3.33</v>
      </c>
      <c r="N12" s="51">
        <v>3.09</v>
      </c>
      <c r="O12" s="51">
        <v>3.12</v>
      </c>
      <c r="P12" s="51">
        <v>3.14</v>
      </c>
      <c r="Q12" s="51">
        <v>3.03</v>
      </c>
      <c r="R12" s="51">
        <v>2.95</v>
      </c>
      <c r="S12" s="51">
        <v>2.92</v>
      </c>
      <c r="T12" s="51">
        <v>2.96</v>
      </c>
      <c r="U12" s="51">
        <v>2.98</v>
      </c>
      <c r="V12" s="51">
        <v>2.96</v>
      </c>
      <c r="W12" s="51">
        <v>2.97</v>
      </c>
      <c r="X12" s="51">
        <v>3.13</v>
      </c>
      <c r="Y12" s="51">
        <v>2.77</v>
      </c>
      <c r="Z12" s="51">
        <v>2.4300000000000002</v>
      </c>
      <c r="AA12" s="51">
        <v>2.4</v>
      </c>
      <c r="AB12" s="116">
        <v>2.35</v>
      </c>
      <c r="AC12" s="73">
        <v>2.29</v>
      </c>
      <c r="AD12" s="73">
        <v>2.2999999999999998</v>
      </c>
      <c r="AE12" s="73">
        <v>2.33</v>
      </c>
      <c r="AF12" s="73">
        <v>2.46</v>
      </c>
      <c r="AG12" s="73">
        <v>2.44</v>
      </c>
      <c r="AH12" s="73">
        <v>2.54</v>
      </c>
      <c r="AI12" s="73">
        <v>2.72</v>
      </c>
      <c r="AJ12" s="73">
        <v>2.76</v>
      </c>
      <c r="AK12" s="73">
        <v>2.7</v>
      </c>
      <c r="AL12" s="73">
        <v>2.4</v>
      </c>
      <c r="AM12" s="73">
        <v>2.35</v>
      </c>
      <c r="AN12" s="73">
        <v>2.2000000000000002</v>
      </c>
      <c r="AO12" s="187">
        <v>2</v>
      </c>
      <c r="AP12" s="187">
        <v>1.85</v>
      </c>
      <c r="AQ12" s="73">
        <v>1.66</v>
      </c>
      <c r="AR12" s="73">
        <v>1.35</v>
      </c>
      <c r="AS12" s="109"/>
      <c r="AT12" s="109"/>
      <c r="AU12" s="109"/>
      <c r="AV12" s="109"/>
      <c r="AW12" s="109"/>
      <c r="AX12" s="109"/>
      <c r="AY12" s="49"/>
      <c r="AZ12" s="54">
        <f t="shared" si="45"/>
        <v>0.16816816816816818</v>
      </c>
      <c r="BA12" s="54">
        <f t="shared" si="46"/>
        <v>0.21359223300970864</v>
      </c>
      <c r="BB12" s="54">
        <f t="shared" si="47"/>
        <v>0.23076923076923084</v>
      </c>
      <c r="BC12" s="54">
        <f t="shared" si="48"/>
        <v>0.25159235668789809</v>
      </c>
      <c r="BD12" s="54">
        <f t="shared" si="49"/>
        <v>0.24422442244224415</v>
      </c>
      <c r="BE12" s="54">
        <f t="shared" si="50"/>
        <v>0.22033898305084756</v>
      </c>
      <c r="BF12" s="54">
        <f t="shared" si="51"/>
        <v>0.20205479452054789</v>
      </c>
      <c r="BG12" s="54">
        <f t="shared" si="52"/>
        <v>0.16891891891891891</v>
      </c>
      <c r="BH12" s="54">
        <f t="shared" si="53"/>
        <v>0.18120805369127518</v>
      </c>
      <c r="BI12" s="54">
        <f t="shared" si="54"/>
        <v>0.14189189189189186</v>
      </c>
      <c r="BJ12" s="54">
        <f t="shared" si="0"/>
        <v>8.4175084175084167E-2</v>
      </c>
      <c r="BK12" s="54">
        <f t="shared" si="1"/>
        <v>0.11821086261980834</v>
      </c>
      <c r="BL12" s="54">
        <f t="shared" si="2"/>
        <v>2.5270758122743625E-2</v>
      </c>
      <c r="BM12" s="54">
        <f t="shared" si="3"/>
        <v>1.2345679012345781E-2</v>
      </c>
      <c r="BN12" s="54">
        <f t="shared" si="4"/>
        <v>2.0833333333333259E-2</v>
      </c>
      <c r="BO12" s="54">
        <f t="shared" si="5"/>
        <v>6.3829787234042507E-2</v>
      </c>
      <c r="BP12" s="54">
        <f t="shared" si="6"/>
        <v>0.12663755458515286</v>
      </c>
      <c r="BQ12" s="54">
        <f t="shared" si="7"/>
        <v>0.19565217391304338</v>
      </c>
      <c r="BR12" s="54">
        <f t="shared" si="8"/>
        <v>0.28755364806866957</v>
      </c>
      <c r="BS12" s="54">
        <f t="shared" si="9"/>
        <v>0.45121951219512191</v>
      </c>
      <c r="BT12" s="54"/>
      <c r="BU12" s="54"/>
      <c r="BV12" s="54"/>
      <c r="BW12" s="54"/>
      <c r="BX12" s="54"/>
      <c r="BY12" s="54"/>
      <c r="BZ12" s="54"/>
      <c r="CB12" s="61">
        <v>35</v>
      </c>
      <c r="CC12" s="59">
        <f t="shared" si="10"/>
        <v>4</v>
      </c>
      <c r="CD12" s="59">
        <f t="shared" si="11"/>
        <v>4</v>
      </c>
      <c r="CE12" s="59">
        <f t="shared" si="12"/>
        <v>4</v>
      </c>
      <c r="CF12" s="59">
        <f t="shared" si="13"/>
        <v>4</v>
      </c>
      <c r="CG12" s="59">
        <f t="shared" si="14"/>
        <v>4</v>
      </c>
      <c r="CH12" s="59">
        <f t="shared" si="15"/>
        <v>4</v>
      </c>
      <c r="CI12" s="59">
        <f t="shared" si="16"/>
        <v>4</v>
      </c>
      <c r="CJ12" s="59">
        <f t="shared" si="17"/>
        <v>4</v>
      </c>
      <c r="CK12" s="59">
        <f t="shared" si="18"/>
        <v>4</v>
      </c>
      <c r="CL12" s="59">
        <f t="shared" si="19"/>
        <v>4</v>
      </c>
      <c r="CM12" s="59">
        <f t="shared" si="20"/>
        <v>4</v>
      </c>
      <c r="CN12" s="59">
        <f t="shared" si="21"/>
        <v>4</v>
      </c>
      <c r="CO12" s="59">
        <f t="shared" si="22"/>
        <v>2</v>
      </c>
      <c r="CP12" s="59">
        <f t="shared" si="23"/>
        <v>2</v>
      </c>
      <c r="CQ12" s="59">
        <f t="shared" si="24"/>
        <v>2</v>
      </c>
      <c r="CR12" s="59">
        <f t="shared" si="25"/>
        <v>4</v>
      </c>
      <c r="CS12" s="59">
        <f t="shared" si="26"/>
        <v>4</v>
      </c>
      <c r="CT12" s="59">
        <f t="shared" si="27"/>
        <v>4</v>
      </c>
      <c r="CU12" s="59">
        <f t="shared" si="28"/>
        <v>4</v>
      </c>
      <c r="CV12" s="59">
        <f t="shared" si="29"/>
        <v>4</v>
      </c>
      <c r="CW12" s="59"/>
      <c r="CX12" s="59"/>
      <c r="CY12" s="59"/>
      <c r="CZ12" s="59"/>
      <c r="DA12" s="59"/>
      <c r="DB12" s="59"/>
      <c r="DC12" s="48" t="s">
        <v>199</v>
      </c>
      <c r="DD12" s="52" t="s">
        <v>8</v>
      </c>
      <c r="DE12" s="59">
        <f t="shared" si="55"/>
        <v>28</v>
      </c>
      <c r="DF12" s="59">
        <f t="shared" si="56"/>
        <v>28</v>
      </c>
      <c r="DG12" s="59">
        <f t="shared" si="57"/>
        <v>28</v>
      </c>
      <c r="DH12" s="59">
        <f t="shared" si="58"/>
        <v>28</v>
      </c>
      <c r="DI12" s="59">
        <f t="shared" si="59"/>
        <v>28</v>
      </c>
      <c r="DJ12" s="59">
        <f t="shared" si="60"/>
        <v>28</v>
      </c>
      <c r="DK12" s="59">
        <f t="shared" si="66"/>
        <v>28</v>
      </c>
      <c r="DL12" s="59">
        <f t="shared" si="67"/>
        <v>28</v>
      </c>
      <c r="DM12" s="59">
        <f t="shared" si="68"/>
        <v>28</v>
      </c>
      <c r="DN12" s="59">
        <f t="shared" si="69"/>
        <v>28</v>
      </c>
      <c r="DO12" s="59">
        <f t="shared" si="70"/>
        <v>28</v>
      </c>
      <c r="DP12" s="59">
        <f t="shared" si="71"/>
        <v>28</v>
      </c>
      <c r="DQ12" s="59">
        <f t="shared" si="72"/>
        <v>14</v>
      </c>
      <c r="DR12" s="59">
        <f t="shared" si="73"/>
        <v>14</v>
      </c>
      <c r="DS12" s="59">
        <f t="shared" si="74"/>
        <v>14</v>
      </c>
      <c r="DT12" s="59">
        <f t="shared" si="75"/>
        <v>28</v>
      </c>
      <c r="DU12" s="59">
        <f t="shared" si="76"/>
        <v>28</v>
      </c>
      <c r="DV12" s="59">
        <f t="shared" si="77"/>
        <v>28</v>
      </c>
      <c r="DW12" s="59">
        <f t="shared" si="78"/>
        <v>28</v>
      </c>
      <c r="DX12" s="59">
        <f t="shared" si="79"/>
        <v>28</v>
      </c>
      <c r="DY12" s="59"/>
      <c r="DZ12" s="59"/>
      <c r="EA12" s="59"/>
      <c r="EB12" s="59"/>
      <c r="EC12" s="59"/>
      <c r="ED12" s="59"/>
      <c r="EE12" s="59"/>
      <c r="EG12" s="79">
        <f t="shared" si="31"/>
        <v>71</v>
      </c>
      <c r="EH12" s="79">
        <f t="shared" si="32"/>
        <v>76</v>
      </c>
      <c r="EI12" s="79">
        <f t="shared" si="33"/>
        <v>76</v>
      </c>
      <c r="EJ12" s="79">
        <f t="shared" si="34"/>
        <v>87</v>
      </c>
      <c r="EK12" s="79">
        <f t="shared" si="35"/>
        <v>79</v>
      </c>
      <c r="EL12" s="79">
        <f t="shared" si="36"/>
        <v>80</v>
      </c>
      <c r="EM12" s="79">
        <f t="shared" si="37"/>
        <v>62</v>
      </c>
      <c r="EN12" s="79">
        <f t="shared" si="38"/>
        <v>82</v>
      </c>
      <c r="EO12" s="79">
        <f t="shared" si="39"/>
        <v>90</v>
      </c>
      <c r="EP12" s="79">
        <f t="shared" si="40"/>
        <v>84</v>
      </c>
      <c r="EQ12" s="79">
        <f t="shared" si="41"/>
        <v>75</v>
      </c>
      <c r="ER12" s="79">
        <f t="shared" si="42"/>
        <v>57</v>
      </c>
      <c r="ES12" s="79">
        <f t="shared" si="43"/>
        <v>62</v>
      </c>
      <c r="ET12" s="79">
        <f t="shared" si="43"/>
        <v>58</v>
      </c>
      <c r="EU12" s="79">
        <f t="shared" si="43"/>
        <v>59</v>
      </c>
      <c r="EV12" s="79">
        <f t="shared" si="43"/>
        <v>68</v>
      </c>
      <c r="EW12" s="79">
        <f t="shared" si="43"/>
        <v>83.34210526315789</v>
      </c>
      <c r="EX12" s="79">
        <f t="shared" si="43"/>
        <v>81</v>
      </c>
      <c r="EY12" s="79">
        <f t="shared" si="43"/>
        <v>86</v>
      </c>
      <c r="EZ12" s="79">
        <f t="shared" si="43"/>
        <v>87</v>
      </c>
      <c r="FA12" s="79"/>
      <c r="FB12" s="79"/>
      <c r="FC12" s="79"/>
      <c r="FD12" s="79"/>
      <c r="FE12" s="79"/>
      <c r="FF12" s="79"/>
      <c r="FH12" s="48">
        <f t="shared" si="65"/>
        <v>26</v>
      </c>
      <c r="FI12" s="48">
        <f t="shared" si="65"/>
        <v>32</v>
      </c>
      <c r="FJ12" s="48">
        <f t="shared" si="65"/>
        <v>48</v>
      </c>
      <c r="FK12" s="48">
        <f t="shared" si="65"/>
        <v>48</v>
      </c>
      <c r="FL12" s="48">
        <f t="shared" si="65"/>
        <v>44</v>
      </c>
      <c r="FM12" s="48">
        <f t="shared" si="65"/>
        <v>48</v>
      </c>
    </row>
    <row r="13" spans="2:169" s="48" customFormat="1" ht="14.25" customHeight="1">
      <c r="C13" s="52" t="s">
        <v>5</v>
      </c>
      <c r="M13" s="51">
        <v>3.99</v>
      </c>
      <c r="N13" s="51">
        <v>3.92</v>
      </c>
      <c r="O13" s="51">
        <v>3.78</v>
      </c>
      <c r="P13" s="51">
        <v>3.74</v>
      </c>
      <c r="Q13" s="51">
        <v>3.56</v>
      </c>
      <c r="R13" s="51">
        <v>3.44</v>
      </c>
      <c r="S13" s="51">
        <v>3.29</v>
      </c>
      <c r="T13" s="51">
        <v>3.22</v>
      </c>
      <c r="U13" s="51">
        <v>3.14</v>
      </c>
      <c r="V13" s="51">
        <v>3.05</v>
      </c>
      <c r="W13" s="51">
        <v>3</v>
      </c>
      <c r="X13" s="51">
        <v>3.01</v>
      </c>
      <c r="Y13" s="51">
        <v>2.72</v>
      </c>
      <c r="Z13" s="51">
        <v>2.4700000000000002</v>
      </c>
      <c r="AA13" s="51">
        <v>2.35</v>
      </c>
      <c r="AB13" s="116">
        <v>2.2400000000000002</v>
      </c>
      <c r="AC13" s="73">
        <v>2.14</v>
      </c>
      <c r="AD13" s="73">
        <v>1.99</v>
      </c>
      <c r="AE13" s="73">
        <v>1.9</v>
      </c>
      <c r="AF13" s="73">
        <v>2.02</v>
      </c>
      <c r="AG13" s="73">
        <v>2.0499999999999998</v>
      </c>
      <c r="AH13" s="73">
        <v>2.1</v>
      </c>
      <c r="AI13" s="73">
        <v>2.2599999999999998</v>
      </c>
      <c r="AJ13" s="73">
        <v>2.25</v>
      </c>
      <c r="AK13" s="73">
        <v>2.23</v>
      </c>
      <c r="AL13" s="73">
        <v>2.09</v>
      </c>
      <c r="AM13" s="73">
        <v>2.0499999999999998</v>
      </c>
      <c r="AN13" s="73">
        <v>2.02</v>
      </c>
      <c r="AO13" s="187">
        <v>1.91</v>
      </c>
      <c r="AP13" s="187">
        <v>1.77</v>
      </c>
      <c r="AQ13" s="73">
        <v>1.66</v>
      </c>
      <c r="AR13" s="73">
        <v>1.5</v>
      </c>
      <c r="AS13" s="109"/>
      <c r="AT13" s="109"/>
      <c r="AU13" s="109"/>
      <c r="AV13" s="109"/>
      <c r="AW13" s="109"/>
      <c r="AX13" s="109"/>
      <c r="AY13" s="49"/>
      <c r="AZ13" s="54">
        <f t="shared" si="45"/>
        <v>0.31829573934837091</v>
      </c>
      <c r="BA13" s="54">
        <f t="shared" si="46"/>
        <v>0.36989795918367341</v>
      </c>
      <c r="BB13" s="54">
        <f t="shared" si="47"/>
        <v>0.37830687830687826</v>
      </c>
      <c r="BC13" s="54">
        <f t="shared" si="48"/>
        <v>0.40106951871657753</v>
      </c>
      <c r="BD13" s="54">
        <f t="shared" si="49"/>
        <v>0.398876404494382</v>
      </c>
      <c r="BE13" s="54">
        <f t="shared" si="50"/>
        <v>0.42151162790697672</v>
      </c>
      <c r="BF13" s="54">
        <f t="shared" si="51"/>
        <v>0.4224924012158055</v>
      </c>
      <c r="BG13" s="54">
        <f t="shared" si="52"/>
        <v>0.37267080745341619</v>
      </c>
      <c r="BH13" s="54">
        <f t="shared" si="53"/>
        <v>0.34713375796178353</v>
      </c>
      <c r="BI13" s="54">
        <f t="shared" si="54"/>
        <v>0.31147540983606553</v>
      </c>
      <c r="BJ13" s="54">
        <f t="shared" si="0"/>
        <v>0.24666666666666673</v>
      </c>
      <c r="BK13" s="54">
        <f t="shared" si="1"/>
        <v>0.2524916943521594</v>
      </c>
      <c r="BL13" s="54">
        <f t="shared" si="2"/>
        <v>0.18014705882352947</v>
      </c>
      <c r="BM13" s="54">
        <f t="shared" si="3"/>
        <v>0.15384615384615397</v>
      </c>
      <c r="BN13" s="54">
        <f t="shared" si="4"/>
        <v>0.12765957446808521</v>
      </c>
      <c r="BO13" s="54">
        <f t="shared" si="5"/>
        <v>9.8214285714285796E-2</v>
      </c>
      <c r="BP13" s="54">
        <f t="shared" si="6"/>
        <v>0.10747663551401879</v>
      </c>
      <c r="BQ13" s="54">
        <f t="shared" si="7"/>
        <v>0.11055276381909547</v>
      </c>
      <c r="BR13" s="54">
        <f t="shared" si="8"/>
        <v>0.12631578947368421</v>
      </c>
      <c r="BS13" s="54">
        <f t="shared" si="9"/>
        <v>0.25742574257425743</v>
      </c>
      <c r="BT13" s="54"/>
      <c r="BU13" s="54"/>
      <c r="BV13" s="54"/>
      <c r="BW13" s="54"/>
      <c r="BX13" s="54"/>
      <c r="BY13" s="54"/>
      <c r="BZ13" s="54"/>
      <c r="CB13" s="61">
        <v>35</v>
      </c>
      <c r="CC13" s="59">
        <f t="shared" si="10"/>
        <v>4</v>
      </c>
      <c r="CD13" s="59">
        <f t="shared" si="11"/>
        <v>4</v>
      </c>
      <c r="CE13" s="59">
        <f t="shared" si="12"/>
        <v>4</v>
      </c>
      <c r="CF13" s="59">
        <f t="shared" si="13"/>
        <v>4</v>
      </c>
      <c r="CG13" s="59">
        <f t="shared" si="14"/>
        <v>4</v>
      </c>
      <c r="CH13" s="59">
        <f t="shared" si="15"/>
        <v>4</v>
      </c>
      <c r="CI13" s="59">
        <f t="shared" si="16"/>
        <v>4</v>
      </c>
      <c r="CJ13" s="59">
        <f t="shared" si="17"/>
        <v>4</v>
      </c>
      <c r="CK13" s="59">
        <f t="shared" si="18"/>
        <v>4</v>
      </c>
      <c r="CL13" s="59">
        <f t="shared" si="19"/>
        <v>4</v>
      </c>
      <c r="CM13" s="59">
        <f t="shared" si="20"/>
        <v>4</v>
      </c>
      <c r="CN13" s="59">
        <f t="shared" si="21"/>
        <v>4</v>
      </c>
      <c r="CO13" s="59">
        <f t="shared" si="22"/>
        <v>4</v>
      </c>
      <c r="CP13" s="59">
        <f t="shared" si="23"/>
        <v>4</v>
      </c>
      <c r="CQ13" s="59">
        <f t="shared" si="24"/>
        <v>4</v>
      </c>
      <c r="CR13" s="59">
        <f t="shared" si="25"/>
        <v>4</v>
      </c>
      <c r="CS13" s="59">
        <f t="shared" si="26"/>
        <v>4</v>
      </c>
      <c r="CT13" s="59">
        <f t="shared" si="27"/>
        <v>5</v>
      </c>
      <c r="CU13" s="59">
        <f t="shared" si="28"/>
        <v>5</v>
      </c>
      <c r="CV13" s="59">
        <f t="shared" si="29"/>
        <v>4</v>
      </c>
      <c r="CW13" s="59"/>
      <c r="CX13" s="59"/>
      <c r="CY13" s="59"/>
      <c r="CZ13" s="59"/>
      <c r="DA13" s="59"/>
      <c r="DB13" s="59"/>
      <c r="DC13" s="48" t="s">
        <v>199</v>
      </c>
      <c r="DD13" s="52" t="s">
        <v>5</v>
      </c>
      <c r="DE13" s="59">
        <f t="shared" si="55"/>
        <v>28</v>
      </c>
      <c r="DF13" s="59">
        <f t="shared" si="56"/>
        <v>28</v>
      </c>
      <c r="DG13" s="59">
        <f t="shared" si="57"/>
        <v>28</v>
      </c>
      <c r="DH13" s="59">
        <f t="shared" si="58"/>
        <v>28</v>
      </c>
      <c r="DI13" s="59">
        <f t="shared" si="59"/>
        <v>28</v>
      </c>
      <c r="DJ13" s="59">
        <f t="shared" si="60"/>
        <v>28</v>
      </c>
      <c r="DK13" s="59">
        <f t="shared" si="66"/>
        <v>28</v>
      </c>
      <c r="DL13" s="59">
        <f t="shared" si="67"/>
        <v>28</v>
      </c>
      <c r="DM13" s="59">
        <f t="shared" si="68"/>
        <v>28</v>
      </c>
      <c r="DN13" s="59">
        <f t="shared" si="69"/>
        <v>28</v>
      </c>
      <c r="DO13" s="59">
        <f t="shared" si="70"/>
        <v>28</v>
      </c>
      <c r="DP13" s="59">
        <f t="shared" si="71"/>
        <v>28</v>
      </c>
      <c r="DQ13" s="59">
        <f t="shared" si="72"/>
        <v>28</v>
      </c>
      <c r="DR13" s="59">
        <f t="shared" si="73"/>
        <v>28</v>
      </c>
      <c r="DS13" s="59">
        <f t="shared" si="74"/>
        <v>28</v>
      </c>
      <c r="DT13" s="59">
        <f t="shared" si="75"/>
        <v>28</v>
      </c>
      <c r="DU13" s="59">
        <f t="shared" si="76"/>
        <v>28</v>
      </c>
      <c r="DV13" s="59">
        <f t="shared" si="77"/>
        <v>35</v>
      </c>
      <c r="DW13" s="59">
        <f t="shared" si="78"/>
        <v>35</v>
      </c>
      <c r="DX13" s="59">
        <f t="shared" si="79"/>
        <v>28</v>
      </c>
      <c r="DY13" s="59"/>
      <c r="DZ13" s="59"/>
      <c r="EA13" s="59"/>
      <c r="EB13" s="59"/>
      <c r="EC13" s="59"/>
      <c r="ED13" s="59"/>
      <c r="EE13" s="59"/>
      <c r="EG13" s="79">
        <f t="shared" si="31"/>
        <v>62</v>
      </c>
      <c r="EH13" s="79">
        <f t="shared" si="32"/>
        <v>74</v>
      </c>
      <c r="EI13" s="79">
        <f t="shared" si="33"/>
        <v>77</v>
      </c>
      <c r="EJ13" s="79">
        <f t="shared" si="34"/>
        <v>90</v>
      </c>
      <c r="EK13" s="79">
        <f t="shared" si="35"/>
        <v>86</v>
      </c>
      <c r="EL13" s="79">
        <f t="shared" si="36"/>
        <v>82</v>
      </c>
      <c r="EM13" s="79">
        <f t="shared" si="37"/>
        <v>71</v>
      </c>
      <c r="EN13" s="79">
        <f t="shared" si="38"/>
        <v>79</v>
      </c>
      <c r="EO13" s="79">
        <f t="shared" si="39"/>
        <v>90</v>
      </c>
      <c r="EP13" s="79">
        <f t="shared" si="40"/>
        <v>87</v>
      </c>
      <c r="EQ13" s="79">
        <f t="shared" si="41"/>
        <v>90</v>
      </c>
      <c r="ER13" s="79">
        <f t="shared" si="42"/>
        <v>87</v>
      </c>
      <c r="ES13" s="79">
        <f t="shared" si="43"/>
        <v>74</v>
      </c>
      <c r="ET13" s="79">
        <f t="shared" si="43"/>
        <v>70</v>
      </c>
      <c r="EU13" s="79">
        <f t="shared" si="43"/>
        <v>82</v>
      </c>
      <c r="EV13" s="79">
        <f t="shared" si="43"/>
        <v>74</v>
      </c>
      <c r="EW13" s="79">
        <f t="shared" si="43"/>
        <v>82</v>
      </c>
      <c r="EX13" s="79">
        <f t="shared" si="43"/>
        <v>90</v>
      </c>
      <c r="EY13" s="79">
        <f t="shared" si="43"/>
        <v>80</v>
      </c>
      <c r="EZ13" s="79">
        <f t="shared" si="43"/>
        <v>90</v>
      </c>
      <c r="FA13" s="79"/>
      <c r="FB13" s="79"/>
      <c r="FC13" s="79"/>
      <c r="FD13" s="79"/>
      <c r="FE13" s="79"/>
      <c r="FF13" s="79"/>
      <c r="FH13" s="48">
        <f t="shared" si="65"/>
        <v>40</v>
      </c>
      <c r="FI13" s="48">
        <f t="shared" si="65"/>
        <v>32</v>
      </c>
      <c r="FJ13" s="48">
        <f t="shared" si="65"/>
        <v>40</v>
      </c>
      <c r="FK13" s="48">
        <f t="shared" si="65"/>
        <v>51</v>
      </c>
      <c r="FL13" s="48">
        <f t="shared" si="65"/>
        <v>47</v>
      </c>
      <c r="FM13" s="48">
        <f t="shared" si="65"/>
        <v>48</v>
      </c>
    </row>
    <row r="14" spans="2:169" s="53" customFormat="1" ht="12.75">
      <c r="B14" s="53" t="s">
        <v>213</v>
      </c>
      <c r="C14" s="94" t="s">
        <v>14</v>
      </c>
      <c r="G14" s="65"/>
      <c r="H14" s="65"/>
      <c r="I14" s="65"/>
      <c r="J14" s="65"/>
      <c r="L14" s="169"/>
      <c r="M14" s="171">
        <v>4.63</v>
      </c>
      <c r="N14" s="82">
        <v>2.39</v>
      </c>
      <c r="O14" s="82">
        <v>5.82</v>
      </c>
      <c r="P14" s="82">
        <v>4.5</v>
      </c>
      <c r="Q14" s="82">
        <v>2.9</v>
      </c>
      <c r="R14" s="82">
        <v>2.2000000000000002</v>
      </c>
      <c r="S14" s="82">
        <v>1.71</v>
      </c>
      <c r="T14" s="82">
        <v>3.21</v>
      </c>
      <c r="U14" s="82">
        <v>9.69</v>
      </c>
      <c r="V14" s="82">
        <v>20.09</v>
      </c>
      <c r="W14" s="82">
        <v>16.399999999999999</v>
      </c>
      <c r="X14" s="82">
        <v>23.41</v>
      </c>
      <c r="Y14" s="82">
        <v>30.13</v>
      </c>
      <c r="Z14" s="82">
        <v>43.66</v>
      </c>
      <c r="AA14" s="82">
        <v>70.83</v>
      </c>
      <c r="AB14" s="82">
        <v>734.06</v>
      </c>
      <c r="AC14" s="178">
        <v>301.72000000000003</v>
      </c>
      <c r="AD14" s="178">
        <v>25.99</v>
      </c>
      <c r="AE14" s="178">
        <v>198.54</v>
      </c>
      <c r="AF14" s="178">
        <v>-1.06</v>
      </c>
      <c r="AG14" s="178">
        <v>2.81</v>
      </c>
      <c r="AH14" s="178">
        <v>12.13</v>
      </c>
      <c r="AI14" s="178">
        <v>2.35</v>
      </c>
      <c r="AJ14" s="178">
        <v>5.55</v>
      </c>
      <c r="AK14" s="178">
        <v>6.22</v>
      </c>
      <c r="AL14" s="177">
        <v>2.74</v>
      </c>
      <c r="AM14" s="172">
        <v>2.4500000000000002</v>
      </c>
      <c r="AN14" s="172">
        <v>6.99</v>
      </c>
      <c r="AO14" s="185">
        <v>4.21</v>
      </c>
      <c r="AP14" s="120">
        <v>4.42</v>
      </c>
      <c r="AQ14" s="193">
        <v>3.65</v>
      </c>
      <c r="AR14" s="193">
        <v>3.21</v>
      </c>
      <c r="AS14" s="204"/>
      <c r="AT14" s="204"/>
      <c r="AU14" s="204"/>
      <c r="AV14" s="204"/>
      <c r="AW14" s="204"/>
      <c r="AX14" s="110"/>
      <c r="AY14" s="56"/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55">
        <f t="shared" ref="BG14:BG24" si="80">(T14-AF14)/T14</f>
        <v>1.3302180685358254</v>
      </c>
      <c r="BH14" s="55">
        <f t="shared" ref="BH14:BH24" si="81">(U14-AG14)/U14</f>
        <v>0.71001031991744057</v>
      </c>
      <c r="BI14" s="55">
        <f t="shared" ref="BI14:BI24" si="82">(V14-AH14)/V14</f>
        <v>0.3962170233947237</v>
      </c>
      <c r="BJ14" s="55">
        <f t="shared" si="0"/>
        <v>0.85670731707317072</v>
      </c>
      <c r="BK14" s="55">
        <f t="shared" si="1"/>
        <v>0.7629218282785134</v>
      </c>
      <c r="BL14" s="55">
        <f t="shared" si="2"/>
        <v>0.79356123464985073</v>
      </c>
      <c r="BM14" s="55">
        <f t="shared" si="3"/>
        <v>0.9372423270728355</v>
      </c>
      <c r="BN14" s="55">
        <f t="shared" si="4"/>
        <v>0.96541013694762101</v>
      </c>
      <c r="BO14" s="55">
        <f t="shared" si="5"/>
        <v>0.99047761763343589</v>
      </c>
      <c r="BP14" s="55">
        <f t="shared" si="6"/>
        <v>0.98604666578284506</v>
      </c>
      <c r="BQ14" s="55">
        <f t="shared" si="7"/>
        <v>0.82993459022701044</v>
      </c>
      <c r="BR14" s="55">
        <f t="shared" si="8"/>
        <v>0.98161579530573184</v>
      </c>
      <c r="BS14" s="55">
        <f t="shared" si="9"/>
        <v>4.0283018867924518</v>
      </c>
      <c r="BT14" s="55"/>
      <c r="BU14" s="55"/>
      <c r="BV14" s="55"/>
      <c r="BW14" s="55"/>
      <c r="BX14" s="55"/>
      <c r="BY14" s="55"/>
      <c r="BZ14" s="55"/>
      <c r="CA14" s="55"/>
      <c r="CB14" s="60">
        <v>20</v>
      </c>
      <c r="CC14" s="58">
        <f t="shared" ref="CC14:CV14" si="83">IF(AZ14&gt;=0.2,5,IF(AZ14&gt;=0.1,4,IF(AZ14&gt;=0,3,IF(AZ14&gt;=-0.1,2,1))))</f>
        <v>3</v>
      </c>
      <c r="CD14" s="58">
        <f t="shared" si="83"/>
        <v>3</v>
      </c>
      <c r="CE14" s="58">
        <f t="shared" si="83"/>
        <v>3</v>
      </c>
      <c r="CF14" s="58">
        <f t="shared" si="83"/>
        <v>3</v>
      </c>
      <c r="CG14" s="58">
        <f t="shared" si="83"/>
        <v>3</v>
      </c>
      <c r="CH14" s="58">
        <f t="shared" si="83"/>
        <v>3</v>
      </c>
      <c r="CI14" s="58">
        <f t="shared" si="83"/>
        <v>3</v>
      </c>
      <c r="CJ14" s="58">
        <f t="shared" si="83"/>
        <v>5</v>
      </c>
      <c r="CK14" s="58">
        <f t="shared" si="83"/>
        <v>5</v>
      </c>
      <c r="CL14" s="58">
        <f t="shared" si="83"/>
        <v>5</v>
      </c>
      <c r="CM14" s="58">
        <f t="shared" si="83"/>
        <v>5</v>
      </c>
      <c r="CN14" s="58">
        <f t="shared" si="83"/>
        <v>5</v>
      </c>
      <c r="CO14" s="58">
        <f t="shared" si="83"/>
        <v>5</v>
      </c>
      <c r="CP14" s="58">
        <f t="shared" si="83"/>
        <v>5</v>
      </c>
      <c r="CQ14" s="58">
        <f t="shared" si="83"/>
        <v>5</v>
      </c>
      <c r="CR14" s="58">
        <f t="shared" si="83"/>
        <v>5</v>
      </c>
      <c r="CS14" s="58">
        <f t="shared" si="83"/>
        <v>5</v>
      </c>
      <c r="CT14" s="58">
        <f t="shared" si="83"/>
        <v>5</v>
      </c>
      <c r="CU14" s="58">
        <f t="shared" si="83"/>
        <v>5</v>
      </c>
      <c r="CV14" s="58">
        <f t="shared" si="83"/>
        <v>5</v>
      </c>
      <c r="CW14" s="58"/>
      <c r="CX14" s="58"/>
      <c r="CY14" s="58"/>
      <c r="CZ14" s="58"/>
      <c r="DA14" s="58"/>
      <c r="DB14" s="58"/>
      <c r="DC14" s="53" t="s">
        <v>214</v>
      </c>
      <c r="DD14" s="94" t="s">
        <v>14</v>
      </c>
      <c r="DE14" s="58">
        <f t="shared" si="55"/>
        <v>12</v>
      </c>
      <c r="DF14" s="58">
        <f t="shared" si="56"/>
        <v>12</v>
      </c>
      <c r="DG14" s="58">
        <f t="shared" si="57"/>
        <v>12</v>
      </c>
      <c r="DH14" s="58">
        <f t="shared" si="58"/>
        <v>12</v>
      </c>
      <c r="DI14" s="58">
        <f t="shared" si="59"/>
        <v>12</v>
      </c>
      <c r="DJ14" s="58">
        <f t="shared" si="60"/>
        <v>12</v>
      </c>
      <c r="DK14" s="58">
        <f t="shared" ref="DK14:DP14" si="84">CI14/5*$CB14</f>
        <v>12</v>
      </c>
      <c r="DL14" s="58">
        <f t="shared" si="84"/>
        <v>20</v>
      </c>
      <c r="DM14" s="58">
        <f t="shared" si="84"/>
        <v>20</v>
      </c>
      <c r="DN14" s="58">
        <f t="shared" si="84"/>
        <v>20</v>
      </c>
      <c r="DO14" s="58">
        <f t="shared" si="84"/>
        <v>20</v>
      </c>
      <c r="DP14" s="58">
        <f t="shared" si="84"/>
        <v>20</v>
      </c>
      <c r="DQ14" s="58">
        <f t="shared" si="72"/>
        <v>20</v>
      </c>
      <c r="DR14" s="58">
        <f t="shared" si="73"/>
        <v>20</v>
      </c>
      <c r="DS14" s="58">
        <f t="shared" si="74"/>
        <v>20</v>
      </c>
      <c r="DT14" s="58">
        <f t="shared" si="75"/>
        <v>20</v>
      </c>
      <c r="DU14" s="58">
        <f t="shared" si="76"/>
        <v>20</v>
      </c>
      <c r="DV14" s="58">
        <f t="shared" si="77"/>
        <v>20</v>
      </c>
      <c r="DW14" s="58">
        <f t="shared" si="78"/>
        <v>20</v>
      </c>
      <c r="DX14" s="58">
        <f t="shared" si="79"/>
        <v>20</v>
      </c>
      <c r="DY14" s="58"/>
      <c r="DZ14" s="58"/>
      <c r="EA14" s="58"/>
      <c r="EB14" s="58"/>
      <c r="EC14" s="58"/>
      <c r="ED14" s="58"/>
      <c r="EE14" s="58"/>
    </row>
    <row r="15" spans="2:169" s="53" customFormat="1" ht="12.75">
      <c r="C15" s="67" t="s">
        <v>9</v>
      </c>
      <c r="L15" s="169"/>
      <c r="M15" s="171">
        <v>7.0000000000000007E-2</v>
      </c>
      <c r="N15" s="82">
        <v>0.13</v>
      </c>
      <c r="O15" s="82">
        <v>0.08</v>
      </c>
      <c r="P15" s="82">
        <v>0.17</v>
      </c>
      <c r="Q15" s="82">
        <v>0.13</v>
      </c>
      <c r="R15" s="82">
        <v>0.12</v>
      </c>
      <c r="S15" s="82">
        <v>7.0000000000000007E-2</v>
      </c>
      <c r="T15" s="82">
        <v>0.15</v>
      </c>
      <c r="U15" s="82">
        <v>0.13</v>
      </c>
      <c r="V15" s="82">
        <v>0.14000000000000001</v>
      </c>
      <c r="W15" s="82">
        <v>0.09</v>
      </c>
      <c r="X15" s="82">
        <v>7.0000000000000007E-2</v>
      </c>
      <c r="Y15" s="82">
        <v>0.1</v>
      </c>
      <c r="Z15" s="82">
        <v>0.08</v>
      </c>
      <c r="AA15" s="82">
        <v>0.08</v>
      </c>
      <c r="AB15" s="82">
        <v>0.17</v>
      </c>
      <c r="AC15" s="82">
        <v>0.11</v>
      </c>
      <c r="AD15" s="82">
        <v>0.11</v>
      </c>
      <c r="AE15" s="82">
        <v>0.03</v>
      </c>
      <c r="AF15" s="82">
        <v>0.09</v>
      </c>
      <c r="AG15" s="82">
        <v>0</v>
      </c>
      <c r="AH15" s="82">
        <v>0.17</v>
      </c>
      <c r="AI15" s="82">
        <v>0.08</v>
      </c>
      <c r="AJ15" s="82">
        <v>0.03</v>
      </c>
      <c r="AK15" s="82">
        <v>0.02</v>
      </c>
      <c r="AL15" s="117">
        <v>0</v>
      </c>
      <c r="AM15" s="120">
        <v>0.23</v>
      </c>
      <c r="AN15" s="120">
        <v>-0.28999999999999998</v>
      </c>
      <c r="AO15" s="188">
        <v>-0.05</v>
      </c>
      <c r="AP15" s="120">
        <v>0.16</v>
      </c>
      <c r="AQ15" s="193">
        <v>0.09</v>
      </c>
      <c r="AR15" s="193">
        <v>0.06</v>
      </c>
      <c r="AS15" s="204"/>
      <c r="AT15" s="204"/>
      <c r="AU15" s="204"/>
      <c r="AV15" s="204"/>
      <c r="AW15" s="204"/>
      <c r="AX15" s="110"/>
      <c r="AY15" s="56"/>
      <c r="AZ15" s="55">
        <f t="shared" ref="AZ15:AZ24" si="85">(M15-Y15)/M15</f>
        <v>-0.42857142857142849</v>
      </c>
      <c r="BA15" s="55">
        <f t="shared" ref="BA15:BA24" si="86">(N15-Z15)/N15</f>
        <v>0.38461538461538464</v>
      </c>
      <c r="BB15" s="55">
        <f t="shared" ref="BB15:BB24" si="87">(O15-AA15)/O15</f>
        <v>0</v>
      </c>
      <c r="BC15" s="55">
        <f t="shared" ref="BC15:BC24" si="88">(P15-AB15)/P15</f>
        <v>0</v>
      </c>
      <c r="BD15" s="55">
        <f t="shared" ref="BD15:BD24" si="89">(Q15-AC15)/Q15</f>
        <v>0.15384615384615388</v>
      </c>
      <c r="BE15" s="55">
        <f t="shared" ref="BE15:BE24" si="90">(R15-AD15)/R15</f>
        <v>8.3333333333333301E-2</v>
      </c>
      <c r="BF15" s="55">
        <f t="shared" ref="BF15:BF24" si="91">(S15-AE15)/S15</f>
        <v>0.57142857142857151</v>
      </c>
      <c r="BG15" s="55">
        <f t="shared" si="80"/>
        <v>0.4</v>
      </c>
      <c r="BH15" s="55">
        <f t="shared" si="81"/>
        <v>1</v>
      </c>
      <c r="BI15" s="55">
        <f t="shared" si="82"/>
        <v>-0.21428571428571425</v>
      </c>
      <c r="BJ15" s="55">
        <f t="shared" si="0"/>
        <v>0.11111111111111106</v>
      </c>
      <c r="BK15" s="55">
        <f t="shared" si="1"/>
        <v>0.57142857142857151</v>
      </c>
      <c r="BL15" s="55">
        <f t="shared" si="2"/>
        <v>0.79999999999999993</v>
      </c>
      <c r="BM15" s="55">
        <f t="shared" si="3"/>
        <v>1</v>
      </c>
      <c r="BN15" s="55">
        <f t="shared" si="4"/>
        <v>-1.8750000000000002</v>
      </c>
      <c r="BO15" s="55">
        <f t="shared" si="5"/>
        <v>2.7058823529411762</v>
      </c>
      <c r="BP15" s="55">
        <f t="shared" si="6"/>
        <v>1.4545454545454546</v>
      </c>
      <c r="BQ15" s="55">
        <f t="shared" si="7"/>
        <v>-0.45454545454545459</v>
      </c>
      <c r="BR15" s="55">
        <f t="shared" si="8"/>
        <v>-2</v>
      </c>
      <c r="BS15" s="55">
        <f t="shared" si="9"/>
        <v>0.33333333333333331</v>
      </c>
      <c r="BT15" s="55"/>
      <c r="BU15" s="55"/>
      <c r="BV15" s="55"/>
      <c r="BW15" s="55"/>
      <c r="BX15" s="55"/>
      <c r="BY15" s="55"/>
      <c r="BZ15" s="55"/>
      <c r="CA15" s="55"/>
      <c r="CB15" s="60">
        <v>20</v>
      </c>
      <c r="CC15" s="58">
        <f t="shared" ref="CC15:CC24" si="92">IF(AZ15&gt;=0.2,5,IF(AZ15&gt;=0.1,4,IF(AZ15&gt;=0,3,IF(AZ15&gt;=-0.1,2,1))))</f>
        <v>1</v>
      </c>
      <c r="CD15" s="58">
        <f t="shared" ref="CD15:CD24" si="93">IF(BA15&gt;=0.2,5,IF(BA15&gt;=0.1,4,IF(BA15&gt;=0,3,IF(BA15&gt;=-0.1,2,1))))</f>
        <v>5</v>
      </c>
      <c r="CE15" s="58">
        <f t="shared" ref="CE15:CE24" si="94">IF(BB15&gt;=0.2,5,IF(BB15&gt;=0.1,4,IF(BB15&gt;=0,3,IF(BB15&gt;=-0.1,2,1))))</f>
        <v>3</v>
      </c>
      <c r="CF15" s="58">
        <f t="shared" ref="CF15:CF24" si="95">IF(BC15&gt;=0.2,5,IF(BC15&gt;=0.1,4,IF(BC15&gt;=0,3,IF(BC15&gt;=-0.1,2,1))))</f>
        <v>3</v>
      </c>
      <c r="CG15" s="58">
        <f t="shared" ref="CG15:CG24" si="96">IF(BD15&gt;=0.2,5,IF(BD15&gt;=0.1,4,IF(BD15&gt;=0,3,IF(BD15&gt;=-0.1,2,1))))</f>
        <v>4</v>
      </c>
      <c r="CH15" s="58">
        <f t="shared" ref="CH15:CH24" si="97">IF(BE15&gt;=0.2,5,IF(BE15&gt;=0.1,4,IF(BE15&gt;=0,3,IF(BE15&gt;=-0.1,2,1))))</f>
        <v>3</v>
      </c>
      <c r="CI15" s="58">
        <f t="shared" ref="CI15:CI22" si="98">IF(BF15&gt;=0.2,5,IF(BF15&gt;=0.1,4,IF(BF15&gt;=0,3,IF(BF15&gt;=-0.1,2,1))))</f>
        <v>5</v>
      </c>
      <c r="CJ15" s="58">
        <f t="shared" ref="CJ15:CJ22" si="99">IF(BG15&gt;=0.2,5,IF(BG15&gt;=0.1,4,IF(BG15&gt;=0,3,IF(BG15&gt;=-0.1,2,1))))</f>
        <v>5</v>
      </c>
      <c r="CK15" s="58">
        <f t="shared" ref="CK15:CK22" si="100">IF(BH15&gt;=0.2,5,IF(BH15&gt;=0.1,4,IF(BH15&gt;=0,3,IF(BH15&gt;=-0.1,2,1))))</f>
        <v>5</v>
      </c>
      <c r="CL15" s="58">
        <f t="shared" ref="CL15:CL22" si="101">IF(BI15&gt;=0.2,5,IF(BI15&gt;=0.1,4,IF(BI15&gt;=0,3,IF(BI15&gt;=-0.1,2,1))))</f>
        <v>1</v>
      </c>
      <c r="CM15" s="58">
        <f t="shared" ref="CM15:CV22" si="102">IF(BJ15&gt;=0.2,5,IF(BJ15&gt;=0.1,4,IF(BJ15&gt;=0,3,IF(BJ15&gt;=-0.1,2,1))))</f>
        <v>4</v>
      </c>
      <c r="CN15" s="58">
        <f t="shared" si="102"/>
        <v>5</v>
      </c>
      <c r="CO15" s="58">
        <f t="shared" si="102"/>
        <v>5</v>
      </c>
      <c r="CP15" s="58">
        <f t="shared" si="102"/>
        <v>5</v>
      </c>
      <c r="CQ15" s="58">
        <f t="shared" si="102"/>
        <v>1</v>
      </c>
      <c r="CR15" s="58">
        <f t="shared" si="102"/>
        <v>5</v>
      </c>
      <c r="CS15" s="58">
        <f t="shared" si="102"/>
        <v>5</v>
      </c>
      <c r="CT15" s="58">
        <f t="shared" si="102"/>
        <v>1</v>
      </c>
      <c r="CU15" s="58">
        <f t="shared" si="102"/>
        <v>1</v>
      </c>
      <c r="CV15" s="58">
        <f t="shared" si="102"/>
        <v>5</v>
      </c>
      <c r="CW15" s="58"/>
      <c r="CX15" s="58"/>
      <c r="CY15" s="58"/>
      <c r="CZ15" s="58"/>
      <c r="DA15" s="58"/>
      <c r="DB15" s="58"/>
      <c r="DC15" s="53" t="s">
        <v>214</v>
      </c>
      <c r="DD15" s="67" t="s">
        <v>9</v>
      </c>
      <c r="DE15" s="58">
        <f t="shared" si="55"/>
        <v>4</v>
      </c>
      <c r="DF15" s="58">
        <f t="shared" si="56"/>
        <v>20</v>
      </c>
      <c r="DG15" s="58">
        <f t="shared" si="57"/>
        <v>12</v>
      </c>
      <c r="DH15" s="58">
        <f t="shared" si="58"/>
        <v>12</v>
      </c>
      <c r="DI15" s="58">
        <f t="shared" si="59"/>
        <v>16</v>
      </c>
      <c r="DJ15" s="58">
        <f t="shared" si="60"/>
        <v>12</v>
      </c>
      <c r="DK15" s="58">
        <f t="shared" ref="DK15:DK22" si="103">CI15/5*$CB15</f>
        <v>20</v>
      </c>
      <c r="DL15" s="58">
        <f t="shared" ref="DL15:DL22" si="104">CJ15/5*$CB15</f>
        <v>20</v>
      </c>
      <c r="DM15" s="58">
        <f t="shared" ref="DM15:DM22" si="105">CK15/5*$CB15</f>
        <v>20</v>
      </c>
      <c r="DN15" s="58">
        <f t="shared" ref="DN15:DN22" si="106">CL15/5*$CB15</f>
        <v>4</v>
      </c>
      <c r="DO15" s="58">
        <f t="shared" ref="DO15:DP22" si="107">CM15/5*$CB15</f>
        <v>16</v>
      </c>
      <c r="DP15" s="58">
        <f t="shared" si="107"/>
        <v>20</v>
      </c>
      <c r="DQ15" s="58">
        <f t="shared" si="72"/>
        <v>20</v>
      </c>
      <c r="DR15" s="58">
        <f t="shared" si="73"/>
        <v>20</v>
      </c>
      <c r="DS15" s="58">
        <f t="shared" si="74"/>
        <v>4</v>
      </c>
      <c r="DT15" s="58">
        <f t="shared" si="75"/>
        <v>20</v>
      </c>
      <c r="DU15" s="58">
        <f t="shared" si="76"/>
        <v>20</v>
      </c>
      <c r="DV15" s="58">
        <f t="shared" si="77"/>
        <v>4</v>
      </c>
      <c r="DW15" s="58">
        <f t="shared" si="78"/>
        <v>4</v>
      </c>
      <c r="DX15" s="58">
        <f t="shared" si="79"/>
        <v>20</v>
      </c>
      <c r="DY15" s="58"/>
      <c r="DZ15" s="58"/>
      <c r="EA15" s="58"/>
      <c r="EB15" s="58"/>
      <c r="EC15" s="58"/>
      <c r="ED15" s="58"/>
      <c r="EE15" s="58"/>
    </row>
    <row r="16" spans="2:169" s="53" customFormat="1" ht="12.75">
      <c r="C16" s="67" t="s">
        <v>0</v>
      </c>
      <c r="L16" s="169"/>
      <c r="M16" s="171">
        <v>2.5</v>
      </c>
      <c r="N16" s="82">
        <v>2.2200000000000002</v>
      </c>
      <c r="O16" s="82">
        <v>3.05</v>
      </c>
      <c r="P16" s="82">
        <v>2.34</v>
      </c>
      <c r="Q16" s="82">
        <v>2.85</v>
      </c>
      <c r="R16" s="82">
        <v>2.2999999999999998</v>
      </c>
      <c r="S16" s="82">
        <v>2.7</v>
      </c>
      <c r="T16" s="82">
        <v>3.29</v>
      </c>
      <c r="U16" s="82">
        <v>3.49</v>
      </c>
      <c r="V16" s="82">
        <v>3.16</v>
      </c>
      <c r="W16" s="82">
        <v>2.83</v>
      </c>
      <c r="X16" s="82">
        <v>2.46</v>
      </c>
      <c r="Y16" s="82">
        <v>3.1</v>
      </c>
      <c r="Z16" s="82">
        <v>3.84</v>
      </c>
      <c r="AA16" s="82">
        <v>3.27</v>
      </c>
      <c r="AB16" s="82">
        <v>2.5099999999999998</v>
      </c>
      <c r="AC16" s="82">
        <v>2.3199999999999998</v>
      </c>
      <c r="AD16" s="82">
        <v>2.36</v>
      </c>
      <c r="AE16" s="82">
        <v>1.92</v>
      </c>
      <c r="AF16" s="82">
        <v>1.72</v>
      </c>
      <c r="AG16" s="82">
        <v>1.45</v>
      </c>
      <c r="AH16" s="82">
        <v>2.33</v>
      </c>
      <c r="AI16" s="82">
        <v>1.97</v>
      </c>
      <c r="AJ16" s="82">
        <v>1.74</v>
      </c>
      <c r="AK16" s="82">
        <v>1.64</v>
      </c>
      <c r="AL16" s="117">
        <v>2.25</v>
      </c>
      <c r="AM16" s="120">
        <v>3.05</v>
      </c>
      <c r="AN16" s="120">
        <v>2.5099999999999998</v>
      </c>
      <c r="AO16" s="188">
        <v>2.41</v>
      </c>
      <c r="AP16" s="120">
        <v>2.4900000000000002</v>
      </c>
      <c r="AQ16" s="193">
        <v>1.77</v>
      </c>
      <c r="AR16" s="193">
        <v>1.84</v>
      </c>
      <c r="AS16" s="204"/>
      <c r="AT16" s="204"/>
      <c r="AU16" s="204"/>
      <c r="AV16" s="204"/>
      <c r="AW16" s="204"/>
      <c r="AX16" s="110"/>
      <c r="AY16" s="56"/>
      <c r="AZ16" s="55">
        <f t="shared" si="85"/>
        <v>-0.24000000000000005</v>
      </c>
      <c r="BA16" s="55">
        <f t="shared" si="86"/>
        <v>-0.72972972972972949</v>
      </c>
      <c r="BB16" s="55">
        <f t="shared" si="87"/>
        <v>-7.2131147540983681E-2</v>
      </c>
      <c r="BC16" s="55">
        <f t="shared" si="88"/>
        <v>-7.2649572649572627E-2</v>
      </c>
      <c r="BD16" s="55">
        <f t="shared" si="89"/>
        <v>0.18596491228070183</v>
      </c>
      <c r="BE16" s="55">
        <f t="shared" si="90"/>
        <v>-2.6086956521739157E-2</v>
      </c>
      <c r="BF16" s="55">
        <f t="shared" si="91"/>
        <v>0.28888888888888897</v>
      </c>
      <c r="BG16" s="55">
        <f t="shared" si="80"/>
        <v>0.47720364741641341</v>
      </c>
      <c r="BH16" s="55">
        <f t="shared" si="81"/>
        <v>0.58452722063037243</v>
      </c>
      <c r="BI16" s="55">
        <f t="shared" si="82"/>
        <v>0.26265822784810128</v>
      </c>
      <c r="BJ16" s="55">
        <f t="shared" si="0"/>
        <v>0.30388692579505305</v>
      </c>
      <c r="BK16" s="55">
        <f t="shared" si="1"/>
        <v>0.29268292682926828</v>
      </c>
      <c r="BL16" s="55">
        <f t="shared" si="2"/>
        <v>0.47096774193548391</v>
      </c>
      <c r="BM16" s="55">
        <f t="shared" si="3"/>
        <v>0.4140625</v>
      </c>
      <c r="BN16" s="55">
        <f t="shared" si="4"/>
        <v>6.7278287461773764E-2</v>
      </c>
      <c r="BO16" s="55">
        <f t="shared" si="5"/>
        <v>0</v>
      </c>
      <c r="BP16" s="55">
        <f t="shared" si="6"/>
        <v>-3.8793103448275995E-2</v>
      </c>
      <c r="BQ16" s="55">
        <f t="shared" si="7"/>
        <v>-5.5084745762712009E-2</v>
      </c>
      <c r="BR16" s="55">
        <f t="shared" si="8"/>
        <v>7.8124999999999958E-2</v>
      </c>
      <c r="BS16" s="55">
        <f t="shared" si="9"/>
        <v>-6.9767441860465185E-2</v>
      </c>
      <c r="BT16" s="55"/>
      <c r="BU16" s="55"/>
      <c r="BV16" s="55"/>
      <c r="BW16" s="55"/>
      <c r="BX16" s="55"/>
      <c r="BY16" s="55"/>
      <c r="BZ16" s="55"/>
      <c r="CA16" s="55"/>
      <c r="CB16" s="60">
        <v>20</v>
      </c>
      <c r="CC16" s="58">
        <f t="shared" si="92"/>
        <v>1</v>
      </c>
      <c r="CD16" s="58">
        <f t="shared" si="93"/>
        <v>1</v>
      </c>
      <c r="CE16" s="58">
        <f t="shared" si="94"/>
        <v>2</v>
      </c>
      <c r="CF16" s="58">
        <f t="shared" si="95"/>
        <v>2</v>
      </c>
      <c r="CG16" s="58">
        <f t="shared" si="96"/>
        <v>4</v>
      </c>
      <c r="CH16" s="58">
        <f t="shared" si="97"/>
        <v>2</v>
      </c>
      <c r="CI16" s="58">
        <f t="shared" si="98"/>
        <v>5</v>
      </c>
      <c r="CJ16" s="58">
        <f t="shared" si="99"/>
        <v>5</v>
      </c>
      <c r="CK16" s="58">
        <f t="shared" si="100"/>
        <v>5</v>
      </c>
      <c r="CL16" s="58">
        <f t="shared" si="101"/>
        <v>5</v>
      </c>
      <c r="CM16" s="58">
        <f t="shared" si="102"/>
        <v>5</v>
      </c>
      <c r="CN16" s="58">
        <f t="shared" si="102"/>
        <v>5</v>
      </c>
      <c r="CO16" s="58">
        <f t="shared" si="102"/>
        <v>5</v>
      </c>
      <c r="CP16" s="58">
        <f t="shared" si="102"/>
        <v>5</v>
      </c>
      <c r="CQ16" s="58">
        <f t="shared" si="102"/>
        <v>3</v>
      </c>
      <c r="CR16" s="58">
        <f t="shared" si="102"/>
        <v>3</v>
      </c>
      <c r="CS16" s="58">
        <f t="shared" si="102"/>
        <v>2</v>
      </c>
      <c r="CT16" s="58">
        <f t="shared" si="102"/>
        <v>2</v>
      </c>
      <c r="CU16" s="58">
        <f t="shared" si="102"/>
        <v>3</v>
      </c>
      <c r="CV16" s="58">
        <f t="shared" si="102"/>
        <v>2</v>
      </c>
      <c r="CW16" s="58"/>
      <c r="CX16" s="58"/>
      <c r="CY16" s="58"/>
      <c r="CZ16" s="58"/>
      <c r="DA16" s="58"/>
      <c r="DB16" s="58"/>
      <c r="DC16" s="53" t="s">
        <v>214</v>
      </c>
      <c r="DD16" s="67" t="s">
        <v>0</v>
      </c>
      <c r="DE16" s="58">
        <f t="shared" si="55"/>
        <v>4</v>
      </c>
      <c r="DF16" s="58">
        <f t="shared" si="56"/>
        <v>4</v>
      </c>
      <c r="DG16" s="58">
        <f t="shared" si="57"/>
        <v>8</v>
      </c>
      <c r="DH16" s="58">
        <f t="shared" si="58"/>
        <v>8</v>
      </c>
      <c r="DI16" s="58">
        <f t="shared" si="59"/>
        <v>16</v>
      </c>
      <c r="DJ16" s="58">
        <f t="shared" si="60"/>
        <v>8</v>
      </c>
      <c r="DK16" s="58">
        <f t="shared" si="103"/>
        <v>20</v>
      </c>
      <c r="DL16" s="58">
        <f t="shared" si="104"/>
        <v>20</v>
      </c>
      <c r="DM16" s="58">
        <f t="shared" si="105"/>
        <v>20</v>
      </c>
      <c r="DN16" s="58">
        <f t="shared" si="106"/>
        <v>20</v>
      </c>
      <c r="DO16" s="58">
        <f t="shared" si="107"/>
        <v>20</v>
      </c>
      <c r="DP16" s="58">
        <f t="shared" si="107"/>
        <v>20</v>
      </c>
      <c r="DQ16" s="58">
        <f t="shared" si="72"/>
        <v>20</v>
      </c>
      <c r="DR16" s="58">
        <f t="shared" si="73"/>
        <v>20</v>
      </c>
      <c r="DS16" s="58">
        <f t="shared" si="74"/>
        <v>12</v>
      </c>
      <c r="DT16" s="58">
        <f t="shared" si="75"/>
        <v>12</v>
      </c>
      <c r="DU16" s="58">
        <f t="shared" si="76"/>
        <v>8</v>
      </c>
      <c r="DV16" s="58">
        <f t="shared" si="77"/>
        <v>8</v>
      </c>
      <c r="DW16" s="58">
        <f t="shared" si="78"/>
        <v>12</v>
      </c>
      <c r="DX16" s="58">
        <f t="shared" si="79"/>
        <v>8</v>
      </c>
      <c r="DY16" s="58"/>
      <c r="DZ16" s="58"/>
      <c r="EA16" s="58"/>
      <c r="EB16" s="58"/>
      <c r="EC16" s="58"/>
      <c r="ED16" s="58"/>
      <c r="EE16" s="58"/>
    </row>
    <row r="17" spans="2:169" s="53" customFormat="1" ht="12.75">
      <c r="C17" s="67" t="s">
        <v>15</v>
      </c>
      <c r="L17" s="169"/>
      <c r="M17" s="171">
        <v>1.71</v>
      </c>
      <c r="N17" s="82">
        <v>1.71</v>
      </c>
      <c r="O17" s="82">
        <v>1.38</v>
      </c>
      <c r="P17" s="82">
        <v>1.33</v>
      </c>
      <c r="Q17" s="82">
        <v>1.49</v>
      </c>
      <c r="R17" s="82">
        <v>1.31</v>
      </c>
      <c r="S17" s="82">
        <v>1.25</v>
      </c>
      <c r="T17" s="82">
        <v>1.28</v>
      </c>
      <c r="U17" s="82">
        <v>1.24</v>
      </c>
      <c r="V17" s="82">
        <v>1.79</v>
      </c>
      <c r="W17" s="82">
        <v>1.43</v>
      </c>
      <c r="X17" s="82">
        <v>1.74</v>
      </c>
      <c r="Y17" s="82">
        <v>2.35</v>
      </c>
      <c r="Z17" s="82">
        <v>2.19</v>
      </c>
      <c r="AA17" s="82">
        <v>1.55</v>
      </c>
      <c r="AB17" s="82">
        <v>1.77</v>
      </c>
      <c r="AC17" s="82">
        <v>1.82</v>
      </c>
      <c r="AD17" s="82">
        <v>1.81</v>
      </c>
      <c r="AE17" s="82">
        <v>1.43</v>
      </c>
      <c r="AF17" s="82">
        <v>1.8</v>
      </c>
      <c r="AG17" s="82">
        <v>1.42</v>
      </c>
      <c r="AH17" s="82">
        <v>1.02</v>
      </c>
      <c r="AI17" s="82">
        <v>0.96</v>
      </c>
      <c r="AJ17" s="82">
        <v>1.08</v>
      </c>
      <c r="AK17" s="82">
        <v>1.1299999999999999</v>
      </c>
      <c r="AL17" s="117">
        <v>1.41</v>
      </c>
      <c r="AM17" s="120">
        <v>1.23</v>
      </c>
      <c r="AN17" s="120">
        <v>1.33</v>
      </c>
      <c r="AO17" s="188">
        <v>1.1499999999999999</v>
      </c>
      <c r="AP17" s="120">
        <v>1.3</v>
      </c>
      <c r="AQ17" s="193">
        <v>1.29</v>
      </c>
      <c r="AR17" s="193">
        <v>1.44</v>
      </c>
      <c r="AS17" s="204"/>
      <c r="AT17" s="204"/>
      <c r="AU17" s="204"/>
      <c r="AV17" s="204"/>
      <c r="AW17" s="204"/>
      <c r="AX17" s="110"/>
      <c r="AY17" s="56"/>
      <c r="AZ17" s="55">
        <f t="shared" si="85"/>
        <v>-0.37426900584795331</v>
      </c>
      <c r="BA17" s="55">
        <f t="shared" si="86"/>
        <v>-0.2807017543859649</v>
      </c>
      <c r="BB17" s="55">
        <f t="shared" si="87"/>
        <v>-0.12318840579710157</v>
      </c>
      <c r="BC17" s="55">
        <f t="shared" si="88"/>
        <v>-0.33082706766917286</v>
      </c>
      <c r="BD17" s="55">
        <f t="shared" si="89"/>
        <v>-0.22147651006711414</v>
      </c>
      <c r="BE17" s="55">
        <f t="shared" si="90"/>
        <v>-0.38167938931297707</v>
      </c>
      <c r="BF17" s="55">
        <f t="shared" si="91"/>
        <v>-0.14399999999999996</v>
      </c>
      <c r="BG17" s="55">
        <f t="shared" si="80"/>
        <v>-0.40625</v>
      </c>
      <c r="BH17" s="55">
        <f t="shared" si="81"/>
        <v>-0.1451612903225806</v>
      </c>
      <c r="BI17" s="55">
        <f t="shared" si="82"/>
        <v>0.43016759776536312</v>
      </c>
      <c r="BJ17" s="55">
        <f t="shared" si="0"/>
        <v>0.32867132867132864</v>
      </c>
      <c r="BK17" s="55">
        <f t="shared" si="1"/>
        <v>0.37931034482758619</v>
      </c>
      <c r="BL17" s="55">
        <f t="shared" si="2"/>
        <v>0.51914893617021285</v>
      </c>
      <c r="BM17" s="55">
        <f t="shared" si="3"/>
        <v>0.35616438356164387</v>
      </c>
      <c r="BN17" s="55">
        <f t="shared" si="4"/>
        <v>0.20645161290322583</v>
      </c>
      <c r="BO17" s="55">
        <f t="shared" si="5"/>
        <v>0.24858757062146888</v>
      </c>
      <c r="BP17" s="55">
        <f t="shared" si="6"/>
        <v>0.36813186813186821</v>
      </c>
      <c r="BQ17" s="55">
        <f t="shared" si="7"/>
        <v>0.28176795580110497</v>
      </c>
      <c r="BR17" s="55">
        <f t="shared" si="8"/>
        <v>9.7902097902097834E-2</v>
      </c>
      <c r="BS17" s="55">
        <f t="shared" si="9"/>
        <v>0.20000000000000004</v>
      </c>
      <c r="BT17" s="55"/>
      <c r="BU17" s="55"/>
      <c r="BV17" s="55"/>
      <c r="BW17" s="55"/>
      <c r="BX17" s="55"/>
      <c r="BY17" s="55"/>
      <c r="BZ17" s="55"/>
      <c r="CA17" s="55"/>
      <c r="CB17" s="60">
        <v>20</v>
      </c>
      <c r="CC17" s="58">
        <f t="shared" si="92"/>
        <v>1</v>
      </c>
      <c r="CD17" s="58">
        <f t="shared" si="93"/>
        <v>1</v>
      </c>
      <c r="CE17" s="58">
        <f t="shared" si="94"/>
        <v>1</v>
      </c>
      <c r="CF17" s="58">
        <f t="shared" si="95"/>
        <v>1</v>
      </c>
      <c r="CG17" s="58">
        <f t="shared" si="96"/>
        <v>1</v>
      </c>
      <c r="CH17" s="58">
        <f t="shared" si="97"/>
        <v>1</v>
      </c>
      <c r="CI17" s="58">
        <f t="shared" si="98"/>
        <v>1</v>
      </c>
      <c r="CJ17" s="58">
        <f t="shared" si="99"/>
        <v>1</v>
      </c>
      <c r="CK17" s="58">
        <f t="shared" si="100"/>
        <v>1</v>
      </c>
      <c r="CL17" s="58">
        <f t="shared" si="101"/>
        <v>5</v>
      </c>
      <c r="CM17" s="58">
        <f t="shared" si="102"/>
        <v>5</v>
      </c>
      <c r="CN17" s="58">
        <f t="shared" si="102"/>
        <v>5</v>
      </c>
      <c r="CO17" s="58">
        <f t="shared" si="102"/>
        <v>5</v>
      </c>
      <c r="CP17" s="58">
        <f t="shared" si="102"/>
        <v>5</v>
      </c>
      <c r="CQ17" s="58">
        <f t="shared" si="102"/>
        <v>5</v>
      </c>
      <c r="CR17" s="58">
        <f t="shared" si="102"/>
        <v>5</v>
      </c>
      <c r="CS17" s="58">
        <f t="shared" si="102"/>
        <v>5</v>
      </c>
      <c r="CT17" s="58">
        <f t="shared" si="102"/>
        <v>5</v>
      </c>
      <c r="CU17" s="58">
        <f t="shared" si="102"/>
        <v>3</v>
      </c>
      <c r="CV17" s="58">
        <f t="shared" si="102"/>
        <v>5</v>
      </c>
      <c r="CW17" s="58"/>
      <c r="CX17" s="58"/>
      <c r="CY17" s="58"/>
      <c r="CZ17" s="58"/>
      <c r="DA17" s="58"/>
      <c r="DB17" s="58"/>
      <c r="DC17" s="53" t="s">
        <v>214</v>
      </c>
      <c r="DD17" s="67" t="s">
        <v>15</v>
      </c>
      <c r="DE17" s="58">
        <f t="shared" si="55"/>
        <v>4</v>
      </c>
      <c r="DF17" s="58">
        <f t="shared" si="56"/>
        <v>4</v>
      </c>
      <c r="DG17" s="58">
        <f t="shared" si="57"/>
        <v>4</v>
      </c>
      <c r="DH17" s="58">
        <f t="shared" si="58"/>
        <v>4</v>
      </c>
      <c r="DI17" s="58">
        <f t="shared" si="59"/>
        <v>4</v>
      </c>
      <c r="DJ17" s="58">
        <f t="shared" si="60"/>
        <v>4</v>
      </c>
      <c r="DK17" s="58">
        <f t="shared" si="103"/>
        <v>4</v>
      </c>
      <c r="DL17" s="58">
        <f t="shared" si="104"/>
        <v>4</v>
      </c>
      <c r="DM17" s="58">
        <f t="shared" si="105"/>
        <v>4</v>
      </c>
      <c r="DN17" s="58">
        <f t="shared" si="106"/>
        <v>20</v>
      </c>
      <c r="DO17" s="58">
        <f t="shared" si="107"/>
        <v>20</v>
      </c>
      <c r="DP17" s="58">
        <f t="shared" si="107"/>
        <v>20</v>
      </c>
      <c r="DQ17" s="58">
        <f t="shared" si="72"/>
        <v>20</v>
      </c>
      <c r="DR17" s="58">
        <f t="shared" si="73"/>
        <v>20</v>
      </c>
      <c r="DS17" s="58">
        <f t="shared" si="74"/>
        <v>20</v>
      </c>
      <c r="DT17" s="58">
        <f t="shared" si="75"/>
        <v>20</v>
      </c>
      <c r="DU17" s="58">
        <f t="shared" si="76"/>
        <v>20</v>
      </c>
      <c r="DV17" s="58">
        <f t="shared" si="77"/>
        <v>20</v>
      </c>
      <c r="DW17" s="58">
        <f t="shared" si="78"/>
        <v>12</v>
      </c>
      <c r="DX17" s="58">
        <f t="shared" si="79"/>
        <v>20</v>
      </c>
      <c r="DY17" s="58"/>
      <c r="DZ17" s="58"/>
      <c r="EA17" s="58"/>
      <c r="EB17" s="58"/>
      <c r="EC17" s="58"/>
      <c r="ED17" s="58"/>
      <c r="EE17" s="58"/>
    </row>
    <row r="18" spans="2:169" s="53" customFormat="1" ht="12.75">
      <c r="C18" s="67" t="s">
        <v>10</v>
      </c>
      <c r="L18" s="169"/>
      <c r="M18" s="171">
        <v>0.5</v>
      </c>
      <c r="N18" s="82">
        <v>0.62</v>
      </c>
      <c r="O18" s="82">
        <v>0.56999999999999995</v>
      </c>
      <c r="P18" s="82">
        <v>0.62</v>
      </c>
      <c r="Q18" s="82">
        <v>0.61</v>
      </c>
      <c r="R18" s="82">
        <v>0.59</v>
      </c>
      <c r="S18" s="82">
        <v>0.76</v>
      </c>
      <c r="T18" s="82">
        <v>0.54</v>
      </c>
      <c r="U18" s="82">
        <v>0.56000000000000005</v>
      </c>
      <c r="V18" s="82">
        <v>0.51</v>
      </c>
      <c r="W18" s="82">
        <v>0.43</v>
      </c>
      <c r="X18" s="82">
        <v>0.37</v>
      </c>
      <c r="Y18" s="82">
        <v>0.47</v>
      </c>
      <c r="Z18" s="82">
        <v>0.75</v>
      </c>
      <c r="AA18" s="82">
        <v>0.71</v>
      </c>
      <c r="AB18" s="82">
        <v>0.71</v>
      </c>
      <c r="AC18" s="82">
        <v>0.81</v>
      </c>
      <c r="AD18" s="82">
        <v>0.77</v>
      </c>
      <c r="AE18" s="82">
        <v>0.86</v>
      </c>
      <c r="AF18" s="82">
        <v>0.68</v>
      </c>
      <c r="AG18" s="82">
        <v>0.67</v>
      </c>
      <c r="AH18" s="82">
        <v>0.56000000000000005</v>
      </c>
      <c r="AI18" s="82">
        <v>0.48</v>
      </c>
      <c r="AJ18" s="82">
        <v>0.55000000000000004</v>
      </c>
      <c r="AK18" s="82">
        <v>0.6</v>
      </c>
      <c r="AL18" s="117">
        <v>0.59</v>
      </c>
      <c r="AM18" s="120">
        <v>0.62</v>
      </c>
      <c r="AN18" s="120">
        <v>0.72</v>
      </c>
      <c r="AO18" s="188">
        <v>0.9</v>
      </c>
      <c r="AP18" s="120">
        <v>0.61</v>
      </c>
      <c r="AQ18" s="193">
        <v>0.66</v>
      </c>
      <c r="AR18" s="193">
        <v>0.62</v>
      </c>
      <c r="AS18" s="204"/>
      <c r="AT18" s="204"/>
      <c r="AU18" s="204"/>
      <c r="AV18" s="204"/>
      <c r="AW18" s="204"/>
      <c r="AX18" s="110"/>
      <c r="AY18" s="56"/>
      <c r="AZ18" s="55">
        <f t="shared" si="85"/>
        <v>6.0000000000000053E-2</v>
      </c>
      <c r="BA18" s="55">
        <f t="shared" si="86"/>
        <v>-0.20967741935483872</v>
      </c>
      <c r="BB18" s="55">
        <f t="shared" si="87"/>
        <v>-0.24561403508771934</v>
      </c>
      <c r="BC18" s="55">
        <f t="shared" si="88"/>
        <v>-0.1451612903225806</v>
      </c>
      <c r="BD18" s="55">
        <f t="shared" si="89"/>
        <v>-0.32786885245901654</v>
      </c>
      <c r="BE18" s="55">
        <f t="shared" si="90"/>
        <v>-0.30508474576271194</v>
      </c>
      <c r="BF18" s="55">
        <f t="shared" si="91"/>
        <v>-0.13157894736842102</v>
      </c>
      <c r="BG18" s="55">
        <f t="shared" si="80"/>
        <v>-0.25925925925925924</v>
      </c>
      <c r="BH18" s="55">
        <f t="shared" si="81"/>
        <v>-0.1964285714285714</v>
      </c>
      <c r="BI18" s="55">
        <f t="shared" si="82"/>
        <v>-9.8039215686274592E-2</v>
      </c>
      <c r="BJ18" s="55">
        <f t="shared" si="0"/>
        <v>-0.11627906976744183</v>
      </c>
      <c r="BK18" s="55">
        <f t="shared" si="1"/>
        <v>-0.48648648648648662</v>
      </c>
      <c r="BL18" s="55">
        <f t="shared" si="2"/>
        <v>-0.27659574468085107</v>
      </c>
      <c r="BM18" s="55">
        <f t="shared" si="3"/>
        <v>0.21333333333333337</v>
      </c>
      <c r="BN18" s="55">
        <f t="shared" si="4"/>
        <v>0.12676056338028166</v>
      </c>
      <c r="BO18" s="55">
        <f t="shared" si="5"/>
        <v>-1.4084507042253534E-2</v>
      </c>
      <c r="BP18" s="55">
        <f t="shared" si="6"/>
        <v>-0.11111111111111106</v>
      </c>
      <c r="BQ18" s="55">
        <f t="shared" si="7"/>
        <v>0.20779220779220783</v>
      </c>
      <c r="BR18" s="55">
        <f t="shared" si="8"/>
        <v>0.23255813953488366</v>
      </c>
      <c r="BS18" s="55">
        <f t="shared" si="9"/>
        <v>8.8235294117647134E-2</v>
      </c>
      <c r="BT18" s="55"/>
      <c r="BU18" s="55"/>
      <c r="BV18" s="55"/>
      <c r="BW18" s="55"/>
      <c r="BX18" s="55"/>
      <c r="BY18" s="55"/>
      <c r="BZ18" s="55"/>
      <c r="CA18" s="55"/>
      <c r="CB18" s="60">
        <v>20</v>
      </c>
      <c r="CC18" s="58">
        <f t="shared" si="92"/>
        <v>3</v>
      </c>
      <c r="CD18" s="58">
        <f t="shared" si="93"/>
        <v>1</v>
      </c>
      <c r="CE18" s="58">
        <f t="shared" si="94"/>
        <v>1</v>
      </c>
      <c r="CF18" s="58">
        <f t="shared" si="95"/>
        <v>1</v>
      </c>
      <c r="CG18" s="58">
        <f t="shared" si="96"/>
        <v>1</v>
      </c>
      <c r="CH18" s="58">
        <f t="shared" si="97"/>
        <v>1</v>
      </c>
      <c r="CI18" s="58">
        <f t="shared" si="98"/>
        <v>1</v>
      </c>
      <c r="CJ18" s="58">
        <f t="shared" si="99"/>
        <v>1</v>
      </c>
      <c r="CK18" s="58">
        <f t="shared" si="100"/>
        <v>1</v>
      </c>
      <c r="CL18" s="58">
        <f t="shared" si="101"/>
        <v>2</v>
      </c>
      <c r="CM18" s="58">
        <f t="shared" si="102"/>
        <v>1</v>
      </c>
      <c r="CN18" s="58">
        <f t="shared" si="102"/>
        <v>1</v>
      </c>
      <c r="CO18" s="58">
        <f t="shared" si="102"/>
        <v>1</v>
      </c>
      <c r="CP18" s="58">
        <f t="shared" si="102"/>
        <v>5</v>
      </c>
      <c r="CQ18" s="58">
        <f t="shared" si="102"/>
        <v>4</v>
      </c>
      <c r="CR18" s="58">
        <f t="shared" si="102"/>
        <v>2</v>
      </c>
      <c r="CS18" s="58">
        <f t="shared" si="102"/>
        <v>1</v>
      </c>
      <c r="CT18" s="58">
        <f t="shared" si="102"/>
        <v>5</v>
      </c>
      <c r="CU18" s="58">
        <f t="shared" si="102"/>
        <v>5</v>
      </c>
      <c r="CV18" s="58">
        <f t="shared" si="102"/>
        <v>3</v>
      </c>
      <c r="CW18" s="58"/>
      <c r="CX18" s="58"/>
      <c r="CY18" s="58"/>
      <c r="CZ18" s="58"/>
      <c r="DA18" s="58"/>
      <c r="DB18" s="58"/>
      <c r="DC18" s="53" t="s">
        <v>214</v>
      </c>
      <c r="DD18" s="67" t="s">
        <v>10</v>
      </c>
      <c r="DE18" s="58">
        <f t="shared" si="55"/>
        <v>12</v>
      </c>
      <c r="DF18" s="58">
        <f t="shared" si="56"/>
        <v>4</v>
      </c>
      <c r="DG18" s="58">
        <f t="shared" si="57"/>
        <v>4</v>
      </c>
      <c r="DH18" s="58">
        <f t="shared" si="58"/>
        <v>4</v>
      </c>
      <c r="DI18" s="58">
        <f t="shared" si="59"/>
        <v>4</v>
      </c>
      <c r="DJ18" s="58">
        <f t="shared" si="60"/>
        <v>4</v>
      </c>
      <c r="DK18" s="58">
        <f t="shared" si="103"/>
        <v>4</v>
      </c>
      <c r="DL18" s="58">
        <f t="shared" si="104"/>
        <v>4</v>
      </c>
      <c r="DM18" s="58">
        <f t="shared" si="105"/>
        <v>4</v>
      </c>
      <c r="DN18" s="58">
        <f t="shared" si="106"/>
        <v>8</v>
      </c>
      <c r="DO18" s="58">
        <f t="shared" si="107"/>
        <v>4</v>
      </c>
      <c r="DP18" s="58">
        <f t="shared" si="107"/>
        <v>4</v>
      </c>
      <c r="DQ18" s="58">
        <f t="shared" si="72"/>
        <v>4</v>
      </c>
      <c r="DR18" s="58">
        <f t="shared" si="73"/>
        <v>20</v>
      </c>
      <c r="DS18" s="58">
        <f t="shared" si="74"/>
        <v>16</v>
      </c>
      <c r="DT18" s="58">
        <f t="shared" si="75"/>
        <v>8</v>
      </c>
      <c r="DU18" s="58">
        <f t="shared" si="76"/>
        <v>4</v>
      </c>
      <c r="DV18" s="58">
        <f t="shared" si="77"/>
        <v>20</v>
      </c>
      <c r="DW18" s="58">
        <f t="shared" si="78"/>
        <v>20</v>
      </c>
      <c r="DX18" s="58">
        <f t="shared" si="79"/>
        <v>12</v>
      </c>
      <c r="DY18" s="58"/>
      <c r="DZ18" s="58"/>
      <c r="EA18" s="58"/>
      <c r="EB18" s="58"/>
      <c r="EC18" s="58"/>
      <c r="ED18" s="58"/>
      <c r="EE18" s="58"/>
    </row>
    <row r="19" spans="2:169" s="53" customFormat="1" ht="12.75">
      <c r="C19" s="67" t="s">
        <v>7</v>
      </c>
      <c r="L19" s="169"/>
      <c r="M19" s="171">
        <v>3.87</v>
      </c>
      <c r="N19" s="82">
        <v>5.85</v>
      </c>
      <c r="O19" s="82">
        <v>5.56</v>
      </c>
      <c r="P19" s="82">
        <v>8.82</v>
      </c>
      <c r="Q19" s="82">
        <v>2.83</v>
      </c>
      <c r="R19" s="82">
        <v>2.79</v>
      </c>
      <c r="S19" s="82">
        <v>2.41</v>
      </c>
      <c r="T19" s="82">
        <v>2.67</v>
      </c>
      <c r="U19" s="82">
        <v>2.4500000000000002</v>
      </c>
      <c r="V19" s="82">
        <v>3.19</v>
      </c>
      <c r="W19" s="82">
        <v>2.77</v>
      </c>
      <c r="X19" s="82">
        <v>3.06</v>
      </c>
      <c r="Y19" s="82">
        <v>2.85</v>
      </c>
      <c r="Z19" s="82">
        <v>3.48</v>
      </c>
      <c r="AA19" s="82">
        <v>1.49</v>
      </c>
      <c r="AB19" s="82">
        <v>2.31</v>
      </c>
      <c r="AC19" s="82">
        <v>2.17</v>
      </c>
      <c r="AD19" s="82">
        <v>2.25</v>
      </c>
      <c r="AE19" s="82">
        <v>1.91</v>
      </c>
      <c r="AF19" s="82">
        <v>2.19</v>
      </c>
      <c r="AG19" s="82">
        <v>1.68</v>
      </c>
      <c r="AH19" s="82">
        <v>2.46</v>
      </c>
      <c r="AI19" s="82">
        <v>1.88</v>
      </c>
      <c r="AJ19" s="82">
        <v>2.14</v>
      </c>
      <c r="AK19" s="82">
        <v>1.6</v>
      </c>
      <c r="AL19" s="117">
        <v>3.24</v>
      </c>
      <c r="AM19" s="120">
        <v>1.82</v>
      </c>
      <c r="AN19" s="120">
        <v>3.01</v>
      </c>
      <c r="AO19" s="188">
        <v>1.77</v>
      </c>
      <c r="AP19" s="120">
        <v>1.97</v>
      </c>
      <c r="AQ19" s="193">
        <v>2.36</v>
      </c>
      <c r="AR19" s="193">
        <v>2.0499999999999998</v>
      </c>
      <c r="AS19" s="204"/>
      <c r="AT19" s="204"/>
      <c r="AU19" s="204"/>
      <c r="AV19" s="204"/>
      <c r="AW19" s="204"/>
      <c r="AX19" s="110"/>
      <c r="AY19" s="56"/>
      <c r="AZ19" s="55">
        <f t="shared" si="85"/>
        <v>0.26356589147286824</v>
      </c>
      <c r="BA19" s="55">
        <f t="shared" si="86"/>
        <v>0.40512820512820508</v>
      </c>
      <c r="BB19" s="55">
        <f t="shared" si="87"/>
        <v>0.73201438848920852</v>
      </c>
      <c r="BC19" s="55">
        <f t="shared" si="88"/>
        <v>0.73809523809523803</v>
      </c>
      <c r="BD19" s="55">
        <f t="shared" si="89"/>
        <v>0.23321554770318026</v>
      </c>
      <c r="BE19" s="55">
        <f t="shared" si="90"/>
        <v>0.19354838709677422</v>
      </c>
      <c r="BF19" s="55">
        <f t="shared" si="91"/>
        <v>0.20746887966804986</v>
      </c>
      <c r="BG19" s="55">
        <f t="shared" si="80"/>
        <v>0.1797752808988764</v>
      </c>
      <c r="BH19" s="55">
        <f t="shared" si="81"/>
        <v>0.31428571428571433</v>
      </c>
      <c r="BI19" s="55">
        <f t="shared" si="82"/>
        <v>0.22884012539184953</v>
      </c>
      <c r="BJ19" s="55">
        <f t="shared" si="0"/>
        <v>0.32129963898916974</v>
      </c>
      <c r="BK19" s="55">
        <f t="shared" si="1"/>
        <v>0.30065359477124182</v>
      </c>
      <c r="BL19" s="55">
        <f t="shared" si="2"/>
        <v>0.43859649122807015</v>
      </c>
      <c r="BM19" s="55">
        <f t="shared" si="3"/>
        <v>6.896551724137924E-2</v>
      </c>
      <c r="BN19" s="55">
        <f t="shared" si="4"/>
        <v>-0.22147651006711414</v>
      </c>
      <c r="BO19" s="55">
        <f t="shared" si="5"/>
        <v>-0.30303030303030293</v>
      </c>
      <c r="BP19" s="55">
        <f t="shared" si="6"/>
        <v>0.18433179723502299</v>
      </c>
      <c r="BQ19" s="55">
        <f t="shared" si="7"/>
        <v>0.12444444444444445</v>
      </c>
      <c r="BR19" s="55">
        <f t="shared" si="8"/>
        <v>-0.2356020942408377</v>
      </c>
      <c r="BS19" s="55">
        <f t="shared" si="9"/>
        <v>6.3926940639269458E-2</v>
      </c>
      <c r="BT19" s="55"/>
      <c r="BU19" s="55"/>
      <c r="BV19" s="55"/>
      <c r="BW19" s="55"/>
      <c r="BX19" s="55"/>
      <c r="BY19" s="55"/>
      <c r="BZ19" s="55"/>
      <c r="CA19" s="55"/>
      <c r="CB19" s="60">
        <v>20</v>
      </c>
      <c r="CC19" s="58">
        <f t="shared" si="92"/>
        <v>5</v>
      </c>
      <c r="CD19" s="58">
        <f t="shared" si="93"/>
        <v>5</v>
      </c>
      <c r="CE19" s="58">
        <f t="shared" si="94"/>
        <v>5</v>
      </c>
      <c r="CF19" s="58">
        <f t="shared" si="95"/>
        <v>5</v>
      </c>
      <c r="CG19" s="58">
        <f t="shared" si="96"/>
        <v>5</v>
      </c>
      <c r="CH19" s="58">
        <f t="shared" si="97"/>
        <v>4</v>
      </c>
      <c r="CI19" s="58">
        <f t="shared" si="98"/>
        <v>5</v>
      </c>
      <c r="CJ19" s="58">
        <f t="shared" si="99"/>
        <v>4</v>
      </c>
      <c r="CK19" s="58">
        <f t="shared" si="100"/>
        <v>5</v>
      </c>
      <c r="CL19" s="58">
        <f t="shared" si="101"/>
        <v>5</v>
      </c>
      <c r="CM19" s="58">
        <f t="shared" si="102"/>
        <v>5</v>
      </c>
      <c r="CN19" s="58">
        <f t="shared" si="102"/>
        <v>5</v>
      </c>
      <c r="CO19" s="58">
        <f t="shared" si="102"/>
        <v>5</v>
      </c>
      <c r="CP19" s="58">
        <f t="shared" si="102"/>
        <v>3</v>
      </c>
      <c r="CQ19" s="58">
        <f t="shared" si="102"/>
        <v>1</v>
      </c>
      <c r="CR19" s="58">
        <f t="shared" si="102"/>
        <v>1</v>
      </c>
      <c r="CS19" s="58">
        <f t="shared" si="102"/>
        <v>4</v>
      </c>
      <c r="CT19" s="58">
        <f t="shared" si="102"/>
        <v>4</v>
      </c>
      <c r="CU19" s="58">
        <f t="shared" si="102"/>
        <v>1</v>
      </c>
      <c r="CV19" s="58">
        <f t="shared" si="102"/>
        <v>3</v>
      </c>
      <c r="CW19" s="58"/>
      <c r="CX19" s="58"/>
      <c r="CY19" s="58"/>
      <c r="CZ19" s="58"/>
      <c r="DA19" s="58"/>
      <c r="DB19" s="58"/>
      <c r="DC19" s="53" t="s">
        <v>214</v>
      </c>
      <c r="DD19" s="67" t="s">
        <v>7</v>
      </c>
      <c r="DE19" s="58">
        <f t="shared" ref="DE19:DE57" si="108">CC19/5*$CB19</f>
        <v>20</v>
      </c>
      <c r="DF19" s="58">
        <f t="shared" ref="DF19:DF57" si="109">CD19/5*$CB19</f>
        <v>20</v>
      </c>
      <c r="DG19" s="58">
        <f t="shared" ref="DG19:DG57" si="110">CE19/5*$CB19</f>
        <v>20</v>
      </c>
      <c r="DH19" s="58">
        <f t="shared" ref="DH19:DH57" si="111">CF19/5*$CB19</f>
        <v>20</v>
      </c>
      <c r="DI19" s="58">
        <f t="shared" ref="DI19:DI57" si="112">CG19/5*$CB19</f>
        <v>20</v>
      </c>
      <c r="DJ19" s="58">
        <f t="shared" ref="DJ19:DJ57" si="113">CH19/5*$CB19</f>
        <v>16</v>
      </c>
      <c r="DK19" s="58">
        <f t="shared" si="103"/>
        <v>20</v>
      </c>
      <c r="DL19" s="58">
        <f t="shared" si="104"/>
        <v>16</v>
      </c>
      <c r="DM19" s="58">
        <f t="shared" si="105"/>
        <v>20</v>
      </c>
      <c r="DN19" s="58">
        <f t="shared" si="106"/>
        <v>20</v>
      </c>
      <c r="DO19" s="58">
        <f t="shared" si="107"/>
        <v>20</v>
      </c>
      <c r="DP19" s="58">
        <f t="shared" si="107"/>
        <v>20</v>
      </c>
      <c r="DQ19" s="58">
        <f t="shared" si="72"/>
        <v>20</v>
      </c>
      <c r="DR19" s="58">
        <f t="shared" si="73"/>
        <v>12</v>
      </c>
      <c r="DS19" s="58">
        <f t="shared" si="74"/>
        <v>4</v>
      </c>
      <c r="DT19" s="58">
        <f t="shared" si="75"/>
        <v>4</v>
      </c>
      <c r="DU19" s="58">
        <f t="shared" si="76"/>
        <v>16</v>
      </c>
      <c r="DV19" s="58">
        <f t="shared" si="77"/>
        <v>16</v>
      </c>
      <c r="DW19" s="58">
        <f t="shared" si="78"/>
        <v>4</v>
      </c>
      <c r="DX19" s="58">
        <f t="shared" si="79"/>
        <v>12</v>
      </c>
      <c r="DY19" s="58"/>
      <c r="DZ19" s="58"/>
      <c r="EA19" s="58"/>
      <c r="EB19" s="58"/>
      <c r="EC19" s="58"/>
      <c r="ED19" s="58"/>
      <c r="EE19" s="58"/>
    </row>
    <row r="20" spans="2:169" s="53" customFormat="1" ht="12.75">
      <c r="C20" s="67" t="s">
        <v>2</v>
      </c>
      <c r="L20" s="169"/>
      <c r="M20" s="171">
        <v>0.85</v>
      </c>
      <c r="N20" s="82">
        <v>0.77</v>
      </c>
      <c r="O20" s="82">
        <v>0.64</v>
      </c>
      <c r="P20" s="82">
        <v>0.6</v>
      </c>
      <c r="Q20" s="82">
        <v>0.6</v>
      </c>
      <c r="R20" s="82">
        <v>0.79</v>
      </c>
      <c r="S20" s="82">
        <v>0.68</v>
      </c>
      <c r="T20" s="82">
        <v>0.72</v>
      </c>
      <c r="U20" s="82">
        <v>0.83</v>
      </c>
      <c r="V20" s="82">
        <v>0.62</v>
      </c>
      <c r="W20" s="82">
        <v>0.63</v>
      </c>
      <c r="X20" s="82">
        <v>0.59</v>
      </c>
      <c r="Y20" s="82">
        <v>0.74</v>
      </c>
      <c r="Z20" s="82">
        <v>0.75</v>
      </c>
      <c r="AA20" s="82">
        <v>0.64</v>
      </c>
      <c r="AB20" s="82">
        <v>0.71</v>
      </c>
      <c r="AC20" s="82">
        <v>0.81</v>
      </c>
      <c r="AD20" s="82">
        <v>0.81</v>
      </c>
      <c r="AE20" s="82">
        <v>0.56000000000000005</v>
      </c>
      <c r="AF20" s="82">
        <v>0.5</v>
      </c>
      <c r="AG20" s="82">
        <v>0.63</v>
      </c>
      <c r="AH20" s="82">
        <v>0.81</v>
      </c>
      <c r="AI20" s="82">
        <v>0.55000000000000004</v>
      </c>
      <c r="AJ20" s="82">
        <v>0.57999999999999996</v>
      </c>
      <c r="AK20" s="82">
        <v>0.56000000000000005</v>
      </c>
      <c r="AL20" s="117">
        <v>0.84</v>
      </c>
      <c r="AM20" s="120">
        <v>0.93</v>
      </c>
      <c r="AN20" s="120">
        <v>1.27</v>
      </c>
      <c r="AO20" s="188">
        <v>1.25</v>
      </c>
      <c r="AP20" s="120">
        <v>1.28</v>
      </c>
      <c r="AQ20" s="193">
        <v>1.26</v>
      </c>
      <c r="AR20" s="193">
        <v>1.22</v>
      </c>
      <c r="AS20" s="204"/>
      <c r="AT20" s="204"/>
      <c r="AU20" s="204"/>
      <c r="AV20" s="204"/>
      <c r="AW20" s="204"/>
      <c r="AX20" s="110"/>
      <c r="AY20" s="56"/>
      <c r="AZ20" s="55">
        <f t="shared" si="85"/>
        <v>0.12941176470588234</v>
      </c>
      <c r="BA20" s="55">
        <f t="shared" si="86"/>
        <v>2.5974025974025997E-2</v>
      </c>
      <c r="BB20" s="55">
        <f t="shared" si="87"/>
        <v>0</v>
      </c>
      <c r="BC20" s="55">
        <f t="shared" si="88"/>
        <v>-0.18333333333333332</v>
      </c>
      <c r="BD20" s="55">
        <f t="shared" si="89"/>
        <v>-0.35000000000000014</v>
      </c>
      <c r="BE20" s="55">
        <f t="shared" si="90"/>
        <v>-2.5316455696202552E-2</v>
      </c>
      <c r="BF20" s="55">
        <f t="shared" si="91"/>
        <v>0.1764705882352941</v>
      </c>
      <c r="BG20" s="55">
        <f t="shared" si="80"/>
        <v>0.30555555555555552</v>
      </c>
      <c r="BH20" s="55">
        <f t="shared" si="81"/>
        <v>0.24096385542168672</v>
      </c>
      <c r="BI20" s="55">
        <f t="shared" si="82"/>
        <v>-0.30645161290322592</v>
      </c>
      <c r="BJ20" s="55">
        <f t="shared" si="0"/>
        <v>0.12698412698412692</v>
      </c>
      <c r="BK20" s="55">
        <f t="shared" si="1"/>
        <v>1.6949152542372899E-2</v>
      </c>
      <c r="BL20" s="55">
        <f t="shared" si="2"/>
        <v>0.24324324324324317</v>
      </c>
      <c r="BM20" s="55">
        <f t="shared" si="3"/>
        <v>-0.11999999999999995</v>
      </c>
      <c r="BN20" s="55">
        <f t="shared" si="4"/>
        <v>-0.45312500000000006</v>
      </c>
      <c r="BO20" s="55">
        <f t="shared" si="5"/>
        <v>-0.78873239436619724</v>
      </c>
      <c r="BP20" s="55">
        <f t="shared" si="6"/>
        <v>-0.54320987654320974</v>
      </c>
      <c r="BQ20" s="55">
        <f t="shared" si="7"/>
        <v>-0.58024691358024683</v>
      </c>
      <c r="BR20" s="55">
        <f t="shared" si="8"/>
        <v>-1.2499999999999998</v>
      </c>
      <c r="BS20" s="55">
        <f t="shared" si="9"/>
        <v>-1.44</v>
      </c>
      <c r="BT20" s="55"/>
      <c r="BU20" s="55"/>
      <c r="BV20" s="55"/>
      <c r="BW20" s="55"/>
      <c r="BX20" s="55"/>
      <c r="BY20" s="55"/>
      <c r="BZ20" s="55"/>
      <c r="CA20" s="55"/>
      <c r="CB20" s="60">
        <v>20</v>
      </c>
      <c r="CC20" s="58">
        <f t="shared" si="92"/>
        <v>4</v>
      </c>
      <c r="CD20" s="58">
        <f t="shared" si="93"/>
        <v>3</v>
      </c>
      <c r="CE20" s="58">
        <f t="shared" si="94"/>
        <v>3</v>
      </c>
      <c r="CF20" s="58">
        <f t="shared" si="95"/>
        <v>1</v>
      </c>
      <c r="CG20" s="58">
        <f t="shared" si="96"/>
        <v>1</v>
      </c>
      <c r="CH20" s="58">
        <f t="shared" si="97"/>
        <v>2</v>
      </c>
      <c r="CI20" s="58">
        <f t="shared" si="98"/>
        <v>4</v>
      </c>
      <c r="CJ20" s="58">
        <f t="shared" si="99"/>
        <v>5</v>
      </c>
      <c r="CK20" s="58">
        <f t="shared" si="100"/>
        <v>5</v>
      </c>
      <c r="CL20" s="58">
        <f t="shared" si="101"/>
        <v>1</v>
      </c>
      <c r="CM20" s="58">
        <f t="shared" si="102"/>
        <v>4</v>
      </c>
      <c r="CN20" s="58">
        <f t="shared" si="102"/>
        <v>3</v>
      </c>
      <c r="CO20" s="58">
        <f t="shared" si="102"/>
        <v>5</v>
      </c>
      <c r="CP20" s="58">
        <f t="shared" si="102"/>
        <v>1</v>
      </c>
      <c r="CQ20" s="58">
        <f t="shared" si="102"/>
        <v>1</v>
      </c>
      <c r="CR20" s="58">
        <f t="shared" si="102"/>
        <v>1</v>
      </c>
      <c r="CS20" s="58">
        <f t="shared" si="102"/>
        <v>1</v>
      </c>
      <c r="CT20" s="58">
        <f t="shared" si="102"/>
        <v>1</v>
      </c>
      <c r="CU20" s="58">
        <f t="shared" si="102"/>
        <v>1</v>
      </c>
      <c r="CV20" s="58">
        <f t="shared" si="102"/>
        <v>1</v>
      </c>
      <c r="CW20" s="58"/>
      <c r="CX20" s="58"/>
      <c r="CY20" s="58"/>
      <c r="CZ20" s="58"/>
      <c r="DA20" s="58"/>
      <c r="DB20" s="58"/>
      <c r="DC20" s="53" t="s">
        <v>214</v>
      </c>
      <c r="DD20" s="67" t="s">
        <v>2</v>
      </c>
      <c r="DE20" s="58">
        <f t="shared" si="108"/>
        <v>16</v>
      </c>
      <c r="DF20" s="58">
        <f t="shared" si="109"/>
        <v>12</v>
      </c>
      <c r="DG20" s="58">
        <f t="shared" si="110"/>
        <v>12</v>
      </c>
      <c r="DH20" s="58">
        <f t="shared" si="111"/>
        <v>4</v>
      </c>
      <c r="DI20" s="58">
        <f t="shared" si="112"/>
        <v>4</v>
      </c>
      <c r="DJ20" s="58">
        <f t="shared" si="113"/>
        <v>8</v>
      </c>
      <c r="DK20" s="58">
        <f t="shared" si="103"/>
        <v>16</v>
      </c>
      <c r="DL20" s="58">
        <f t="shared" si="104"/>
        <v>20</v>
      </c>
      <c r="DM20" s="58">
        <f t="shared" si="105"/>
        <v>20</v>
      </c>
      <c r="DN20" s="58">
        <f t="shared" si="106"/>
        <v>4</v>
      </c>
      <c r="DO20" s="58">
        <f t="shared" si="107"/>
        <v>16</v>
      </c>
      <c r="DP20" s="58">
        <f t="shared" si="107"/>
        <v>12</v>
      </c>
      <c r="DQ20" s="58">
        <f t="shared" si="72"/>
        <v>20</v>
      </c>
      <c r="DR20" s="58">
        <f t="shared" si="73"/>
        <v>4</v>
      </c>
      <c r="DS20" s="58">
        <f t="shared" si="74"/>
        <v>4</v>
      </c>
      <c r="DT20" s="58">
        <f t="shared" si="75"/>
        <v>4</v>
      </c>
      <c r="DU20" s="58">
        <f t="shared" si="76"/>
        <v>4</v>
      </c>
      <c r="DV20" s="58">
        <f t="shared" si="77"/>
        <v>4</v>
      </c>
      <c r="DW20" s="58">
        <f t="shared" si="78"/>
        <v>4</v>
      </c>
      <c r="DX20" s="58">
        <f t="shared" si="79"/>
        <v>4</v>
      </c>
      <c r="DY20" s="58"/>
      <c r="DZ20" s="58"/>
      <c r="EA20" s="58"/>
      <c r="EB20" s="58"/>
      <c r="EC20" s="58"/>
      <c r="ED20" s="58"/>
      <c r="EE20" s="58"/>
    </row>
    <row r="21" spans="2:169" s="53" customFormat="1" ht="12.75">
      <c r="C21" s="67" t="s">
        <v>13</v>
      </c>
      <c r="L21" s="169"/>
      <c r="M21" s="171">
        <v>0.67</v>
      </c>
      <c r="N21" s="82">
        <v>0.77</v>
      </c>
      <c r="O21" s="82">
        <v>0.53</v>
      </c>
      <c r="P21" s="82">
        <v>0.7</v>
      </c>
      <c r="Q21" s="82">
        <v>0.66</v>
      </c>
      <c r="R21" s="82">
        <v>0.67</v>
      </c>
      <c r="S21" s="82">
        <v>1.17</v>
      </c>
      <c r="T21" s="82">
        <v>-0.14000000000000001</v>
      </c>
      <c r="U21" s="82">
        <v>0.77</v>
      </c>
      <c r="V21" s="82">
        <v>0.5</v>
      </c>
      <c r="W21" s="82">
        <v>0.11</v>
      </c>
      <c r="X21" s="82">
        <v>0.1</v>
      </c>
      <c r="Y21" s="82">
        <v>0.14000000000000001</v>
      </c>
      <c r="Z21" s="82">
        <v>0.25</v>
      </c>
      <c r="AA21" s="82">
        <v>0.3</v>
      </c>
      <c r="AB21" s="82">
        <v>0.44</v>
      </c>
      <c r="AC21" s="82">
        <v>0.52</v>
      </c>
      <c r="AD21" s="82">
        <v>0.63</v>
      </c>
      <c r="AE21" s="82">
        <v>0.7</v>
      </c>
      <c r="AF21" s="82">
        <v>0.43</v>
      </c>
      <c r="AG21" s="82">
        <v>0.46</v>
      </c>
      <c r="AH21" s="82">
        <v>0.76</v>
      </c>
      <c r="AI21" s="82">
        <v>0.7</v>
      </c>
      <c r="AJ21" s="82">
        <v>0.62</v>
      </c>
      <c r="AK21" s="82">
        <v>0.57999999999999996</v>
      </c>
      <c r="AL21" s="117">
        <v>0.72</v>
      </c>
      <c r="AM21" s="120">
        <v>1.07</v>
      </c>
      <c r="AN21" s="120">
        <v>2.0499999999999998</v>
      </c>
      <c r="AO21" s="188">
        <v>1.32</v>
      </c>
      <c r="AP21" s="120">
        <v>1.01</v>
      </c>
      <c r="AQ21" s="193">
        <v>1.17</v>
      </c>
      <c r="AR21" s="193">
        <v>0.8</v>
      </c>
      <c r="AS21" s="204"/>
      <c r="AT21" s="204"/>
      <c r="AU21" s="204"/>
      <c r="AV21" s="204"/>
      <c r="AW21" s="204"/>
      <c r="AX21" s="110"/>
      <c r="AY21" s="56"/>
      <c r="AZ21" s="55">
        <f t="shared" si="85"/>
        <v>0.79104477611940294</v>
      </c>
      <c r="BA21" s="55">
        <f t="shared" si="86"/>
        <v>0.67532467532467533</v>
      </c>
      <c r="BB21" s="55">
        <f t="shared" si="87"/>
        <v>0.43396226415094347</v>
      </c>
      <c r="BC21" s="55">
        <f t="shared" si="88"/>
        <v>0.37142857142857139</v>
      </c>
      <c r="BD21" s="55">
        <f t="shared" si="89"/>
        <v>0.21212121212121213</v>
      </c>
      <c r="BE21" s="55">
        <f t="shared" si="90"/>
        <v>5.970149253731348E-2</v>
      </c>
      <c r="BF21" s="55">
        <f t="shared" si="91"/>
        <v>0.40170940170940173</v>
      </c>
      <c r="BG21" s="55">
        <f t="shared" si="80"/>
        <v>4.0714285714285712</v>
      </c>
      <c r="BH21" s="55">
        <f t="shared" si="81"/>
        <v>0.40259740259740256</v>
      </c>
      <c r="BI21" s="55">
        <f t="shared" si="82"/>
        <v>-0.52</v>
      </c>
      <c r="BJ21" s="55">
        <f t="shared" si="0"/>
        <v>-5.3636363636363633</v>
      </c>
      <c r="BK21" s="55">
        <f t="shared" si="1"/>
        <v>-5.2</v>
      </c>
      <c r="BL21" s="55">
        <f t="shared" si="2"/>
        <v>-3.1428571428571423</v>
      </c>
      <c r="BM21" s="55">
        <f t="shared" si="3"/>
        <v>-1.88</v>
      </c>
      <c r="BN21" s="55">
        <f t="shared" si="4"/>
        <v>-2.5666666666666669</v>
      </c>
      <c r="BO21" s="55">
        <f t="shared" si="5"/>
        <v>-3.6590909090909087</v>
      </c>
      <c r="BP21" s="55">
        <f t="shared" si="6"/>
        <v>-1.5384615384615385</v>
      </c>
      <c r="BQ21" s="55">
        <f t="shared" si="7"/>
        <v>-0.60317460317460314</v>
      </c>
      <c r="BR21" s="55">
        <f t="shared" si="8"/>
        <v>-0.67142857142857149</v>
      </c>
      <c r="BS21" s="55">
        <f t="shared" si="9"/>
        <v>-0.86046511627906985</v>
      </c>
      <c r="BT21" s="55"/>
      <c r="BU21" s="55"/>
      <c r="BV21" s="55"/>
      <c r="BW21" s="55"/>
      <c r="BX21" s="55"/>
      <c r="BY21" s="55"/>
      <c r="BZ21" s="55"/>
      <c r="CA21" s="55"/>
      <c r="CB21" s="60">
        <v>20</v>
      </c>
      <c r="CC21" s="58">
        <f t="shared" si="92"/>
        <v>5</v>
      </c>
      <c r="CD21" s="58">
        <f t="shared" si="93"/>
        <v>5</v>
      </c>
      <c r="CE21" s="58">
        <f t="shared" si="94"/>
        <v>5</v>
      </c>
      <c r="CF21" s="58">
        <f t="shared" si="95"/>
        <v>5</v>
      </c>
      <c r="CG21" s="58">
        <f t="shared" si="96"/>
        <v>5</v>
      </c>
      <c r="CH21" s="58">
        <f t="shared" si="97"/>
        <v>3</v>
      </c>
      <c r="CI21" s="58">
        <f t="shared" si="98"/>
        <v>5</v>
      </c>
      <c r="CJ21" s="58">
        <f t="shared" si="99"/>
        <v>5</v>
      </c>
      <c r="CK21" s="58">
        <f t="shared" si="100"/>
        <v>5</v>
      </c>
      <c r="CL21" s="58">
        <f t="shared" si="101"/>
        <v>1</v>
      </c>
      <c r="CM21" s="58">
        <f t="shared" si="102"/>
        <v>1</v>
      </c>
      <c r="CN21" s="58">
        <f t="shared" si="102"/>
        <v>1</v>
      </c>
      <c r="CO21" s="58">
        <f t="shared" si="102"/>
        <v>1</v>
      </c>
      <c r="CP21" s="58">
        <f t="shared" si="102"/>
        <v>1</v>
      </c>
      <c r="CQ21" s="58">
        <f t="shared" si="102"/>
        <v>1</v>
      </c>
      <c r="CR21" s="58">
        <f t="shared" si="102"/>
        <v>1</v>
      </c>
      <c r="CS21" s="58">
        <f t="shared" si="102"/>
        <v>1</v>
      </c>
      <c r="CT21" s="58">
        <f t="shared" si="102"/>
        <v>1</v>
      </c>
      <c r="CU21" s="58">
        <f t="shared" si="102"/>
        <v>1</v>
      </c>
      <c r="CV21" s="58">
        <f t="shared" si="102"/>
        <v>1</v>
      </c>
      <c r="CW21" s="58"/>
      <c r="CX21" s="58"/>
      <c r="CY21" s="58"/>
      <c r="CZ21" s="58"/>
      <c r="DA21" s="58"/>
      <c r="DB21" s="58"/>
      <c r="DC21" s="53" t="s">
        <v>214</v>
      </c>
      <c r="DD21" s="67" t="s">
        <v>13</v>
      </c>
      <c r="DE21" s="58">
        <f t="shared" si="108"/>
        <v>20</v>
      </c>
      <c r="DF21" s="58">
        <f t="shared" si="109"/>
        <v>20</v>
      </c>
      <c r="DG21" s="58">
        <f t="shared" si="110"/>
        <v>20</v>
      </c>
      <c r="DH21" s="58">
        <f t="shared" si="111"/>
        <v>20</v>
      </c>
      <c r="DI21" s="58">
        <f t="shared" si="112"/>
        <v>20</v>
      </c>
      <c r="DJ21" s="58">
        <f t="shared" si="113"/>
        <v>12</v>
      </c>
      <c r="DK21" s="58">
        <f t="shared" si="103"/>
        <v>20</v>
      </c>
      <c r="DL21" s="58">
        <f t="shared" si="104"/>
        <v>20</v>
      </c>
      <c r="DM21" s="58">
        <f t="shared" si="105"/>
        <v>20</v>
      </c>
      <c r="DN21" s="58">
        <f t="shared" si="106"/>
        <v>4</v>
      </c>
      <c r="DO21" s="58">
        <f t="shared" si="107"/>
        <v>4</v>
      </c>
      <c r="DP21" s="58">
        <f t="shared" si="107"/>
        <v>4</v>
      </c>
      <c r="DQ21" s="58">
        <f t="shared" si="72"/>
        <v>4</v>
      </c>
      <c r="DR21" s="58">
        <f t="shared" si="73"/>
        <v>4</v>
      </c>
      <c r="DS21" s="58">
        <f t="shared" si="74"/>
        <v>4</v>
      </c>
      <c r="DT21" s="58">
        <f t="shared" si="75"/>
        <v>4</v>
      </c>
      <c r="DU21" s="58">
        <f t="shared" si="76"/>
        <v>4</v>
      </c>
      <c r="DV21" s="58">
        <f t="shared" si="77"/>
        <v>4</v>
      </c>
      <c r="DW21" s="58">
        <f t="shared" si="78"/>
        <v>4</v>
      </c>
      <c r="DX21" s="58">
        <f t="shared" si="79"/>
        <v>4</v>
      </c>
      <c r="DY21" s="58"/>
      <c r="DZ21" s="58"/>
      <c r="EA21" s="58"/>
      <c r="EB21" s="58"/>
      <c r="EC21" s="58"/>
      <c r="ED21" s="58"/>
      <c r="EE21" s="58"/>
    </row>
    <row r="22" spans="2:169" s="53" customFormat="1" ht="12.75">
      <c r="C22" s="67" t="s">
        <v>12</v>
      </c>
      <c r="L22" s="169"/>
      <c r="M22" s="171">
        <v>2.88</v>
      </c>
      <c r="N22" s="82">
        <v>3.04</v>
      </c>
      <c r="O22" s="82">
        <v>3.35</v>
      </c>
      <c r="P22" s="82">
        <v>3.79</v>
      </c>
      <c r="Q22" s="82">
        <v>3.87</v>
      </c>
      <c r="R22" s="82">
        <v>3.39</v>
      </c>
      <c r="S22" s="82">
        <v>3.38</v>
      </c>
      <c r="T22" s="82">
        <v>3.22</v>
      </c>
      <c r="U22" s="82">
        <v>2.82</v>
      </c>
      <c r="V22" s="82">
        <v>3.59</v>
      </c>
      <c r="W22" s="82">
        <v>3.42</v>
      </c>
      <c r="X22" s="82">
        <v>2.38</v>
      </c>
      <c r="Y22" s="82">
        <v>3.5</v>
      </c>
      <c r="Z22" s="82">
        <v>3.57</v>
      </c>
      <c r="AA22" s="82">
        <v>2.97</v>
      </c>
      <c r="AB22" s="82">
        <v>3.36</v>
      </c>
      <c r="AC22" s="82">
        <v>3.34</v>
      </c>
      <c r="AD22" s="82">
        <v>3.23</v>
      </c>
      <c r="AE22" s="82">
        <v>1.92</v>
      </c>
      <c r="AF22" s="82">
        <v>2.25</v>
      </c>
      <c r="AG22" s="82">
        <v>2.23</v>
      </c>
      <c r="AH22" s="82">
        <v>2.54</v>
      </c>
      <c r="AI22" s="82">
        <v>1.99</v>
      </c>
      <c r="AJ22" s="82">
        <v>1.92</v>
      </c>
      <c r="AK22" s="82">
        <v>2.39</v>
      </c>
      <c r="AL22" s="117">
        <v>2.15</v>
      </c>
      <c r="AM22" s="120">
        <v>2.57</v>
      </c>
      <c r="AN22" s="120">
        <v>2.12</v>
      </c>
      <c r="AO22" s="188">
        <v>1.96</v>
      </c>
      <c r="AP22" s="120">
        <v>2.0499999999999998</v>
      </c>
      <c r="AQ22" s="193">
        <v>2.5499999999999998</v>
      </c>
      <c r="AR22" s="193">
        <v>2.15</v>
      </c>
      <c r="AS22" s="204"/>
      <c r="AT22" s="204"/>
      <c r="AU22" s="204"/>
      <c r="AV22" s="204"/>
      <c r="AW22" s="204"/>
      <c r="AX22" s="110"/>
      <c r="AY22" s="56"/>
      <c r="AZ22" s="55">
        <f t="shared" si="85"/>
        <v>-0.21527777777777782</v>
      </c>
      <c r="BA22" s="55">
        <f t="shared" si="86"/>
        <v>-0.17434210526315783</v>
      </c>
      <c r="BB22" s="55">
        <f t="shared" si="87"/>
        <v>0.11343283582089549</v>
      </c>
      <c r="BC22" s="55">
        <f t="shared" si="88"/>
        <v>0.11345646437994727</v>
      </c>
      <c r="BD22" s="55">
        <f t="shared" si="89"/>
        <v>0.13695090439276492</v>
      </c>
      <c r="BE22" s="55">
        <f t="shared" si="90"/>
        <v>4.7197640117994141E-2</v>
      </c>
      <c r="BF22" s="55">
        <f t="shared" si="91"/>
        <v>0.43195266272189348</v>
      </c>
      <c r="BG22" s="55">
        <f t="shared" si="80"/>
        <v>0.30124223602484479</v>
      </c>
      <c r="BH22" s="55">
        <f t="shared" si="81"/>
        <v>0.20921985815602834</v>
      </c>
      <c r="BI22" s="55">
        <f t="shared" si="82"/>
        <v>0.29247910863509746</v>
      </c>
      <c r="BJ22" s="55">
        <f t="shared" si="0"/>
        <v>0.41812865497076024</v>
      </c>
      <c r="BK22" s="55">
        <f t="shared" si="1"/>
        <v>0.19327731092436976</v>
      </c>
      <c r="BL22" s="55">
        <f t="shared" si="2"/>
        <v>0.31714285714285712</v>
      </c>
      <c r="BM22" s="55">
        <f t="shared" si="3"/>
        <v>0.39775910364145656</v>
      </c>
      <c r="BN22" s="55">
        <f t="shared" si="4"/>
        <v>0.13468013468013479</v>
      </c>
      <c r="BO22" s="55">
        <f t="shared" si="5"/>
        <v>0.36904761904761901</v>
      </c>
      <c r="BP22" s="55">
        <f t="shared" si="6"/>
        <v>0.41317365269461076</v>
      </c>
      <c r="BQ22" s="55">
        <f t="shared" si="7"/>
        <v>0.36532507739938086</v>
      </c>
      <c r="BR22" s="55">
        <f t="shared" si="8"/>
        <v>-0.32812499999999994</v>
      </c>
      <c r="BS22" s="55">
        <f t="shared" si="9"/>
        <v>4.4444444444444481E-2</v>
      </c>
      <c r="BT22" s="55"/>
      <c r="BU22" s="55"/>
      <c r="BV22" s="55"/>
      <c r="BW22" s="55"/>
      <c r="BX22" s="55"/>
      <c r="BY22" s="55"/>
      <c r="BZ22" s="55"/>
      <c r="CA22" s="55"/>
      <c r="CB22" s="60">
        <v>20</v>
      </c>
      <c r="CC22" s="58">
        <f t="shared" si="92"/>
        <v>1</v>
      </c>
      <c r="CD22" s="58">
        <f t="shared" si="93"/>
        <v>1</v>
      </c>
      <c r="CE22" s="58">
        <f t="shared" si="94"/>
        <v>4</v>
      </c>
      <c r="CF22" s="58">
        <f t="shared" si="95"/>
        <v>4</v>
      </c>
      <c r="CG22" s="58">
        <f t="shared" si="96"/>
        <v>4</v>
      </c>
      <c r="CH22" s="58">
        <f t="shared" si="97"/>
        <v>3</v>
      </c>
      <c r="CI22" s="58">
        <f t="shared" si="98"/>
        <v>5</v>
      </c>
      <c r="CJ22" s="58">
        <f t="shared" si="99"/>
        <v>5</v>
      </c>
      <c r="CK22" s="58">
        <f t="shared" si="100"/>
        <v>5</v>
      </c>
      <c r="CL22" s="58">
        <f t="shared" si="101"/>
        <v>5</v>
      </c>
      <c r="CM22" s="58">
        <f t="shared" si="102"/>
        <v>5</v>
      </c>
      <c r="CN22" s="58">
        <f t="shared" si="102"/>
        <v>4</v>
      </c>
      <c r="CO22" s="58">
        <f t="shared" si="102"/>
        <v>5</v>
      </c>
      <c r="CP22" s="58">
        <f t="shared" si="102"/>
        <v>5</v>
      </c>
      <c r="CQ22" s="58">
        <f t="shared" si="102"/>
        <v>4</v>
      </c>
      <c r="CR22" s="58">
        <f t="shared" si="102"/>
        <v>5</v>
      </c>
      <c r="CS22" s="58">
        <f t="shared" si="102"/>
        <v>5</v>
      </c>
      <c r="CT22" s="58">
        <f t="shared" si="102"/>
        <v>5</v>
      </c>
      <c r="CU22" s="58">
        <f t="shared" si="102"/>
        <v>1</v>
      </c>
      <c r="CV22" s="58">
        <f t="shared" si="102"/>
        <v>3</v>
      </c>
      <c r="CW22" s="58"/>
      <c r="CX22" s="58"/>
      <c r="CY22" s="58"/>
      <c r="CZ22" s="58"/>
      <c r="DA22" s="58"/>
      <c r="DB22" s="58"/>
      <c r="DC22" s="53" t="s">
        <v>214</v>
      </c>
      <c r="DD22" s="67" t="s">
        <v>12</v>
      </c>
      <c r="DE22" s="58">
        <f t="shared" si="108"/>
        <v>4</v>
      </c>
      <c r="DF22" s="58">
        <f t="shared" si="109"/>
        <v>4</v>
      </c>
      <c r="DG22" s="58">
        <f t="shared" si="110"/>
        <v>16</v>
      </c>
      <c r="DH22" s="58">
        <f t="shared" si="111"/>
        <v>16</v>
      </c>
      <c r="DI22" s="58">
        <f t="shared" si="112"/>
        <v>16</v>
      </c>
      <c r="DJ22" s="58">
        <f t="shared" si="113"/>
        <v>12</v>
      </c>
      <c r="DK22" s="58">
        <f t="shared" si="103"/>
        <v>20</v>
      </c>
      <c r="DL22" s="58">
        <f t="shared" si="104"/>
        <v>20</v>
      </c>
      <c r="DM22" s="58">
        <f t="shared" si="105"/>
        <v>20</v>
      </c>
      <c r="DN22" s="58">
        <f t="shared" si="106"/>
        <v>20</v>
      </c>
      <c r="DO22" s="58">
        <f t="shared" si="107"/>
        <v>20</v>
      </c>
      <c r="DP22" s="58">
        <f t="shared" si="107"/>
        <v>16</v>
      </c>
      <c r="DQ22" s="58">
        <f t="shared" si="72"/>
        <v>20</v>
      </c>
      <c r="DR22" s="58">
        <f t="shared" si="73"/>
        <v>20</v>
      </c>
      <c r="DS22" s="58">
        <f t="shared" si="74"/>
        <v>16</v>
      </c>
      <c r="DT22" s="58">
        <f t="shared" si="75"/>
        <v>20</v>
      </c>
      <c r="DU22" s="58">
        <f t="shared" si="76"/>
        <v>20</v>
      </c>
      <c r="DV22" s="58">
        <f t="shared" si="77"/>
        <v>20</v>
      </c>
      <c r="DW22" s="58">
        <f t="shared" si="78"/>
        <v>4</v>
      </c>
      <c r="DX22" s="58">
        <f t="shared" si="79"/>
        <v>12</v>
      </c>
      <c r="DY22" s="58"/>
      <c r="DZ22" s="58"/>
      <c r="EA22" s="58"/>
      <c r="EB22" s="58"/>
      <c r="EC22" s="58"/>
      <c r="ED22" s="58"/>
      <c r="EE22" s="58"/>
    </row>
    <row r="23" spans="2:169" s="53" customFormat="1" ht="12.75">
      <c r="C23" s="67" t="s">
        <v>8</v>
      </c>
      <c r="L23" s="169"/>
      <c r="M23" s="171">
        <v>0.96</v>
      </c>
      <c r="N23" s="82">
        <v>2.23</v>
      </c>
      <c r="O23" s="82">
        <v>1.1599999999999999</v>
      </c>
      <c r="P23" s="82">
        <v>1.63</v>
      </c>
      <c r="Q23" s="82">
        <v>1.93</v>
      </c>
      <c r="R23" s="82">
        <v>1.63</v>
      </c>
      <c r="S23" s="82">
        <v>1.21</v>
      </c>
      <c r="T23" s="82">
        <v>1.42</v>
      </c>
      <c r="U23" s="82">
        <v>1.67</v>
      </c>
      <c r="V23" s="82">
        <v>1.53</v>
      </c>
      <c r="W23" s="82">
        <v>1.06</v>
      </c>
      <c r="X23" s="82">
        <v>0.81</v>
      </c>
      <c r="Y23" s="82">
        <v>1.3</v>
      </c>
      <c r="Z23" s="82">
        <v>2.1800000000000002</v>
      </c>
      <c r="AA23" s="82">
        <v>1.0900000000000001</v>
      </c>
      <c r="AB23" s="82">
        <v>1.24</v>
      </c>
      <c r="AC23" s="82">
        <v>1.74</v>
      </c>
      <c r="AD23" s="82">
        <v>1.4</v>
      </c>
      <c r="AE23" s="82">
        <v>1.38</v>
      </c>
      <c r="AF23" s="82">
        <v>1.39</v>
      </c>
      <c r="AG23" s="82">
        <v>1.2</v>
      </c>
      <c r="AH23" s="82">
        <v>1.1599999999999999</v>
      </c>
      <c r="AI23" s="82">
        <v>0.82</v>
      </c>
      <c r="AJ23" s="82">
        <v>0.85</v>
      </c>
      <c r="AK23" s="82">
        <v>1.3</v>
      </c>
      <c r="AL23" s="117">
        <v>-0.53</v>
      </c>
      <c r="AM23" s="120">
        <v>0.99</v>
      </c>
      <c r="AN23" s="120">
        <v>1.39</v>
      </c>
      <c r="AO23" s="188">
        <v>0.8</v>
      </c>
      <c r="AP23" s="120">
        <v>1.1100000000000001</v>
      </c>
      <c r="AQ23" s="193">
        <v>1.1499999999999999</v>
      </c>
      <c r="AR23" s="193">
        <v>1.04</v>
      </c>
      <c r="AS23" s="204"/>
      <c r="AT23" s="204"/>
      <c r="AU23" s="204"/>
      <c r="AV23" s="204"/>
      <c r="AW23" s="204"/>
      <c r="AX23" s="110"/>
      <c r="AY23" s="56"/>
      <c r="AZ23" s="55">
        <f t="shared" si="85"/>
        <v>-0.35416666666666674</v>
      </c>
      <c r="BA23" s="55">
        <f t="shared" si="86"/>
        <v>2.2421524663677049E-2</v>
      </c>
      <c r="BB23" s="55">
        <f t="shared" si="87"/>
        <v>6.034482758620676E-2</v>
      </c>
      <c r="BC23" s="55">
        <f t="shared" si="88"/>
        <v>0.23926380368098155</v>
      </c>
      <c r="BD23" s="55">
        <f t="shared" si="89"/>
        <v>9.8445595854922255E-2</v>
      </c>
      <c r="BE23" s="55">
        <f t="shared" si="90"/>
        <v>0.1411042944785276</v>
      </c>
      <c r="BF23" s="55">
        <f t="shared" si="91"/>
        <v>-0.14049586776859499</v>
      </c>
      <c r="BG23" s="55">
        <f t="shared" si="80"/>
        <v>2.1126760563380302E-2</v>
      </c>
      <c r="BH23" s="55">
        <f t="shared" si="81"/>
        <v>0.28143712574850299</v>
      </c>
      <c r="BI23" s="55">
        <f t="shared" si="82"/>
        <v>0.24183006535947718</v>
      </c>
      <c r="BJ23" s="55">
        <f t="shared" si="0"/>
        <v>0.22641509433962273</v>
      </c>
      <c r="BK23" s="55">
        <f t="shared" si="1"/>
        <v>-4.9382716049382616E-2</v>
      </c>
      <c r="BL23" s="55">
        <f t="shared" si="2"/>
        <v>0</v>
      </c>
      <c r="BM23" s="55">
        <f t="shared" si="3"/>
        <v>1.2431192660550459</v>
      </c>
      <c r="BN23" s="55">
        <f t="shared" si="4"/>
        <v>9.174311926605512E-2</v>
      </c>
      <c r="BO23" s="55">
        <f t="shared" si="5"/>
        <v>-0.12096774193548381</v>
      </c>
      <c r="BP23" s="55">
        <f t="shared" si="6"/>
        <v>0.54022988505747127</v>
      </c>
      <c r="BQ23" s="55">
        <f t="shared" si="7"/>
        <v>0.20714285714285702</v>
      </c>
      <c r="BR23" s="55">
        <f t="shared" si="8"/>
        <v>0.16666666666666666</v>
      </c>
      <c r="BS23" s="55">
        <f t="shared" si="9"/>
        <v>0.25179856115107907</v>
      </c>
      <c r="BT23" s="55"/>
      <c r="BU23" s="55"/>
      <c r="BV23" s="55"/>
      <c r="BW23" s="55"/>
      <c r="BX23" s="55"/>
      <c r="BY23" s="55"/>
      <c r="BZ23" s="55"/>
      <c r="CA23" s="55"/>
      <c r="CB23" s="60">
        <v>20</v>
      </c>
      <c r="CC23" s="58">
        <f t="shared" si="92"/>
        <v>1</v>
      </c>
      <c r="CD23" s="58">
        <f t="shared" si="93"/>
        <v>3</v>
      </c>
      <c r="CE23" s="58">
        <f t="shared" si="94"/>
        <v>3</v>
      </c>
      <c r="CF23" s="58">
        <f t="shared" si="95"/>
        <v>5</v>
      </c>
      <c r="CG23" s="58">
        <f t="shared" si="96"/>
        <v>3</v>
      </c>
      <c r="CH23" s="58">
        <f t="shared" si="97"/>
        <v>4</v>
      </c>
      <c r="CI23" s="58">
        <f t="shared" ref="CI23:CI24" si="114">IF(BF23&gt;=0.2,5,IF(BF23&gt;=0.1,4,IF(BF23&gt;=0,3,IF(BF23&gt;=-0.1,2,1))))</f>
        <v>1</v>
      </c>
      <c r="CJ23" s="58">
        <f t="shared" ref="CJ23:CJ24" si="115">IF(BG23&gt;=0.2,5,IF(BG23&gt;=0.1,4,IF(BG23&gt;=0,3,IF(BG23&gt;=-0.1,2,1))))</f>
        <v>3</v>
      </c>
      <c r="CK23" s="58">
        <f t="shared" ref="CK23:CK24" si="116">IF(BH23&gt;=0.2,5,IF(BH23&gt;=0.1,4,IF(BH23&gt;=0,3,IF(BH23&gt;=-0.1,2,1))))</f>
        <v>5</v>
      </c>
      <c r="CL23" s="58">
        <f t="shared" ref="CL23:CL24" si="117">IF(BI23&gt;=0.2,5,IF(BI23&gt;=0.1,4,IF(BI23&gt;=0,3,IF(BI23&gt;=-0.1,2,1))))</f>
        <v>5</v>
      </c>
      <c r="CM23" s="58">
        <f t="shared" ref="CM23:CM24" si="118">IF(BJ23&gt;=0.2,5,IF(BJ23&gt;=0.1,4,IF(BJ23&gt;=0,3,IF(BJ23&gt;=-0.1,2,1))))</f>
        <v>5</v>
      </c>
      <c r="CN23" s="58">
        <f t="shared" ref="CN23:CV24" si="119">IF(BK23&gt;=0.2,5,IF(BK23&gt;=0.1,4,IF(BK23&gt;=0,3,IF(BK23&gt;=-0.1,2,1))))</f>
        <v>2</v>
      </c>
      <c r="CO23" s="58">
        <f t="shared" si="119"/>
        <v>3</v>
      </c>
      <c r="CP23" s="58">
        <f t="shared" si="119"/>
        <v>5</v>
      </c>
      <c r="CQ23" s="58">
        <f t="shared" si="119"/>
        <v>3</v>
      </c>
      <c r="CR23" s="58">
        <f t="shared" si="119"/>
        <v>1</v>
      </c>
      <c r="CS23" s="58">
        <f t="shared" si="119"/>
        <v>5</v>
      </c>
      <c r="CT23" s="58">
        <f t="shared" si="119"/>
        <v>5</v>
      </c>
      <c r="CU23" s="58">
        <f t="shared" si="119"/>
        <v>4</v>
      </c>
      <c r="CV23" s="58">
        <f t="shared" si="119"/>
        <v>5</v>
      </c>
      <c r="CW23" s="58"/>
      <c r="CX23" s="58"/>
      <c r="CY23" s="58"/>
      <c r="CZ23" s="58"/>
      <c r="DA23" s="58"/>
      <c r="DB23" s="58"/>
      <c r="DC23" s="53" t="s">
        <v>214</v>
      </c>
      <c r="DD23" s="67" t="s">
        <v>8</v>
      </c>
      <c r="DE23" s="58">
        <f t="shared" si="108"/>
        <v>4</v>
      </c>
      <c r="DF23" s="58">
        <f t="shared" si="109"/>
        <v>12</v>
      </c>
      <c r="DG23" s="58">
        <f t="shared" si="110"/>
        <v>12</v>
      </c>
      <c r="DH23" s="58">
        <f t="shared" si="111"/>
        <v>20</v>
      </c>
      <c r="DI23" s="58">
        <f t="shared" si="112"/>
        <v>12</v>
      </c>
      <c r="DJ23" s="58">
        <f t="shared" si="113"/>
        <v>16</v>
      </c>
      <c r="DK23" s="58">
        <f t="shared" ref="DK23:DK24" si="120">CI23/5*$CB23</f>
        <v>4</v>
      </c>
      <c r="DL23" s="58">
        <f t="shared" ref="DL23:DL24" si="121">CJ23/5*$CB23</f>
        <v>12</v>
      </c>
      <c r="DM23" s="58">
        <f t="shared" ref="DM23:DM24" si="122">CK23/5*$CB23</f>
        <v>20</v>
      </c>
      <c r="DN23" s="58">
        <f t="shared" ref="DN23:DN24" si="123">CL23/5*$CB23</f>
        <v>20</v>
      </c>
      <c r="DO23" s="58">
        <f t="shared" ref="DO23:DO24" si="124">CM23/5*$CB23</f>
        <v>20</v>
      </c>
      <c r="DP23" s="58">
        <f t="shared" ref="DP23:DP24" si="125">CN23/5*$CB23</f>
        <v>8</v>
      </c>
      <c r="DQ23" s="58">
        <f t="shared" si="72"/>
        <v>12</v>
      </c>
      <c r="DR23" s="58">
        <f t="shared" si="73"/>
        <v>20</v>
      </c>
      <c r="DS23" s="58">
        <f t="shared" si="74"/>
        <v>12</v>
      </c>
      <c r="DT23" s="58">
        <f t="shared" si="75"/>
        <v>4</v>
      </c>
      <c r="DU23" s="58">
        <f t="shared" si="76"/>
        <v>20</v>
      </c>
      <c r="DV23" s="58">
        <f t="shared" si="77"/>
        <v>20</v>
      </c>
      <c r="DW23" s="58">
        <f t="shared" si="78"/>
        <v>16</v>
      </c>
      <c r="DX23" s="58">
        <f t="shared" si="79"/>
        <v>20</v>
      </c>
      <c r="DY23" s="58"/>
      <c r="DZ23" s="58"/>
      <c r="EA23" s="58"/>
      <c r="EB23" s="58"/>
      <c r="EC23" s="58"/>
      <c r="ED23" s="58"/>
      <c r="EE23" s="58"/>
    </row>
    <row r="24" spans="2:169" s="87" customFormat="1" ht="12.75">
      <c r="C24" s="93" t="s">
        <v>5</v>
      </c>
      <c r="L24" s="167"/>
      <c r="M24" s="174">
        <v>0.79</v>
      </c>
      <c r="N24" s="88">
        <v>1.07</v>
      </c>
      <c r="O24" s="88">
        <v>1.29</v>
      </c>
      <c r="P24" s="88">
        <v>1.92</v>
      </c>
      <c r="Q24" s="88">
        <v>1.79</v>
      </c>
      <c r="R24" s="88">
        <v>1.71</v>
      </c>
      <c r="S24" s="88">
        <v>1.1599999999999999</v>
      </c>
      <c r="T24" s="88">
        <v>1.47</v>
      </c>
      <c r="U24" s="88">
        <v>1.59</v>
      </c>
      <c r="V24" s="88">
        <v>1.5</v>
      </c>
      <c r="W24" s="88">
        <v>1.1200000000000001</v>
      </c>
      <c r="X24" s="88">
        <v>1.04</v>
      </c>
      <c r="Y24" s="88">
        <v>1.48</v>
      </c>
      <c r="Z24" s="88">
        <v>2.09</v>
      </c>
      <c r="AA24" s="88">
        <v>1.08</v>
      </c>
      <c r="AB24" s="88">
        <v>1.23</v>
      </c>
      <c r="AC24" s="88">
        <v>1.45</v>
      </c>
      <c r="AD24" s="88">
        <v>1.56</v>
      </c>
      <c r="AE24" s="88">
        <v>1.4</v>
      </c>
      <c r="AF24" s="88">
        <v>1.34</v>
      </c>
      <c r="AG24" s="88">
        <v>0.98</v>
      </c>
      <c r="AH24" s="88">
        <v>0.97</v>
      </c>
      <c r="AI24" s="88">
        <v>0.56999999999999995</v>
      </c>
      <c r="AJ24" s="88">
        <v>0.79</v>
      </c>
      <c r="AK24" s="88">
        <v>1.63</v>
      </c>
      <c r="AL24" s="166">
        <v>2.04</v>
      </c>
      <c r="AM24" s="120">
        <v>1.05</v>
      </c>
      <c r="AN24" s="120">
        <v>1.71</v>
      </c>
      <c r="AO24" s="188">
        <v>1.39</v>
      </c>
      <c r="AP24" s="120">
        <v>1.32</v>
      </c>
      <c r="AQ24" s="193">
        <v>1.31</v>
      </c>
      <c r="AR24" s="193">
        <v>0.99</v>
      </c>
      <c r="AS24" s="205"/>
      <c r="AT24" s="205"/>
      <c r="AU24" s="205"/>
      <c r="AV24" s="205"/>
      <c r="AW24" s="205"/>
      <c r="AX24" s="165"/>
      <c r="AY24" s="89"/>
      <c r="AZ24" s="90">
        <f t="shared" si="85"/>
        <v>-0.87341772151898722</v>
      </c>
      <c r="BA24" s="90">
        <f t="shared" si="86"/>
        <v>-0.95327102803738295</v>
      </c>
      <c r="BB24" s="90">
        <f t="shared" si="87"/>
        <v>0.16279069767441856</v>
      </c>
      <c r="BC24" s="90">
        <f t="shared" si="88"/>
        <v>0.359375</v>
      </c>
      <c r="BD24" s="90">
        <f t="shared" si="89"/>
        <v>0.18994413407821234</v>
      </c>
      <c r="BE24" s="90">
        <f t="shared" si="90"/>
        <v>8.7719298245613989E-2</v>
      </c>
      <c r="BF24" s="90">
        <f t="shared" si="91"/>
        <v>-0.20689655172413793</v>
      </c>
      <c r="BG24" s="90">
        <f t="shared" si="80"/>
        <v>8.8435374149659796E-2</v>
      </c>
      <c r="BH24" s="90">
        <f t="shared" si="81"/>
        <v>0.38364779874213839</v>
      </c>
      <c r="BI24" s="90">
        <f t="shared" si="82"/>
        <v>0.35333333333333333</v>
      </c>
      <c r="BJ24" s="90">
        <f t="shared" si="0"/>
        <v>0.49107142857142866</v>
      </c>
      <c r="BK24" s="90">
        <f t="shared" si="1"/>
        <v>0.24038461538461536</v>
      </c>
      <c r="BL24" s="90">
        <f t="shared" si="2"/>
        <v>-0.10135135135135129</v>
      </c>
      <c r="BM24" s="90">
        <f t="shared" si="3"/>
        <v>2.3923444976076472E-2</v>
      </c>
      <c r="BN24" s="90">
        <f t="shared" si="4"/>
        <v>2.7777777777777801E-2</v>
      </c>
      <c r="BO24" s="90">
        <f t="shared" si="5"/>
        <v>-0.3902439024390244</v>
      </c>
      <c r="BP24" s="90">
        <f t="shared" si="6"/>
        <v>4.1379310344827627E-2</v>
      </c>
      <c r="BQ24" s="90">
        <f t="shared" si="7"/>
        <v>0.15384615384615383</v>
      </c>
      <c r="BR24" s="90">
        <f t="shared" si="8"/>
        <v>6.4285714285714182E-2</v>
      </c>
      <c r="BS24" s="90">
        <f t="shared" si="9"/>
        <v>0.2611940298507463</v>
      </c>
      <c r="BT24" s="90"/>
      <c r="BU24" s="90"/>
      <c r="BV24" s="90"/>
      <c r="BW24" s="90"/>
      <c r="BX24" s="90"/>
      <c r="BY24" s="90"/>
      <c r="BZ24" s="90"/>
      <c r="CA24" s="90"/>
      <c r="CB24" s="91">
        <v>20</v>
      </c>
      <c r="CC24" s="92">
        <f t="shared" si="92"/>
        <v>1</v>
      </c>
      <c r="CD24" s="92">
        <f t="shared" si="93"/>
        <v>1</v>
      </c>
      <c r="CE24" s="92">
        <f t="shared" si="94"/>
        <v>4</v>
      </c>
      <c r="CF24" s="92">
        <f t="shared" si="95"/>
        <v>5</v>
      </c>
      <c r="CG24" s="92">
        <f t="shared" si="96"/>
        <v>4</v>
      </c>
      <c r="CH24" s="92">
        <f t="shared" si="97"/>
        <v>3</v>
      </c>
      <c r="CI24" s="92">
        <f t="shared" si="114"/>
        <v>1</v>
      </c>
      <c r="CJ24" s="92">
        <f t="shared" si="115"/>
        <v>3</v>
      </c>
      <c r="CK24" s="92">
        <f t="shared" si="116"/>
        <v>5</v>
      </c>
      <c r="CL24" s="92">
        <f t="shared" si="117"/>
        <v>5</v>
      </c>
      <c r="CM24" s="92">
        <f t="shared" si="118"/>
        <v>5</v>
      </c>
      <c r="CN24" s="92">
        <f t="shared" si="119"/>
        <v>5</v>
      </c>
      <c r="CO24" s="92">
        <f t="shared" si="119"/>
        <v>1</v>
      </c>
      <c r="CP24" s="92">
        <f t="shared" si="119"/>
        <v>3</v>
      </c>
      <c r="CQ24" s="92">
        <f t="shared" si="119"/>
        <v>3</v>
      </c>
      <c r="CR24" s="92">
        <f t="shared" si="119"/>
        <v>1</v>
      </c>
      <c r="CS24" s="92">
        <f t="shared" si="119"/>
        <v>3</v>
      </c>
      <c r="CT24" s="92">
        <f t="shared" si="119"/>
        <v>4</v>
      </c>
      <c r="CU24" s="92">
        <f t="shared" si="119"/>
        <v>3</v>
      </c>
      <c r="CV24" s="92">
        <f t="shared" si="119"/>
        <v>5</v>
      </c>
      <c r="CW24" s="92"/>
      <c r="CX24" s="92"/>
      <c r="CY24" s="92"/>
      <c r="CZ24" s="92"/>
      <c r="DA24" s="92"/>
      <c r="DB24" s="92"/>
      <c r="DC24" s="53" t="s">
        <v>214</v>
      </c>
      <c r="DD24" s="93" t="s">
        <v>5</v>
      </c>
      <c r="DE24" s="92">
        <f t="shared" si="108"/>
        <v>4</v>
      </c>
      <c r="DF24" s="92">
        <f t="shared" si="109"/>
        <v>4</v>
      </c>
      <c r="DG24" s="92">
        <f t="shared" si="110"/>
        <v>16</v>
      </c>
      <c r="DH24" s="92">
        <f t="shared" si="111"/>
        <v>20</v>
      </c>
      <c r="DI24" s="92">
        <f t="shared" si="112"/>
        <v>16</v>
      </c>
      <c r="DJ24" s="92">
        <f t="shared" si="113"/>
        <v>12</v>
      </c>
      <c r="DK24" s="92">
        <f t="shared" si="120"/>
        <v>4</v>
      </c>
      <c r="DL24" s="92">
        <f t="shared" si="121"/>
        <v>12</v>
      </c>
      <c r="DM24" s="92">
        <f t="shared" si="122"/>
        <v>20</v>
      </c>
      <c r="DN24" s="92">
        <f t="shared" si="123"/>
        <v>20</v>
      </c>
      <c r="DO24" s="92">
        <f t="shared" si="124"/>
        <v>20</v>
      </c>
      <c r="DP24" s="92">
        <f t="shared" si="125"/>
        <v>20</v>
      </c>
      <c r="DQ24" s="92">
        <f t="shared" si="72"/>
        <v>4</v>
      </c>
      <c r="DR24" s="92">
        <f t="shared" si="73"/>
        <v>12</v>
      </c>
      <c r="DS24" s="92">
        <f t="shared" si="74"/>
        <v>12</v>
      </c>
      <c r="DT24" s="92">
        <f t="shared" si="75"/>
        <v>4</v>
      </c>
      <c r="DU24" s="92">
        <f t="shared" si="76"/>
        <v>12</v>
      </c>
      <c r="DV24" s="92">
        <f t="shared" si="77"/>
        <v>16</v>
      </c>
      <c r="DW24" s="92">
        <f t="shared" si="78"/>
        <v>12</v>
      </c>
      <c r="DX24" s="92">
        <f t="shared" si="79"/>
        <v>20</v>
      </c>
      <c r="DY24" s="92"/>
      <c r="DZ24" s="92"/>
      <c r="EA24" s="92"/>
      <c r="EB24" s="92"/>
      <c r="EC24" s="92"/>
      <c r="ED24" s="92"/>
      <c r="EE24" s="92"/>
    </row>
    <row r="25" spans="2:169" s="48" customFormat="1" ht="12.75">
      <c r="B25" s="50" t="s">
        <v>116</v>
      </c>
      <c r="C25" s="76" t="s">
        <v>14</v>
      </c>
      <c r="L25" s="168"/>
      <c r="M25" s="175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124"/>
      <c r="AL25" s="123"/>
      <c r="AM25" s="123"/>
      <c r="AN25" s="123"/>
      <c r="AO25" s="184"/>
      <c r="AP25" s="73"/>
      <c r="AQ25" s="73"/>
      <c r="AR25" s="73"/>
      <c r="AS25" s="109"/>
      <c r="AT25" s="109"/>
      <c r="AU25" s="109"/>
      <c r="AV25" s="109"/>
      <c r="AW25" s="109"/>
      <c r="AX25" s="109"/>
      <c r="AY25" s="49"/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/>
      <c r="BU25" s="62"/>
      <c r="BV25" s="62"/>
      <c r="BW25" s="62"/>
      <c r="BX25" s="62"/>
      <c r="BY25" s="54"/>
      <c r="BZ25" s="54"/>
      <c r="CA25" s="54"/>
      <c r="CB25" s="61">
        <v>15</v>
      </c>
      <c r="CC25" s="59">
        <f t="shared" ref="CC25:CC35" si="126">IF(M25&gt;=5000,IF(AZ25&gt;=0.24,5,IF(AZ25&gt;=0.16,4,IF(AZ25&gt;=0.08,3,IF(AZ25&gt;=0,2,1)))),IF(M25&gt;=3000,IF(AZ25&gt;=0.18,5,IF(AZ25&gt;=0.12,4,IF(AZ25&gt;0.06,3,IF(AZ25&gt;=0,2,1)))),IF(M25&gt;=1000,IF(AZ25&gt;=0.09,5,IF(AZ25&gt;=0.05,4,IF(AZ25&gt;=0.03,3,IF(AZ25&gt;=0,2,1)))),IF(AZ25&gt;=0.05,5,IF(AZ25&gt;=0,4,1)))))</f>
        <v>4</v>
      </c>
      <c r="CD25" s="59">
        <f t="shared" ref="CD25:CD35" si="127">IF(N25&gt;=5000,IF(BA25&gt;=0.24,5,IF(BA25&gt;=0.16,4,IF(BA25&gt;=0.08,3,IF(BA25&gt;=0,2,1)))),IF(N25&gt;=3000,IF(BA25&gt;=0.18,5,IF(BA25&gt;=0.12,4,IF(BA25&gt;0.06,3,IF(BA25&gt;=0,2,1)))),IF(N25&gt;=1000,IF(BA25&gt;=0.09,5,IF(BA25&gt;=0.05,4,IF(BA25&gt;=0.03,3,IF(BA25&gt;=0,2,1)))),IF(BA25&gt;=0.05,5,IF(BA25&gt;=0,4,1)))))</f>
        <v>4</v>
      </c>
      <c r="CE25" s="59">
        <f t="shared" ref="CE25:CE35" si="128">IF(O25&gt;=5000,IF(BB25&gt;=0.24,5,IF(BB25&gt;=0.16,4,IF(BB25&gt;=0.08,3,IF(BB25&gt;=0,2,1)))),IF(O25&gt;=3000,IF(BB25&gt;=0.18,5,IF(BB25&gt;=0.12,4,IF(BB25&gt;0.06,3,IF(BB25&gt;=0,2,1)))),IF(O25&gt;=1000,IF(BB25&gt;=0.09,5,IF(BB25&gt;=0.05,4,IF(BB25&gt;=0.03,3,IF(BB25&gt;=0,2,1)))),IF(BB25&gt;=0.05,5,IF(BB25&gt;=0,4,1)))))</f>
        <v>4</v>
      </c>
      <c r="CF25" s="59">
        <f t="shared" ref="CF25:CF35" si="129">IF(P25&gt;=5000,IF(BC25&gt;=0.24,5,IF(BC25&gt;=0.16,4,IF(BC25&gt;=0.08,3,IF(BC25&gt;=0,2,1)))),IF(P25&gt;=3000,IF(BC25&gt;=0.18,5,IF(BC25&gt;=0.12,4,IF(BC25&gt;0.06,3,IF(BC25&gt;=0,2,1)))),IF(P25&gt;=1000,IF(BC25&gt;=0.09,5,IF(BC25&gt;=0.05,4,IF(BC25&gt;=0.03,3,IF(BC25&gt;=0,2,1)))),IF(BC25&gt;=0.05,5,IF(BC25&gt;=0,4,1)))))</f>
        <v>4</v>
      </c>
      <c r="CG25" s="59">
        <f t="shared" ref="CG25:CG35" si="130">IF(Q25&gt;=5000,IF(BD25&gt;=0.24,5,IF(BD25&gt;=0.16,4,IF(BD25&gt;=0.08,3,IF(BD25&gt;=0,2,1)))),IF(Q25&gt;=3000,IF(BD25&gt;=0.18,5,IF(BD25&gt;=0.12,4,IF(BD25&gt;0.06,3,IF(BD25&gt;=0,2,1)))),IF(Q25&gt;=1000,IF(BD25&gt;=0.09,5,IF(BD25&gt;=0.05,4,IF(BD25&gt;=0.03,3,IF(BD25&gt;=0,2,1)))),IF(BD25&gt;=0.05,5,IF(BD25&gt;=0,4,1)))))</f>
        <v>4</v>
      </c>
      <c r="CH25" s="59">
        <f t="shared" ref="CH25:CH35" si="131">IF(R25&gt;=5000,IF(BE25&gt;=0.24,5,IF(BE25&gt;=0.16,4,IF(BE25&gt;=0.08,3,IF(BE25&gt;=0,2,1)))),IF(R25&gt;=3000,IF(BE25&gt;=0.18,5,IF(BE25&gt;=0.12,4,IF(BE25&gt;0.06,3,IF(BE25&gt;=0,2,1)))),IF(R25&gt;=1000,IF(BE25&gt;=0.09,5,IF(BE25&gt;=0.05,4,IF(BE25&gt;=0.03,3,IF(BE25&gt;=0,2,1)))),IF(BE25&gt;=0.05,5,IF(BE25&gt;=0,4,1)))))</f>
        <v>4</v>
      </c>
      <c r="CI25" s="59">
        <f t="shared" ref="CI25:CI35" si="132">IF(S25&gt;=5000,IF(BF25&gt;=0.24,5,IF(BF25&gt;=0.16,4,IF(BF25&gt;=0.08,3,IF(BF25&gt;=0,2,1)))),IF(S25&gt;=3000,IF(BF25&gt;=0.18,5,IF(BF25&gt;=0.12,4,IF(BF25&gt;0.06,3,IF(BF25&gt;=0,2,1)))),IF(S25&gt;=1000,IF(BF25&gt;=0.09,5,IF(BF25&gt;=0.05,4,IF(BF25&gt;=0.03,3,IF(BF25&gt;=0,2,1)))),IF(BF25&gt;=0.05,5,IF(BF25&gt;=0,4,1)))))</f>
        <v>4</v>
      </c>
      <c r="CJ25" s="59">
        <f t="shared" ref="CJ25:CJ35" si="133">IF(T25&gt;=5000,IF(BG25&gt;=0.24,5,IF(BG25&gt;=0.16,4,IF(BG25&gt;=0.08,3,IF(BG25&gt;=0,2,1)))),IF(T25&gt;=3000,IF(BG25&gt;=0.18,5,IF(BG25&gt;=0.12,4,IF(BG25&gt;0.06,3,IF(BG25&gt;=0,2,1)))),IF(T25&gt;=1000,IF(BG25&gt;=0.09,5,IF(BG25&gt;=0.05,4,IF(BG25&gt;=0.03,3,IF(BG25&gt;=0,2,1)))),IF(BG25&gt;=0.05,5,IF(BG25&gt;=0,4,1)))))</f>
        <v>4</v>
      </c>
      <c r="CK25" s="59">
        <f t="shared" ref="CK25:CK35" si="134">IF(U25&gt;=5000,IF(BH25&gt;=0.24,5,IF(BH25&gt;=0.16,4,IF(BH25&gt;=0.08,3,IF(BH25&gt;=0,2,1)))),IF(U25&gt;=3000,IF(BH25&gt;=0.18,5,IF(BH25&gt;=0.12,4,IF(BH25&gt;0.06,3,IF(BH25&gt;=0,2,1)))),IF(U25&gt;=1000,IF(BH25&gt;=0.09,5,IF(BH25&gt;=0.05,4,IF(BH25&gt;=0.03,3,IF(BH25&gt;=0,2,1)))),IF(BH25&gt;=0.05,5,IF(BH25&gt;=0,4,1)))))</f>
        <v>4</v>
      </c>
      <c r="CL25" s="59">
        <f t="shared" ref="CL25:CL35" si="135">IF(V25&gt;=5000,IF(BI25&gt;=0.24,5,IF(BI25&gt;=0.16,4,IF(BI25&gt;=0.08,3,IF(BI25&gt;=0,2,1)))),IF(V25&gt;=3000,IF(BI25&gt;=0.18,5,IF(BI25&gt;=0.12,4,IF(BI25&gt;0.06,3,IF(BI25&gt;=0,2,1)))),IF(V25&gt;=1000,IF(BI25&gt;=0.09,5,IF(BI25&gt;=0.05,4,IF(BI25&gt;=0.03,3,IF(BI25&gt;=0,2,1)))),IF(BI25&gt;=0.05,5,IF(BI25&gt;=0,4,1)))))</f>
        <v>4</v>
      </c>
      <c r="CM25" s="59">
        <f t="shared" ref="CM25:CM35" si="136">IF(W25&gt;=5000,IF(BJ25&gt;=0.24,5,IF(BJ25&gt;=0.16,4,IF(BJ25&gt;=0.08,3,IF(BJ25&gt;=0,2,1)))),IF(W25&gt;=3000,IF(BJ25&gt;=0.18,5,IF(BJ25&gt;=0.12,4,IF(BJ25&gt;0.06,3,IF(BJ25&gt;=0,2,1)))),IF(W25&gt;=1000,IF(BJ25&gt;=0.09,5,IF(BJ25&gt;=0.05,4,IF(BJ25&gt;=0.03,3,IF(BJ25&gt;=0,2,1)))),IF(BJ25&gt;=0.05,5,IF(BJ25&gt;=0,4,1)))))</f>
        <v>4</v>
      </c>
      <c r="CN25" s="59">
        <f t="shared" ref="CN25:CN35" si="137">IF(X25&gt;=5000,IF(BK25&gt;=0.24,5,IF(BK25&gt;=0.16,4,IF(BK25&gt;=0.08,3,IF(BK25&gt;=0,2,1)))),IF(X25&gt;=3000,IF(BK25&gt;=0.18,5,IF(BK25&gt;=0.12,4,IF(BK25&gt;0.06,3,IF(BK25&gt;=0,2,1)))),IF(X25&gt;=1000,IF(BK25&gt;=0.09,5,IF(BK25&gt;=0.05,4,IF(BK25&gt;=0.03,3,IF(BK25&gt;=0,2,1)))),IF(BK25&gt;=0.05,5,IF(BK25&gt;=0,4,1)))))</f>
        <v>4</v>
      </c>
      <c r="CO25" s="59">
        <f t="shared" ref="CO25:CO35" si="138">IF(Y25&gt;=5000,IF(BL25&gt;=0.24,5,IF(BL25&gt;=0.16,4,IF(BL25&gt;=0.08,3,IF(BL25&gt;=0,2,1)))),IF(Y25&gt;=3000,IF(BL25&gt;=0.18,5,IF(BL25&gt;=0.12,4,IF(BL25&gt;0.06,3,IF(BL25&gt;=0,2,1)))),IF(Y25&gt;=1000,IF(BL25&gt;=0.09,5,IF(BL25&gt;=0.05,4,IF(BL25&gt;=0.03,3,IF(BL25&gt;=0,2,1)))),IF(BL25&gt;=0.05,5,IF(BL25&gt;=0,4,1)))))</f>
        <v>4</v>
      </c>
      <c r="CP25" s="59">
        <f t="shared" ref="CP25:CP35" si="139">IF(Z25&gt;=5000,IF(BM25&gt;=0.24,5,IF(BM25&gt;=0.16,4,IF(BM25&gt;=0.08,3,IF(BM25&gt;=0,2,1)))),IF(Z25&gt;=3000,IF(BM25&gt;=0.18,5,IF(BM25&gt;=0.12,4,IF(BM25&gt;0.06,3,IF(BM25&gt;=0,2,1)))),IF(Z25&gt;=1000,IF(BM25&gt;=0.09,5,IF(BM25&gt;=0.05,4,IF(BM25&gt;=0.03,3,IF(BM25&gt;=0,2,1)))),IF(BM25&gt;=0.05,5,IF(BM25&gt;=0,4,1)))))</f>
        <v>4</v>
      </c>
      <c r="CQ25" s="59">
        <f t="shared" ref="CQ25:CQ35" si="140">IF(AA25&gt;=5000,IF(BN25&gt;=0.24,5,IF(BN25&gt;=0.16,4,IF(BN25&gt;=0.08,3,IF(BN25&gt;=0,2,1)))),IF(AA25&gt;=3000,IF(BN25&gt;=0.18,5,IF(BN25&gt;=0.12,4,IF(BN25&gt;0.06,3,IF(BN25&gt;=0,2,1)))),IF(AA25&gt;=1000,IF(BN25&gt;=0.09,5,IF(BN25&gt;=0.05,4,IF(BN25&gt;=0.03,3,IF(BN25&gt;=0,2,1)))),IF(BN25&gt;=0.05,5,IF(BN25&gt;=0,4,1)))))</f>
        <v>4</v>
      </c>
      <c r="CR25" s="59">
        <f t="shared" ref="CR25:CR35" si="141">IF(AB25&gt;=5000,IF(BO25&gt;=0.24,5,IF(BO25&gt;=0.16,4,IF(BO25&gt;=0.08,3,IF(BO25&gt;=0,2,1)))),IF(AB25&gt;=3000,IF(BO25&gt;=0.18,5,IF(BO25&gt;=0.12,4,IF(BO25&gt;0.06,3,IF(BO25&gt;=0,2,1)))),IF(AB25&gt;=1000,IF(BO25&gt;=0.09,5,IF(BO25&gt;=0.05,4,IF(BO25&gt;=0.03,3,IF(BO25&gt;=0,2,1)))),IF(BO25&gt;=0.05,5,IF(BO25&gt;=0,4,1)))))</f>
        <v>4</v>
      </c>
      <c r="CS25" s="59">
        <f t="shared" ref="CS25:CS35" si="142">IF(AC25&gt;=5000,IF(BP25&gt;=0.24,5,IF(BP25&gt;=0.16,4,IF(BP25&gt;=0.08,3,IF(BP25&gt;=0,2,1)))),IF(AC25&gt;=3000,IF(BP25&gt;=0.18,5,IF(BP25&gt;=0.12,4,IF(BP25&gt;0.06,3,IF(BP25&gt;=0,2,1)))),IF(AC25&gt;=1000,IF(BP25&gt;=0.09,5,IF(BP25&gt;=0.05,4,IF(BP25&gt;=0.03,3,IF(BP25&gt;=0,2,1)))),IF(BP25&gt;=0.05,5,IF(BP25&gt;=0,4,1)))))</f>
        <v>4</v>
      </c>
      <c r="CT25" s="59">
        <f t="shared" ref="CT25:CT35" si="143">IF(AD25&gt;=5000,IF(BQ25&gt;=0.24,5,IF(BQ25&gt;=0.16,4,IF(BQ25&gt;=0.08,3,IF(BQ25&gt;=0,2,1)))),IF(AD25&gt;=3000,IF(BQ25&gt;=0.18,5,IF(BQ25&gt;=0.12,4,IF(BQ25&gt;0.06,3,IF(BQ25&gt;=0,2,1)))),IF(AD25&gt;=1000,IF(BQ25&gt;=0.09,5,IF(BQ25&gt;=0.05,4,IF(BQ25&gt;=0.03,3,IF(BQ25&gt;=0,2,1)))),IF(BQ25&gt;=0.05,5,IF(BQ25&gt;=0,4,1)))))</f>
        <v>4</v>
      </c>
      <c r="CU25" s="59">
        <f t="shared" ref="CU25:CU35" si="144">IF(AE25&gt;=5000,IF(BR25&gt;=0.24,5,IF(BR25&gt;=0.16,4,IF(BR25&gt;=0.08,3,IF(BR25&gt;=0,2,1)))),IF(AE25&gt;=3000,IF(BR25&gt;=0.18,5,IF(BR25&gt;=0.12,4,IF(BR25&gt;0.06,3,IF(BR25&gt;=0,2,1)))),IF(AE25&gt;=1000,IF(BR25&gt;=0.09,5,IF(BR25&gt;=0.05,4,IF(BR25&gt;=0.03,3,IF(BR25&gt;=0,2,1)))),IF(BR25&gt;=0.05,5,IF(BR25&gt;=0,4,1)))))</f>
        <v>4</v>
      </c>
      <c r="CV25" s="59">
        <f t="shared" ref="CV25:CV35" si="145">IF(AF25&gt;=5000,IF(BS25&gt;=0.24,5,IF(BS25&gt;=0.16,4,IF(BS25&gt;=0.08,3,IF(BS25&gt;=0,2,1)))),IF(AF25&gt;=3000,IF(BS25&gt;=0.18,5,IF(BS25&gt;=0.12,4,IF(BS25&gt;0.06,3,IF(BS25&gt;=0,2,1)))),IF(AF25&gt;=1000,IF(BS25&gt;=0.09,5,IF(BS25&gt;=0.05,4,IF(BS25&gt;=0.03,3,IF(BS25&gt;=0,2,1)))),IF(BS25&gt;=0.05,5,IF(BS25&gt;=0,4,1)))))</f>
        <v>4</v>
      </c>
      <c r="CW25" s="59"/>
      <c r="CX25" s="59"/>
      <c r="CY25" s="59"/>
      <c r="CZ25" s="59"/>
      <c r="DA25" s="59"/>
      <c r="DB25" s="59"/>
      <c r="DC25" s="50" t="s">
        <v>201</v>
      </c>
      <c r="DD25" s="76" t="s">
        <v>14</v>
      </c>
      <c r="DE25" s="59">
        <f t="shared" si="108"/>
        <v>12</v>
      </c>
      <c r="DF25" s="59">
        <f t="shared" si="109"/>
        <v>12</v>
      </c>
      <c r="DG25" s="59">
        <f t="shared" si="110"/>
        <v>12</v>
      </c>
      <c r="DH25" s="59">
        <f t="shared" si="111"/>
        <v>12</v>
      </c>
      <c r="DI25" s="59">
        <f t="shared" si="112"/>
        <v>12</v>
      </c>
      <c r="DJ25" s="59">
        <f t="shared" si="113"/>
        <v>12</v>
      </c>
      <c r="DK25" s="59">
        <f t="shared" ref="DK25:DP25" si="146">CI25/5*$CB25</f>
        <v>12</v>
      </c>
      <c r="DL25" s="59">
        <f t="shared" si="146"/>
        <v>12</v>
      </c>
      <c r="DM25" s="59">
        <f t="shared" si="146"/>
        <v>12</v>
      </c>
      <c r="DN25" s="59">
        <f t="shared" si="146"/>
        <v>12</v>
      </c>
      <c r="DO25" s="59">
        <f t="shared" si="146"/>
        <v>12</v>
      </c>
      <c r="DP25" s="59">
        <f t="shared" si="146"/>
        <v>12</v>
      </c>
      <c r="DQ25" s="59">
        <f t="shared" si="72"/>
        <v>12</v>
      </c>
      <c r="DR25" s="59">
        <f t="shared" si="73"/>
        <v>12</v>
      </c>
      <c r="DS25" s="59">
        <f t="shared" si="74"/>
        <v>12</v>
      </c>
      <c r="DT25" s="59">
        <f t="shared" si="75"/>
        <v>12</v>
      </c>
      <c r="DU25" s="59">
        <f t="shared" si="76"/>
        <v>12</v>
      </c>
      <c r="DV25" s="59">
        <f t="shared" si="77"/>
        <v>12</v>
      </c>
      <c r="DW25" s="59">
        <f t="shared" si="78"/>
        <v>12</v>
      </c>
      <c r="DX25" s="59">
        <f t="shared" si="79"/>
        <v>12</v>
      </c>
      <c r="DY25" s="59"/>
      <c r="DZ25" s="59"/>
      <c r="EA25" s="59"/>
      <c r="EB25" s="59"/>
      <c r="EC25" s="59"/>
      <c r="ED25" s="59"/>
      <c r="EE25" s="59"/>
      <c r="FH25" s="48">
        <f t="shared" ref="FH25:FM25" si="147">DS25+DS36+DS47</f>
        <v>30</v>
      </c>
      <c r="FI25" s="48">
        <f t="shared" si="147"/>
        <v>30</v>
      </c>
      <c r="FJ25" s="48">
        <f t="shared" si="147"/>
        <v>30</v>
      </c>
      <c r="FK25" s="48">
        <f t="shared" si="147"/>
        <v>36</v>
      </c>
      <c r="FL25" s="48">
        <f t="shared" si="147"/>
        <v>36</v>
      </c>
      <c r="FM25" s="48">
        <f t="shared" si="147"/>
        <v>36</v>
      </c>
    </row>
    <row r="26" spans="2:169" s="48" customFormat="1" ht="12.75">
      <c r="B26" s="50"/>
      <c r="C26" s="77" t="s">
        <v>9</v>
      </c>
      <c r="L26" s="168"/>
      <c r="M26" s="17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116"/>
      <c r="AL26" s="73"/>
      <c r="AM26" s="73"/>
      <c r="AN26" s="73"/>
      <c r="AO26" s="187"/>
      <c r="AP26" s="73"/>
      <c r="AQ26" s="73"/>
      <c r="AR26" s="73"/>
      <c r="AS26" s="109"/>
      <c r="AT26" s="109"/>
      <c r="AU26" s="109"/>
      <c r="AV26" s="109"/>
      <c r="AW26" s="109"/>
      <c r="AX26" s="109"/>
      <c r="AY26" s="49"/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/>
      <c r="BU26" s="62"/>
      <c r="BV26" s="62"/>
      <c r="BW26" s="62"/>
      <c r="BX26" s="62"/>
      <c r="BY26" s="54"/>
      <c r="BZ26" s="54"/>
      <c r="CA26" s="54"/>
      <c r="CB26" s="61">
        <v>15</v>
      </c>
      <c r="CC26" s="59">
        <f t="shared" si="126"/>
        <v>4</v>
      </c>
      <c r="CD26" s="59">
        <f t="shared" si="127"/>
        <v>4</v>
      </c>
      <c r="CE26" s="59">
        <f t="shared" si="128"/>
        <v>4</v>
      </c>
      <c r="CF26" s="59">
        <f t="shared" si="129"/>
        <v>4</v>
      </c>
      <c r="CG26" s="59">
        <f t="shared" si="130"/>
        <v>4</v>
      </c>
      <c r="CH26" s="59">
        <f t="shared" si="131"/>
        <v>4</v>
      </c>
      <c r="CI26" s="59">
        <f t="shared" si="132"/>
        <v>4</v>
      </c>
      <c r="CJ26" s="59">
        <f t="shared" si="133"/>
        <v>4</v>
      </c>
      <c r="CK26" s="59">
        <f t="shared" si="134"/>
        <v>4</v>
      </c>
      <c r="CL26" s="59">
        <f t="shared" si="135"/>
        <v>4</v>
      </c>
      <c r="CM26" s="59">
        <f t="shared" si="136"/>
        <v>4</v>
      </c>
      <c r="CN26" s="59">
        <f t="shared" si="137"/>
        <v>4</v>
      </c>
      <c r="CO26" s="59">
        <f t="shared" si="138"/>
        <v>4</v>
      </c>
      <c r="CP26" s="59">
        <f t="shared" si="139"/>
        <v>4</v>
      </c>
      <c r="CQ26" s="59">
        <f t="shared" si="140"/>
        <v>4</v>
      </c>
      <c r="CR26" s="59">
        <f t="shared" si="141"/>
        <v>4</v>
      </c>
      <c r="CS26" s="59">
        <f t="shared" si="142"/>
        <v>4</v>
      </c>
      <c r="CT26" s="59">
        <f t="shared" si="143"/>
        <v>4</v>
      </c>
      <c r="CU26" s="59">
        <f t="shared" si="144"/>
        <v>4</v>
      </c>
      <c r="CV26" s="59">
        <f t="shared" si="145"/>
        <v>4</v>
      </c>
      <c r="CW26" s="59"/>
      <c r="CX26" s="59"/>
      <c r="CY26" s="59"/>
      <c r="CZ26" s="59"/>
      <c r="DA26" s="59"/>
      <c r="DB26" s="59"/>
      <c r="DC26" s="50" t="s">
        <v>201</v>
      </c>
      <c r="DD26" s="77" t="s">
        <v>9</v>
      </c>
      <c r="DE26" s="59">
        <f t="shared" si="108"/>
        <v>12</v>
      </c>
      <c r="DF26" s="59">
        <f t="shared" si="109"/>
        <v>12</v>
      </c>
      <c r="DG26" s="59">
        <f t="shared" si="110"/>
        <v>12</v>
      </c>
      <c r="DH26" s="59">
        <f t="shared" si="111"/>
        <v>12</v>
      </c>
      <c r="DI26" s="59">
        <f t="shared" si="112"/>
        <v>12</v>
      </c>
      <c r="DJ26" s="59">
        <f t="shared" si="113"/>
        <v>12</v>
      </c>
      <c r="DK26" s="59">
        <f t="shared" ref="DK26:DK33" si="148">CI26/5*$CB26</f>
        <v>12</v>
      </c>
      <c r="DL26" s="59">
        <f t="shared" ref="DL26:DL33" si="149">CJ26/5*$CB26</f>
        <v>12</v>
      </c>
      <c r="DM26" s="59">
        <f t="shared" ref="DM26:DM33" si="150">CK26/5*$CB26</f>
        <v>12</v>
      </c>
      <c r="DN26" s="59">
        <f t="shared" ref="DN26:DN33" si="151">CL26/5*$CB26</f>
        <v>12</v>
      </c>
      <c r="DO26" s="59">
        <f t="shared" ref="DO26:DP33" si="152">CM26/5*$CB26</f>
        <v>12</v>
      </c>
      <c r="DP26" s="59">
        <f t="shared" si="152"/>
        <v>12</v>
      </c>
      <c r="DQ26" s="59">
        <f t="shared" si="72"/>
        <v>12</v>
      </c>
      <c r="DR26" s="59">
        <f t="shared" si="73"/>
        <v>12</v>
      </c>
      <c r="DS26" s="59">
        <f t="shared" si="74"/>
        <v>12</v>
      </c>
      <c r="DT26" s="59">
        <f t="shared" si="75"/>
        <v>12</v>
      </c>
      <c r="DU26" s="59">
        <f t="shared" si="76"/>
        <v>12</v>
      </c>
      <c r="DV26" s="59">
        <f t="shared" si="77"/>
        <v>12</v>
      </c>
      <c r="DW26" s="59">
        <f t="shared" si="78"/>
        <v>12</v>
      </c>
      <c r="DX26" s="59">
        <f t="shared" si="79"/>
        <v>12</v>
      </c>
      <c r="DY26" s="59"/>
      <c r="DZ26" s="59"/>
      <c r="EA26" s="59"/>
      <c r="EB26" s="59"/>
      <c r="EC26" s="59"/>
      <c r="ED26" s="59"/>
      <c r="EE26" s="59"/>
      <c r="FH26" s="48">
        <f t="shared" ref="FH26:FM35" si="153">DS26+DS37+DS48</f>
        <v>39</v>
      </c>
      <c r="FI26" s="48">
        <f t="shared" si="153"/>
        <v>39</v>
      </c>
      <c r="FJ26" s="48">
        <f t="shared" si="153"/>
        <v>39</v>
      </c>
      <c r="FK26" s="48">
        <f t="shared" si="153"/>
        <v>39</v>
      </c>
      <c r="FL26" s="48">
        <f t="shared" si="153"/>
        <v>39</v>
      </c>
      <c r="FM26" s="48">
        <f t="shared" si="153"/>
        <v>39</v>
      </c>
    </row>
    <row r="27" spans="2:169" s="48" customFormat="1" ht="12.75">
      <c r="B27" s="50"/>
      <c r="C27" s="77" t="s">
        <v>0</v>
      </c>
      <c r="L27" s="168"/>
      <c r="M27" s="170">
        <v>1870</v>
      </c>
      <c r="N27" s="51">
        <v>1878</v>
      </c>
      <c r="O27" s="51">
        <v>3126</v>
      </c>
      <c r="P27" s="51">
        <v>4620</v>
      </c>
      <c r="Q27" s="51">
        <v>5348</v>
      </c>
      <c r="R27" s="51">
        <v>4930</v>
      </c>
      <c r="S27" s="51">
        <v>4557</v>
      </c>
      <c r="T27" s="51">
        <v>4279</v>
      </c>
      <c r="U27" s="51">
        <v>4998</v>
      </c>
      <c r="V27" s="51">
        <v>3850</v>
      </c>
      <c r="W27" s="51">
        <v>4237</v>
      </c>
      <c r="X27" s="51">
        <v>3646</v>
      </c>
      <c r="Y27" s="51">
        <v>3240</v>
      </c>
      <c r="Z27" s="51">
        <v>1944</v>
      </c>
      <c r="AA27" s="51">
        <v>1310</v>
      </c>
      <c r="AB27" s="51">
        <v>3080</v>
      </c>
      <c r="AC27" s="51">
        <v>2509</v>
      </c>
      <c r="AD27" s="51">
        <v>2046</v>
      </c>
      <c r="AE27" s="51">
        <v>2065</v>
      </c>
      <c r="AF27" s="51">
        <v>2196</v>
      </c>
      <c r="AG27" s="51">
        <v>2137</v>
      </c>
      <c r="AH27" s="51">
        <v>2520</v>
      </c>
      <c r="AI27" s="51">
        <v>2372</v>
      </c>
      <c r="AJ27" s="51">
        <v>2600</v>
      </c>
      <c r="AK27" s="116">
        <v>2115</v>
      </c>
      <c r="AL27" s="73">
        <v>1994</v>
      </c>
      <c r="AM27" s="73">
        <v>2465</v>
      </c>
      <c r="AN27" s="73">
        <v>3520</v>
      </c>
      <c r="AO27" s="187">
        <v>2851</v>
      </c>
      <c r="AP27" s="73">
        <v>1981</v>
      </c>
      <c r="AQ27" s="195">
        <v>2430</v>
      </c>
      <c r="AR27" s="195">
        <v>3343</v>
      </c>
      <c r="AS27" s="206"/>
      <c r="AT27" s="206"/>
      <c r="AU27" s="206"/>
      <c r="AV27" s="206"/>
      <c r="AW27" s="206"/>
      <c r="AX27" s="109"/>
      <c r="AY27" s="49"/>
      <c r="AZ27" s="54">
        <f t="shared" ref="AZ27:BI28" si="154">(M27-Y27)/M27</f>
        <v>-0.73262032085561501</v>
      </c>
      <c r="BA27" s="54">
        <f t="shared" si="154"/>
        <v>-3.5143769968051117E-2</v>
      </c>
      <c r="BB27" s="54">
        <f t="shared" si="154"/>
        <v>0.58093410108765198</v>
      </c>
      <c r="BC27" s="54">
        <f t="shared" si="154"/>
        <v>0.33333333333333331</v>
      </c>
      <c r="BD27" s="54">
        <f t="shared" si="154"/>
        <v>0.5308526551982049</v>
      </c>
      <c r="BE27" s="54">
        <f t="shared" si="154"/>
        <v>0.58498985801217041</v>
      </c>
      <c r="BF27" s="54">
        <f t="shared" si="154"/>
        <v>0.54685099846390173</v>
      </c>
      <c r="BG27" s="54">
        <f t="shared" si="154"/>
        <v>0.48679598036924515</v>
      </c>
      <c r="BH27" s="54">
        <f t="shared" si="154"/>
        <v>0.57242897158863548</v>
      </c>
      <c r="BI27" s="54">
        <f t="shared" si="154"/>
        <v>0.34545454545454546</v>
      </c>
      <c r="BJ27" s="54">
        <f t="shared" ref="BJ27:BS28" si="155">(W27-AI27)/W27</f>
        <v>0.44016993155534578</v>
      </c>
      <c r="BK27" s="54">
        <f t="shared" si="155"/>
        <v>0.2868897421832145</v>
      </c>
      <c r="BL27" s="54">
        <f t="shared" si="155"/>
        <v>0.34722222222222221</v>
      </c>
      <c r="BM27" s="54">
        <f t="shared" si="155"/>
        <v>-2.5720164609053499E-2</v>
      </c>
      <c r="BN27" s="54">
        <f t="shared" si="155"/>
        <v>-0.88167938931297707</v>
      </c>
      <c r="BO27" s="54">
        <f t="shared" si="155"/>
        <v>-0.14285714285714285</v>
      </c>
      <c r="BP27" s="54">
        <f t="shared" si="155"/>
        <v>-0.13630928656835392</v>
      </c>
      <c r="BQ27" s="54">
        <f t="shared" si="155"/>
        <v>3.1769305962854349E-2</v>
      </c>
      <c r="BR27" s="54">
        <f t="shared" si="155"/>
        <v>-0.17675544794188863</v>
      </c>
      <c r="BS27" s="54">
        <f t="shared" si="155"/>
        <v>-0.52231329690346084</v>
      </c>
      <c r="BT27" s="54"/>
      <c r="BU27" s="54"/>
      <c r="BV27" s="54"/>
      <c r="BW27" s="54"/>
      <c r="BX27" s="54"/>
      <c r="BY27" s="54"/>
      <c r="BZ27" s="54"/>
      <c r="CA27" s="54"/>
      <c r="CB27" s="61">
        <v>15</v>
      </c>
      <c r="CC27" s="59">
        <f t="shared" si="126"/>
        <v>1</v>
      </c>
      <c r="CD27" s="59">
        <f t="shared" si="127"/>
        <v>1</v>
      </c>
      <c r="CE27" s="59">
        <f t="shared" si="128"/>
        <v>5</v>
      </c>
      <c r="CF27" s="59">
        <f t="shared" si="129"/>
        <v>5</v>
      </c>
      <c r="CG27" s="59">
        <f t="shared" si="130"/>
        <v>5</v>
      </c>
      <c r="CH27" s="59">
        <f t="shared" si="131"/>
        <v>5</v>
      </c>
      <c r="CI27" s="59">
        <f t="shared" si="132"/>
        <v>5</v>
      </c>
      <c r="CJ27" s="59">
        <f t="shared" si="133"/>
        <v>5</v>
      </c>
      <c r="CK27" s="59">
        <f t="shared" si="134"/>
        <v>5</v>
      </c>
      <c r="CL27" s="59">
        <f t="shared" si="135"/>
        <v>5</v>
      </c>
      <c r="CM27" s="59">
        <f t="shared" si="136"/>
        <v>5</v>
      </c>
      <c r="CN27" s="59">
        <f t="shared" si="137"/>
        <v>5</v>
      </c>
      <c r="CO27" s="59">
        <f t="shared" si="138"/>
        <v>5</v>
      </c>
      <c r="CP27" s="59">
        <f t="shared" si="139"/>
        <v>1</v>
      </c>
      <c r="CQ27" s="59">
        <f t="shared" si="140"/>
        <v>1</v>
      </c>
      <c r="CR27" s="59">
        <f t="shared" si="141"/>
        <v>1</v>
      </c>
      <c r="CS27" s="59">
        <f t="shared" si="142"/>
        <v>1</v>
      </c>
      <c r="CT27" s="59">
        <f t="shared" si="143"/>
        <v>3</v>
      </c>
      <c r="CU27" s="59">
        <f t="shared" si="144"/>
        <v>1</v>
      </c>
      <c r="CV27" s="59">
        <f t="shared" si="145"/>
        <v>1</v>
      </c>
      <c r="CW27" s="59"/>
      <c r="CX27" s="59"/>
      <c r="CY27" s="59"/>
      <c r="CZ27" s="59"/>
      <c r="DA27" s="59"/>
      <c r="DB27" s="59"/>
      <c r="DC27" s="50" t="s">
        <v>201</v>
      </c>
      <c r="DD27" s="77" t="s">
        <v>0</v>
      </c>
      <c r="DE27" s="59">
        <f t="shared" si="108"/>
        <v>3</v>
      </c>
      <c r="DF27" s="59">
        <f t="shared" si="109"/>
        <v>3</v>
      </c>
      <c r="DG27" s="59">
        <f t="shared" si="110"/>
        <v>15</v>
      </c>
      <c r="DH27" s="59">
        <f t="shared" si="111"/>
        <v>15</v>
      </c>
      <c r="DI27" s="59">
        <f t="shared" si="112"/>
        <v>15</v>
      </c>
      <c r="DJ27" s="59">
        <f t="shared" si="113"/>
        <v>15</v>
      </c>
      <c r="DK27" s="59">
        <f t="shared" si="148"/>
        <v>15</v>
      </c>
      <c r="DL27" s="59">
        <f t="shared" si="149"/>
        <v>15</v>
      </c>
      <c r="DM27" s="59">
        <f t="shared" si="150"/>
        <v>15</v>
      </c>
      <c r="DN27" s="59">
        <f t="shared" si="151"/>
        <v>15</v>
      </c>
      <c r="DO27" s="59">
        <f t="shared" si="152"/>
        <v>15</v>
      </c>
      <c r="DP27" s="59">
        <f t="shared" si="152"/>
        <v>15</v>
      </c>
      <c r="DQ27" s="59">
        <f t="shared" si="72"/>
        <v>15</v>
      </c>
      <c r="DR27" s="59">
        <f t="shared" si="73"/>
        <v>3</v>
      </c>
      <c r="DS27" s="59">
        <f t="shared" si="74"/>
        <v>3</v>
      </c>
      <c r="DT27" s="59">
        <f t="shared" si="75"/>
        <v>3</v>
      </c>
      <c r="DU27" s="59">
        <f t="shared" si="76"/>
        <v>3</v>
      </c>
      <c r="DV27" s="59">
        <f t="shared" si="77"/>
        <v>9</v>
      </c>
      <c r="DW27" s="59">
        <f t="shared" si="78"/>
        <v>3</v>
      </c>
      <c r="DX27" s="59">
        <f t="shared" si="79"/>
        <v>3</v>
      </c>
      <c r="DY27" s="59"/>
      <c r="DZ27" s="59"/>
      <c r="EA27" s="59"/>
      <c r="EB27" s="59"/>
      <c r="EC27" s="59"/>
      <c r="ED27" s="59"/>
      <c r="EE27" s="59"/>
      <c r="FH27" s="48">
        <f t="shared" si="153"/>
        <v>27</v>
      </c>
      <c r="FI27" s="48">
        <f t="shared" si="153"/>
        <v>9</v>
      </c>
      <c r="FJ27" s="48">
        <f t="shared" si="153"/>
        <v>9</v>
      </c>
      <c r="FK27" s="48">
        <f t="shared" si="153"/>
        <v>15</v>
      </c>
      <c r="FL27" s="48">
        <f t="shared" si="153"/>
        <v>21</v>
      </c>
      <c r="FM27" s="48">
        <f t="shared" si="153"/>
        <v>12</v>
      </c>
    </row>
    <row r="28" spans="2:169" s="48" customFormat="1" ht="12.75">
      <c r="B28" s="50"/>
      <c r="C28" s="77" t="s">
        <v>15</v>
      </c>
      <c r="L28" s="168"/>
      <c r="M28" s="170">
        <v>57974</v>
      </c>
      <c r="N28" s="51">
        <v>27024</v>
      </c>
      <c r="O28" s="51">
        <v>50002</v>
      </c>
      <c r="P28" s="51">
        <v>13275</v>
      </c>
      <c r="Q28" s="51">
        <v>16094</v>
      </c>
      <c r="R28" s="51">
        <v>18896</v>
      </c>
      <c r="S28" s="51">
        <v>33145</v>
      </c>
      <c r="T28" s="51">
        <v>12259</v>
      </c>
      <c r="U28" s="51">
        <v>29267</v>
      </c>
      <c r="V28" s="51">
        <v>22533</v>
      </c>
      <c r="W28" s="51">
        <v>19650</v>
      </c>
      <c r="X28" s="51">
        <v>16644</v>
      </c>
      <c r="Y28" s="51">
        <v>15708</v>
      </c>
      <c r="Z28" s="51">
        <v>23053</v>
      </c>
      <c r="AA28" s="51">
        <v>22048</v>
      </c>
      <c r="AB28" s="51">
        <v>14297</v>
      </c>
      <c r="AC28" s="51">
        <v>36509</v>
      </c>
      <c r="AD28" s="51">
        <v>14172</v>
      </c>
      <c r="AE28" s="51">
        <v>94668</v>
      </c>
      <c r="AF28" s="51">
        <v>8033</v>
      </c>
      <c r="AG28" s="51">
        <v>14652</v>
      </c>
      <c r="AH28" s="51">
        <v>12857</v>
      </c>
      <c r="AI28" s="51">
        <v>10674</v>
      </c>
      <c r="AJ28" s="51">
        <v>5588</v>
      </c>
      <c r="AK28" s="116">
        <v>37020</v>
      </c>
      <c r="AL28" s="73">
        <v>4806</v>
      </c>
      <c r="AM28" s="73">
        <v>6682</v>
      </c>
      <c r="AN28" s="73">
        <v>36797</v>
      </c>
      <c r="AO28" s="187">
        <v>48804</v>
      </c>
      <c r="AP28" s="73">
        <v>133446</v>
      </c>
      <c r="AQ28" s="195">
        <v>4375</v>
      </c>
      <c r="AR28" s="195">
        <v>2934</v>
      </c>
      <c r="AS28" s="206"/>
      <c r="AT28" s="206"/>
      <c r="AU28" s="206"/>
      <c r="AV28" s="206"/>
      <c r="AW28" s="206"/>
      <c r="AX28" s="109"/>
      <c r="AY28" s="49"/>
      <c r="AZ28" s="54">
        <f t="shared" si="154"/>
        <v>0.72905095387587537</v>
      </c>
      <c r="BA28" s="54">
        <f t="shared" si="154"/>
        <v>0.14694345766725872</v>
      </c>
      <c r="BB28" s="54">
        <f t="shared" si="154"/>
        <v>0.55905763769449224</v>
      </c>
      <c r="BC28" s="54">
        <f t="shared" si="154"/>
        <v>-7.6986817325800372E-2</v>
      </c>
      <c r="BD28" s="54">
        <f t="shared" si="154"/>
        <v>-1.2684851497452467</v>
      </c>
      <c r="BE28" s="54">
        <f t="shared" si="154"/>
        <v>0.25</v>
      </c>
      <c r="BF28" s="54">
        <f t="shared" si="154"/>
        <v>-1.8561774023231257</v>
      </c>
      <c r="BG28" s="54">
        <f t="shared" si="154"/>
        <v>0.34472632351741578</v>
      </c>
      <c r="BH28" s="54">
        <f t="shared" si="154"/>
        <v>0.4993678887484197</v>
      </c>
      <c r="BI28" s="54">
        <f t="shared" si="154"/>
        <v>0.42941463631118804</v>
      </c>
      <c r="BJ28" s="54">
        <f t="shared" si="155"/>
        <v>0.45679389312977098</v>
      </c>
      <c r="BK28" s="54">
        <f t="shared" si="155"/>
        <v>0.66426339822158131</v>
      </c>
      <c r="BL28" s="54">
        <f t="shared" si="155"/>
        <v>-1.3567608861726508</v>
      </c>
      <c r="BM28" s="54">
        <f t="shared" si="155"/>
        <v>0.79152387975534633</v>
      </c>
      <c r="BN28" s="54">
        <f t="shared" si="155"/>
        <v>0.69693396226415094</v>
      </c>
      <c r="BO28" s="54">
        <f t="shared" si="155"/>
        <v>-1.5737567321815766</v>
      </c>
      <c r="BP28" s="54">
        <f t="shared" si="155"/>
        <v>-0.33676627680845816</v>
      </c>
      <c r="BQ28" s="54">
        <f t="shared" si="155"/>
        <v>-8.4161727349703632</v>
      </c>
      <c r="BR28" s="54">
        <f t="shared" si="155"/>
        <v>0.95378586217095529</v>
      </c>
      <c r="BS28" s="54">
        <f t="shared" si="155"/>
        <v>0.63475662890576368</v>
      </c>
      <c r="BT28" s="54"/>
      <c r="BU28" s="54"/>
      <c r="BV28" s="54"/>
      <c r="BW28" s="54"/>
      <c r="BX28" s="54"/>
      <c r="BY28" s="54"/>
      <c r="BZ28" s="54"/>
      <c r="CA28" s="54"/>
      <c r="CB28" s="61">
        <v>15</v>
      </c>
      <c r="CC28" s="59">
        <f t="shared" si="126"/>
        <v>5</v>
      </c>
      <c r="CD28" s="59">
        <f t="shared" si="127"/>
        <v>3</v>
      </c>
      <c r="CE28" s="59">
        <f t="shared" si="128"/>
        <v>5</v>
      </c>
      <c r="CF28" s="59">
        <f t="shared" si="129"/>
        <v>1</v>
      </c>
      <c r="CG28" s="59">
        <f t="shared" si="130"/>
        <v>1</v>
      </c>
      <c r="CH28" s="59">
        <f t="shared" si="131"/>
        <v>5</v>
      </c>
      <c r="CI28" s="59">
        <f t="shared" si="132"/>
        <v>1</v>
      </c>
      <c r="CJ28" s="59">
        <f t="shared" si="133"/>
        <v>5</v>
      </c>
      <c r="CK28" s="59">
        <f t="shared" si="134"/>
        <v>5</v>
      </c>
      <c r="CL28" s="59">
        <f t="shared" si="135"/>
        <v>5</v>
      </c>
      <c r="CM28" s="59">
        <f t="shared" si="136"/>
        <v>5</v>
      </c>
      <c r="CN28" s="59">
        <f t="shared" si="137"/>
        <v>5</v>
      </c>
      <c r="CO28" s="59">
        <f t="shared" si="138"/>
        <v>1</v>
      </c>
      <c r="CP28" s="59">
        <f t="shared" si="139"/>
        <v>5</v>
      </c>
      <c r="CQ28" s="59">
        <f t="shared" si="140"/>
        <v>5</v>
      </c>
      <c r="CR28" s="59">
        <f t="shared" si="141"/>
        <v>1</v>
      </c>
      <c r="CS28" s="59">
        <f t="shared" si="142"/>
        <v>1</v>
      </c>
      <c r="CT28" s="59">
        <f t="shared" si="143"/>
        <v>1</v>
      </c>
      <c r="CU28" s="59">
        <f t="shared" si="144"/>
        <v>5</v>
      </c>
      <c r="CV28" s="59">
        <f t="shared" si="145"/>
        <v>5</v>
      </c>
      <c r="CW28" s="59"/>
      <c r="CX28" s="59"/>
      <c r="CY28" s="59"/>
      <c r="CZ28" s="59"/>
      <c r="DA28" s="59"/>
      <c r="DB28" s="59"/>
      <c r="DC28" s="50" t="s">
        <v>201</v>
      </c>
      <c r="DD28" s="77" t="s">
        <v>15</v>
      </c>
      <c r="DE28" s="59">
        <f t="shared" si="108"/>
        <v>15</v>
      </c>
      <c r="DF28" s="59">
        <f t="shared" si="109"/>
        <v>9</v>
      </c>
      <c r="DG28" s="59">
        <f t="shared" si="110"/>
        <v>15</v>
      </c>
      <c r="DH28" s="59">
        <f t="shared" si="111"/>
        <v>3</v>
      </c>
      <c r="DI28" s="59">
        <f t="shared" si="112"/>
        <v>3</v>
      </c>
      <c r="DJ28" s="59">
        <f t="shared" si="113"/>
        <v>15</v>
      </c>
      <c r="DK28" s="59">
        <f t="shared" si="148"/>
        <v>3</v>
      </c>
      <c r="DL28" s="59">
        <f t="shared" si="149"/>
        <v>15</v>
      </c>
      <c r="DM28" s="59">
        <f t="shared" si="150"/>
        <v>15</v>
      </c>
      <c r="DN28" s="59">
        <f t="shared" si="151"/>
        <v>15</v>
      </c>
      <c r="DO28" s="59">
        <f t="shared" si="152"/>
        <v>15</v>
      </c>
      <c r="DP28" s="59">
        <f t="shared" si="152"/>
        <v>15</v>
      </c>
      <c r="DQ28" s="59">
        <f t="shared" si="72"/>
        <v>3</v>
      </c>
      <c r="DR28" s="59">
        <f t="shared" si="73"/>
        <v>15</v>
      </c>
      <c r="DS28" s="59">
        <f t="shared" si="74"/>
        <v>15</v>
      </c>
      <c r="DT28" s="59">
        <f t="shared" si="75"/>
        <v>3</v>
      </c>
      <c r="DU28" s="59">
        <f t="shared" si="76"/>
        <v>3</v>
      </c>
      <c r="DV28" s="59">
        <f t="shared" si="77"/>
        <v>3</v>
      </c>
      <c r="DW28" s="59">
        <f t="shared" si="78"/>
        <v>15</v>
      </c>
      <c r="DX28" s="59">
        <f t="shared" si="79"/>
        <v>15</v>
      </c>
      <c r="DY28" s="59"/>
      <c r="DZ28" s="59"/>
      <c r="EA28" s="59"/>
      <c r="EB28" s="59"/>
      <c r="EC28" s="59"/>
      <c r="ED28" s="59"/>
      <c r="EE28" s="59"/>
      <c r="FH28" s="48">
        <f t="shared" si="153"/>
        <v>30</v>
      </c>
      <c r="FI28" s="48">
        <f t="shared" si="153"/>
        <v>15</v>
      </c>
      <c r="FJ28" s="48">
        <f t="shared" si="153"/>
        <v>9</v>
      </c>
      <c r="FK28" s="48">
        <f t="shared" si="153"/>
        <v>12</v>
      </c>
      <c r="FL28" s="48">
        <f t="shared" si="153"/>
        <v>33</v>
      </c>
      <c r="FM28" s="48">
        <f t="shared" si="153"/>
        <v>33</v>
      </c>
    </row>
    <row r="29" spans="2:169" s="48" customFormat="1" ht="12.75">
      <c r="B29" s="50"/>
      <c r="C29" s="77" t="s">
        <v>10</v>
      </c>
      <c r="L29" s="168"/>
      <c r="M29" s="17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116"/>
      <c r="AL29" s="73"/>
      <c r="AM29" s="73"/>
      <c r="AN29" s="73"/>
      <c r="AO29" s="187"/>
      <c r="AP29" s="73"/>
      <c r="AQ29" s="52"/>
      <c r="AR29" s="52"/>
      <c r="AS29" s="207"/>
      <c r="AT29" s="207"/>
      <c r="AU29" s="207"/>
      <c r="AV29" s="207"/>
      <c r="AW29" s="207"/>
      <c r="AX29" s="109"/>
      <c r="AY29" s="49"/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/>
      <c r="BU29" s="62"/>
      <c r="BV29" s="62"/>
      <c r="BW29" s="62"/>
      <c r="BX29" s="62"/>
      <c r="BY29" s="54"/>
      <c r="BZ29" s="54"/>
      <c r="CA29" s="54"/>
      <c r="CB29" s="61">
        <v>15</v>
      </c>
      <c r="CC29" s="59">
        <f t="shared" si="126"/>
        <v>4</v>
      </c>
      <c r="CD29" s="59">
        <f t="shared" si="127"/>
        <v>4</v>
      </c>
      <c r="CE29" s="59">
        <f t="shared" si="128"/>
        <v>4</v>
      </c>
      <c r="CF29" s="59">
        <f t="shared" si="129"/>
        <v>4</v>
      </c>
      <c r="CG29" s="59">
        <f t="shared" si="130"/>
        <v>4</v>
      </c>
      <c r="CH29" s="59">
        <f t="shared" si="131"/>
        <v>4</v>
      </c>
      <c r="CI29" s="59">
        <f t="shared" si="132"/>
        <v>4</v>
      </c>
      <c r="CJ29" s="59">
        <f t="shared" si="133"/>
        <v>4</v>
      </c>
      <c r="CK29" s="59">
        <f t="shared" si="134"/>
        <v>4</v>
      </c>
      <c r="CL29" s="59">
        <f t="shared" si="135"/>
        <v>4</v>
      </c>
      <c r="CM29" s="59">
        <f t="shared" si="136"/>
        <v>4</v>
      </c>
      <c r="CN29" s="59">
        <f t="shared" si="137"/>
        <v>4</v>
      </c>
      <c r="CO29" s="59">
        <f t="shared" si="138"/>
        <v>4</v>
      </c>
      <c r="CP29" s="59">
        <f t="shared" si="139"/>
        <v>4</v>
      </c>
      <c r="CQ29" s="59">
        <f t="shared" si="140"/>
        <v>4</v>
      </c>
      <c r="CR29" s="59">
        <f t="shared" si="141"/>
        <v>4</v>
      </c>
      <c r="CS29" s="59">
        <f t="shared" si="142"/>
        <v>4</v>
      </c>
      <c r="CT29" s="59">
        <f t="shared" si="143"/>
        <v>4</v>
      </c>
      <c r="CU29" s="59">
        <f t="shared" si="144"/>
        <v>4</v>
      </c>
      <c r="CV29" s="59">
        <f t="shared" si="145"/>
        <v>4</v>
      </c>
      <c r="CW29" s="59"/>
      <c r="CX29" s="59"/>
      <c r="CY29" s="59"/>
      <c r="CZ29" s="59"/>
      <c r="DA29" s="59"/>
      <c r="DB29" s="59"/>
      <c r="DC29" s="50" t="s">
        <v>201</v>
      </c>
      <c r="DD29" s="77" t="s">
        <v>10</v>
      </c>
      <c r="DE29" s="59">
        <f t="shared" si="108"/>
        <v>12</v>
      </c>
      <c r="DF29" s="59">
        <f t="shared" si="109"/>
        <v>12</v>
      </c>
      <c r="DG29" s="59">
        <f t="shared" si="110"/>
        <v>12</v>
      </c>
      <c r="DH29" s="59">
        <f t="shared" si="111"/>
        <v>12</v>
      </c>
      <c r="DI29" s="59">
        <f t="shared" si="112"/>
        <v>12</v>
      </c>
      <c r="DJ29" s="59">
        <f t="shared" si="113"/>
        <v>12</v>
      </c>
      <c r="DK29" s="59">
        <f t="shared" si="148"/>
        <v>12</v>
      </c>
      <c r="DL29" s="59">
        <f t="shared" si="149"/>
        <v>12</v>
      </c>
      <c r="DM29" s="59">
        <f t="shared" si="150"/>
        <v>12</v>
      </c>
      <c r="DN29" s="59">
        <f t="shared" si="151"/>
        <v>12</v>
      </c>
      <c r="DO29" s="59">
        <f t="shared" si="152"/>
        <v>12</v>
      </c>
      <c r="DP29" s="59">
        <f t="shared" si="152"/>
        <v>12</v>
      </c>
      <c r="DQ29" s="59">
        <f t="shared" si="72"/>
        <v>12</v>
      </c>
      <c r="DR29" s="59">
        <f t="shared" si="73"/>
        <v>12</v>
      </c>
      <c r="DS29" s="59">
        <f t="shared" si="74"/>
        <v>12</v>
      </c>
      <c r="DT29" s="59">
        <f t="shared" si="75"/>
        <v>12</v>
      </c>
      <c r="DU29" s="59">
        <f t="shared" si="76"/>
        <v>12</v>
      </c>
      <c r="DV29" s="59">
        <f t="shared" si="77"/>
        <v>12</v>
      </c>
      <c r="DW29" s="59">
        <f t="shared" si="78"/>
        <v>12</v>
      </c>
      <c r="DX29" s="59">
        <f t="shared" si="79"/>
        <v>12</v>
      </c>
      <c r="DY29" s="59"/>
      <c r="DZ29" s="59"/>
      <c r="EA29" s="59"/>
      <c r="EB29" s="59"/>
      <c r="EC29" s="59"/>
      <c r="ED29" s="59"/>
      <c r="EE29" s="59"/>
      <c r="FH29" s="48">
        <f t="shared" si="153"/>
        <v>42</v>
      </c>
      <c r="FI29" s="48">
        <f t="shared" si="153"/>
        <v>33</v>
      </c>
      <c r="FJ29" s="48">
        <f t="shared" si="153"/>
        <v>30</v>
      </c>
      <c r="FK29" s="48">
        <f t="shared" si="153"/>
        <v>30</v>
      </c>
      <c r="FL29" s="48">
        <f t="shared" si="153"/>
        <v>21</v>
      </c>
      <c r="FM29" s="48">
        <f t="shared" si="153"/>
        <v>18</v>
      </c>
    </row>
    <row r="30" spans="2:169" s="48" customFormat="1" ht="12.75">
      <c r="B30" s="50"/>
      <c r="C30" s="77" t="s">
        <v>7</v>
      </c>
      <c r="L30" s="168"/>
      <c r="M30" s="170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51">
        <v>952</v>
      </c>
      <c r="X30" s="51">
        <v>5965</v>
      </c>
      <c r="Y30" s="51">
        <v>3509</v>
      </c>
      <c r="Z30" s="51">
        <v>1512</v>
      </c>
      <c r="AA30" s="51">
        <v>4615</v>
      </c>
      <c r="AB30" s="51">
        <v>2222</v>
      </c>
      <c r="AC30" s="51">
        <v>2667</v>
      </c>
      <c r="AD30" s="51">
        <v>2366</v>
      </c>
      <c r="AE30" s="51">
        <v>946</v>
      </c>
      <c r="AF30" s="51">
        <v>250</v>
      </c>
      <c r="AG30" s="51">
        <v>1611</v>
      </c>
      <c r="AH30" s="51">
        <v>1005</v>
      </c>
      <c r="AI30" s="51">
        <v>1440</v>
      </c>
      <c r="AJ30" s="51">
        <v>0</v>
      </c>
      <c r="AK30" s="116">
        <v>0</v>
      </c>
      <c r="AL30" s="73">
        <v>0</v>
      </c>
      <c r="AM30" s="73">
        <v>0</v>
      </c>
      <c r="AN30" s="73">
        <v>0</v>
      </c>
      <c r="AO30" s="187">
        <v>0</v>
      </c>
      <c r="AP30" s="73">
        <v>385</v>
      </c>
      <c r="AQ30" s="195">
        <v>181</v>
      </c>
      <c r="AR30" s="195">
        <v>733</v>
      </c>
      <c r="AS30" s="206"/>
      <c r="AT30" s="206"/>
      <c r="AU30" s="206"/>
      <c r="AV30" s="206"/>
      <c r="AW30" s="206"/>
      <c r="AX30" s="109"/>
      <c r="AY30" s="49"/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54">
        <f t="shared" ref="BJ30:BS32" si="156">(W30-AI30)/W30</f>
        <v>-0.51260504201680668</v>
      </c>
      <c r="BK30" s="54">
        <f t="shared" si="156"/>
        <v>1</v>
      </c>
      <c r="BL30" s="54">
        <f t="shared" si="156"/>
        <v>1</v>
      </c>
      <c r="BM30" s="54">
        <f t="shared" si="156"/>
        <v>1</v>
      </c>
      <c r="BN30" s="54">
        <f t="shared" si="156"/>
        <v>1</v>
      </c>
      <c r="BO30" s="54">
        <f t="shared" si="156"/>
        <v>1</v>
      </c>
      <c r="BP30" s="54">
        <f t="shared" si="156"/>
        <v>1</v>
      </c>
      <c r="BQ30" s="54">
        <f t="shared" si="156"/>
        <v>0.83727810650887569</v>
      </c>
      <c r="BR30" s="54">
        <f t="shared" si="156"/>
        <v>0.80866807610993663</v>
      </c>
      <c r="BS30" s="54">
        <f t="shared" si="156"/>
        <v>-1.9319999999999999</v>
      </c>
      <c r="BT30" s="54"/>
      <c r="BU30" s="54"/>
      <c r="BV30" s="54"/>
      <c r="BW30" s="54"/>
      <c r="BX30" s="54"/>
      <c r="BY30" s="54"/>
      <c r="BZ30" s="54"/>
      <c r="CA30" s="54"/>
      <c r="CB30" s="61">
        <v>15</v>
      </c>
      <c r="CC30" s="59">
        <f t="shared" si="126"/>
        <v>4</v>
      </c>
      <c r="CD30" s="59">
        <f t="shared" si="127"/>
        <v>4</v>
      </c>
      <c r="CE30" s="59">
        <f t="shared" si="128"/>
        <v>4</v>
      </c>
      <c r="CF30" s="59">
        <f t="shared" si="129"/>
        <v>4</v>
      </c>
      <c r="CG30" s="59">
        <f t="shared" si="130"/>
        <v>4</v>
      </c>
      <c r="CH30" s="59">
        <f t="shared" si="131"/>
        <v>4</v>
      </c>
      <c r="CI30" s="59">
        <f t="shared" si="132"/>
        <v>4</v>
      </c>
      <c r="CJ30" s="59">
        <f t="shared" si="133"/>
        <v>4</v>
      </c>
      <c r="CK30" s="59">
        <f t="shared" si="134"/>
        <v>4</v>
      </c>
      <c r="CL30" s="59">
        <f t="shared" si="135"/>
        <v>4</v>
      </c>
      <c r="CM30" s="59">
        <f t="shared" si="136"/>
        <v>1</v>
      </c>
      <c r="CN30" s="59">
        <f t="shared" si="137"/>
        <v>5</v>
      </c>
      <c r="CO30" s="59">
        <f t="shared" si="138"/>
        <v>5</v>
      </c>
      <c r="CP30" s="59">
        <f t="shared" si="139"/>
        <v>5</v>
      </c>
      <c r="CQ30" s="59">
        <f t="shared" si="140"/>
        <v>5</v>
      </c>
      <c r="CR30" s="59">
        <f t="shared" si="141"/>
        <v>5</v>
      </c>
      <c r="CS30" s="59">
        <f t="shared" si="142"/>
        <v>5</v>
      </c>
      <c r="CT30" s="59">
        <f t="shared" si="143"/>
        <v>5</v>
      </c>
      <c r="CU30" s="59">
        <f t="shared" si="144"/>
        <v>5</v>
      </c>
      <c r="CV30" s="59">
        <f t="shared" si="145"/>
        <v>1</v>
      </c>
      <c r="CW30" s="59"/>
      <c r="CX30" s="59"/>
      <c r="CY30" s="59"/>
      <c r="CZ30" s="59"/>
      <c r="DA30" s="59"/>
      <c r="DB30" s="59"/>
      <c r="DC30" s="50" t="s">
        <v>201</v>
      </c>
      <c r="DD30" s="77" t="s">
        <v>7</v>
      </c>
      <c r="DE30" s="59">
        <f t="shared" si="108"/>
        <v>12</v>
      </c>
      <c r="DF30" s="59">
        <f t="shared" si="109"/>
        <v>12</v>
      </c>
      <c r="DG30" s="59">
        <f t="shared" si="110"/>
        <v>12</v>
      </c>
      <c r="DH30" s="59">
        <f t="shared" si="111"/>
        <v>12</v>
      </c>
      <c r="DI30" s="59">
        <f t="shared" si="112"/>
        <v>12</v>
      </c>
      <c r="DJ30" s="59">
        <f t="shared" si="113"/>
        <v>12</v>
      </c>
      <c r="DK30" s="59">
        <f t="shared" si="148"/>
        <v>12</v>
      </c>
      <c r="DL30" s="59">
        <f t="shared" si="149"/>
        <v>12</v>
      </c>
      <c r="DM30" s="59">
        <f t="shared" si="150"/>
        <v>12</v>
      </c>
      <c r="DN30" s="59">
        <f t="shared" si="151"/>
        <v>12</v>
      </c>
      <c r="DO30" s="59">
        <f t="shared" si="152"/>
        <v>3</v>
      </c>
      <c r="DP30" s="59">
        <f t="shared" si="152"/>
        <v>15</v>
      </c>
      <c r="DQ30" s="59">
        <f t="shared" si="72"/>
        <v>15</v>
      </c>
      <c r="DR30" s="59">
        <f t="shared" si="73"/>
        <v>15</v>
      </c>
      <c r="DS30" s="59">
        <f t="shared" si="74"/>
        <v>15</v>
      </c>
      <c r="DT30" s="59">
        <f t="shared" si="75"/>
        <v>15</v>
      </c>
      <c r="DU30" s="59">
        <f t="shared" si="76"/>
        <v>15</v>
      </c>
      <c r="DV30" s="59">
        <f t="shared" si="77"/>
        <v>15</v>
      </c>
      <c r="DW30" s="59">
        <f t="shared" si="78"/>
        <v>15</v>
      </c>
      <c r="DX30" s="59">
        <f t="shared" si="79"/>
        <v>3</v>
      </c>
      <c r="DY30" s="59"/>
      <c r="DZ30" s="59"/>
      <c r="EA30" s="59"/>
      <c r="EB30" s="59"/>
      <c r="EC30" s="59"/>
      <c r="ED30" s="59"/>
      <c r="EE30" s="59"/>
      <c r="FH30" s="48">
        <f t="shared" si="153"/>
        <v>45</v>
      </c>
      <c r="FI30" s="48">
        <f t="shared" si="153"/>
        <v>21</v>
      </c>
      <c r="FJ30" s="48">
        <f t="shared" si="153"/>
        <v>33</v>
      </c>
      <c r="FK30" s="48">
        <f t="shared" si="153"/>
        <v>45</v>
      </c>
      <c r="FL30" s="48">
        <f t="shared" si="153"/>
        <v>45</v>
      </c>
      <c r="FM30" s="48">
        <f t="shared" si="153"/>
        <v>27</v>
      </c>
    </row>
    <row r="31" spans="2:169" s="48" customFormat="1" ht="12.75">
      <c r="B31" s="50"/>
      <c r="C31" s="77" t="s">
        <v>2</v>
      </c>
      <c r="L31" s="168"/>
      <c r="M31" s="170">
        <v>4953</v>
      </c>
      <c r="N31" s="51">
        <v>4279</v>
      </c>
      <c r="O31" s="51">
        <v>3290</v>
      </c>
      <c r="P31" s="51">
        <v>2515</v>
      </c>
      <c r="Q31" s="51">
        <v>2278</v>
      </c>
      <c r="R31" s="51">
        <v>2040</v>
      </c>
      <c r="S31" s="51">
        <v>3264</v>
      </c>
      <c r="T31" s="51">
        <v>2744</v>
      </c>
      <c r="U31" s="51">
        <v>2894</v>
      </c>
      <c r="V31" s="51">
        <v>2592</v>
      </c>
      <c r="W31" s="51">
        <v>2223</v>
      </c>
      <c r="X31" s="51">
        <v>2156</v>
      </c>
      <c r="Y31" s="51">
        <v>1730</v>
      </c>
      <c r="Z31" s="51">
        <v>1401</v>
      </c>
      <c r="AA31" s="51">
        <v>1857</v>
      </c>
      <c r="AB31" s="51">
        <v>1938</v>
      </c>
      <c r="AC31" s="51">
        <v>1199</v>
      </c>
      <c r="AD31" s="51">
        <v>1194</v>
      </c>
      <c r="AE31" s="51">
        <v>2058</v>
      </c>
      <c r="AF31" s="51">
        <v>2229</v>
      </c>
      <c r="AG31" s="51">
        <v>2288</v>
      </c>
      <c r="AH31" s="51">
        <v>1557</v>
      </c>
      <c r="AI31" s="51">
        <v>1118</v>
      </c>
      <c r="AJ31" s="51">
        <v>707</v>
      </c>
      <c r="AK31" s="116">
        <v>795</v>
      </c>
      <c r="AL31" s="73">
        <v>1655</v>
      </c>
      <c r="AM31" s="73">
        <v>359</v>
      </c>
      <c r="AN31" s="73">
        <v>422</v>
      </c>
      <c r="AO31" s="187">
        <v>219</v>
      </c>
      <c r="AP31" s="73">
        <v>2548</v>
      </c>
      <c r="AQ31" s="195">
        <v>2209</v>
      </c>
      <c r="AR31" s="195">
        <v>1673</v>
      </c>
      <c r="AS31" s="206"/>
      <c r="AT31" s="206"/>
      <c r="AU31" s="206"/>
      <c r="AV31" s="206"/>
      <c r="AW31" s="206"/>
      <c r="AX31" s="109"/>
      <c r="AY31" s="49"/>
      <c r="AZ31" s="54">
        <f t="shared" ref="AZ31:BI32" si="157">(M31-Y31)/M31</f>
        <v>0.65071673733091051</v>
      </c>
      <c r="BA31" s="54">
        <f t="shared" si="157"/>
        <v>0.67258705304977795</v>
      </c>
      <c r="BB31" s="54">
        <f t="shared" si="157"/>
        <v>0.43556231003039514</v>
      </c>
      <c r="BC31" s="54">
        <f t="shared" si="157"/>
        <v>0.22942345924453281</v>
      </c>
      <c r="BD31" s="54">
        <f t="shared" si="157"/>
        <v>0.47366110623353819</v>
      </c>
      <c r="BE31" s="54">
        <f t="shared" si="157"/>
        <v>0.4147058823529412</v>
      </c>
      <c r="BF31" s="54">
        <f t="shared" si="157"/>
        <v>0.36948529411764708</v>
      </c>
      <c r="BG31" s="54">
        <f t="shared" si="157"/>
        <v>0.18768221574344024</v>
      </c>
      <c r="BH31" s="54">
        <f t="shared" si="157"/>
        <v>0.20939875604699379</v>
      </c>
      <c r="BI31" s="54">
        <f t="shared" si="157"/>
        <v>0.39930555555555558</v>
      </c>
      <c r="BJ31" s="54">
        <f t="shared" si="156"/>
        <v>0.49707602339181284</v>
      </c>
      <c r="BK31" s="54">
        <f t="shared" si="156"/>
        <v>0.67207792207792205</v>
      </c>
      <c r="BL31" s="54">
        <f t="shared" si="156"/>
        <v>0.54046242774566478</v>
      </c>
      <c r="BM31" s="54">
        <f t="shared" si="156"/>
        <v>-0.18129907209136331</v>
      </c>
      <c r="BN31" s="54">
        <f t="shared" si="156"/>
        <v>0.80667743672590198</v>
      </c>
      <c r="BO31" s="54">
        <f t="shared" si="156"/>
        <v>0.78224974200206399</v>
      </c>
      <c r="BP31" s="54">
        <f t="shared" si="156"/>
        <v>0.81734778982485401</v>
      </c>
      <c r="BQ31" s="54">
        <f t="shared" si="156"/>
        <v>-1.1340033500837521</v>
      </c>
      <c r="BR31" s="54">
        <f t="shared" si="156"/>
        <v>-7.3372206025267256E-2</v>
      </c>
      <c r="BS31" s="54">
        <f t="shared" si="156"/>
        <v>0.24943921040825481</v>
      </c>
      <c r="BT31" s="54"/>
      <c r="BU31" s="54"/>
      <c r="BV31" s="54"/>
      <c r="BW31" s="54"/>
      <c r="BX31" s="54"/>
      <c r="BY31" s="54"/>
      <c r="BZ31" s="54"/>
      <c r="CA31" s="54"/>
      <c r="CB31" s="61">
        <v>15</v>
      </c>
      <c r="CC31" s="59">
        <f t="shared" si="126"/>
        <v>5</v>
      </c>
      <c r="CD31" s="59">
        <f t="shared" si="127"/>
        <v>5</v>
      </c>
      <c r="CE31" s="59">
        <f t="shared" si="128"/>
        <v>5</v>
      </c>
      <c r="CF31" s="59">
        <f t="shared" si="129"/>
        <v>5</v>
      </c>
      <c r="CG31" s="59">
        <f t="shared" si="130"/>
        <v>5</v>
      </c>
      <c r="CH31" s="59">
        <f t="shared" si="131"/>
        <v>5</v>
      </c>
      <c r="CI31" s="59">
        <f t="shared" si="132"/>
        <v>5</v>
      </c>
      <c r="CJ31" s="59">
        <f t="shared" si="133"/>
        <v>5</v>
      </c>
      <c r="CK31" s="59">
        <f t="shared" si="134"/>
        <v>5</v>
      </c>
      <c r="CL31" s="59">
        <f t="shared" si="135"/>
        <v>5</v>
      </c>
      <c r="CM31" s="59">
        <f t="shared" si="136"/>
        <v>5</v>
      </c>
      <c r="CN31" s="59">
        <f t="shared" si="137"/>
        <v>5</v>
      </c>
      <c r="CO31" s="59">
        <f t="shared" si="138"/>
        <v>5</v>
      </c>
      <c r="CP31" s="59">
        <f t="shared" si="139"/>
        <v>1</v>
      </c>
      <c r="CQ31" s="59">
        <f t="shared" si="140"/>
        <v>5</v>
      </c>
      <c r="CR31" s="59">
        <f t="shared" si="141"/>
        <v>5</v>
      </c>
      <c r="CS31" s="59">
        <f t="shared" si="142"/>
        <v>5</v>
      </c>
      <c r="CT31" s="59">
        <f t="shared" si="143"/>
        <v>1</v>
      </c>
      <c r="CU31" s="59">
        <f t="shared" si="144"/>
        <v>1</v>
      </c>
      <c r="CV31" s="59">
        <f t="shared" si="145"/>
        <v>5</v>
      </c>
      <c r="CW31" s="59"/>
      <c r="CX31" s="59"/>
      <c r="CY31" s="59"/>
      <c r="CZ31" s="59"/>
      <c r="DA31" s="59"/>
      <c r="DB31" s="59"/>
      <c r="DC31" s="50" t="s">
        <v>201</v>
      </c>
      <c r="DD31" s="77" t="s">
        <v>2</v>
      </c>
      <c r="DE31" s="59">
        <f t="shared" si="108"/>
        <v>15</v>
      </c>
      <c r="DF31" s="59">
        <f t="shared" si="109"/>
        <v>15</v>
      </c>
      <c r="DG31" s="59">
        <f t="shared" si="110"/>
        <v>15</v>
      </c>
      <c r="DH31" s="59">
        <f t="shared" si="111"/>
        <v>15</v>
      </c>
      <c r="DI31" s="59">
        <f t="shared" si="112"/>
        <v>15</v>
      </c>
      <c r="DJ31" s="59">
        <f t="shared" si="113"/>
        <v>15</v>
      </c>
      <c r="DK31" s="59">
        <f t="shared" si="148"/>
        <v>15</v>
      </c>
      <c r="DL31" s="59">
        <f t="shared" si="149"/>
        <v>15</v>
      </c>
      <c r="DM31" s="59">
        <f t="shared" si="150"/>
        <v>15</v>
      </c>
      <c r="DN31" s="59">
        <f t="shared" si="151"/>
        <v>15</v>
      </c>
      <c r="DO31" s="59">
        <f t="shared" si="152"/>
        <v>15</v>
      </c>
      <c r="DP31" s="59">
        <f t="shared" si="152"/>
        <v>15</v>
      </c>
      <c r="DQ31" s="59">
        <f t="shared" si="72"/>
        <v>15</v>
      </c>
      <c r="DR31" s="59">
        <f t="shared" si="73"/>
        <v>3</v>
      </c>
      <c r="DS31" s="59">
        <f t="shared" si="74"/>
        <v>15</v>
      </c>
      <c r="DT31" s="59">
        <f t="shared" si="75"/>
        <v>15</v>
      </c>
      <c r="DU31" s="59">
        <f t="shared" si="76"/>
        <v>15</v>
      </c>
      <c r="DV31" s="59">
        <f t="shared" si="77"/>
        <v>3</v>
      </c>
      <c r="DW31" s="59">
        <f t="shared" si="78"/>
        <v>3</v>
      </c>
      <c r="DX31" s="59">
        <f t="shared" si="79"/>
        <v>15</v>
      </c>
      <c r="DY31" s="59"/>
      <c r="DZ31" s="59"/>
      <c r="EA31" s="59"/>
      <c r="EB31" s="59"/>
      <c r="EC31" s="59"/>
      <c r="ED31" s="59"/>
      <c r="EE31" s="59"/>
      <c r="FH31" s="48">
        <f t="shared" si="153"/>
        <v>45</v>
      </c>
      <c r="FI31" s="48">
        <f t="shared" si="153"/>
        <v>33</v>
      </c>
      <c r="FJ31" s="48">
        <f t="shared" si="153"/>
        <v>45</v>
      </c>
      <c r="FK31" s="48">
        <f t="shared" si="153"/>
        <v>33</v>
      </c>
      <c r="FL31" s="48">
        <f t="shared" si="153"/>
        <v>21</v>
      </c>
      <c r="FM31" s="48">
        <f t="shared" si="153"/>
        <v>45</v>
      </c>
    </row>
    <row r="32" spans="2:169" s="48" customFormat="1" ht="14.25" customHeight="1">
      <c r="B32" s="50"/>
      <c r="C32" s="77" t="s">
        <v>13</v>
      </c>
      <c r="L32" s="168"/>
      <c r="M32" s="170">
        <v>3463</v>
      </c>
      <c r="N32" s="51">
        <v>3615</v>
      </c>
      <c r="O32" s="51">
        <v>3069</v>
      </c>
      <c r="P32" s="51">
        <v>1897</v>
      </c>
      <c r="Q32" s="51">
        <v>6891</v>
      </c>
      <c r="R32" s="51">
        <v>3817</v>
      </c>
      <c r="S32" s="51">
        <v>3572</v>
      </c>
      <c r="T32" s="51">
        <v>6312</v>
      </c>
      <c r="U32" s="51">
        <v>4142</v>
      </c>
      <c r="V32" s="51">
        <v>4973</v>
      </c>
      <c r="W32" s="51">
        <v>9708</v>
      </c>
      <c r="X32" s="51">
        <v>7515</v>
      </c>
      <c r="Y32" s="51">
        <v>8112</v>
      </c>
      <c r="Z32" s="51">
        <v>4525</v>
      </c>
      <c r="AA32" s="51">
        <v>5644</v>
      </c>
      <c r="AB32" s="51">
        <v>7477</v>
      </c>
      <c r="AC32" s="51">
        <v>8019</v>
      </c>
      <c r="AD32" s="51">
        <v>7311</v>
      </c>
      <c r="AE32" s="51">
        <v>5877</v>
      </c>
      <c r="AF32" s="51">
        <v>8026</v>
      </c>
      <c r="AG32" s="51">
        <v>4880</v>
      </c>
      <c r="AH32" s="51">
        <v>5954</v>
      </c>
      <c r="AI32" s="51">
        <v>5206</v>
      </c>
      <c r="AJ32" s="51">
        <v>3180</v>
      </c>
      <c r="AK32" s="116">
        <v>3028</v>
      </c>
      <c r="AL32" s="73">
        <v>2619</v>
      </c>
      <c r="AM32" s="73">
        <v>2202</v>
      </c>
      <c r="AN32" s="73">
        <v>2250</v>
      </c>
      <c r="AO32" s="187">
        <v>2201</v>
      </c>
      <c r="AP32" s="73">
        <v>1292</v>
      </c>
      <c r="AQ32" s="195">
        <v>1230</v>
      </c>
      <c r="AR32" s="195">
        <v>1229</v>
      </c>
      <c r="AS32" s="206"/>
      <c r="AT32" s="206"/>
      <c r="AU32" s="206"/>
      <c r="AV32" s="206"/>
      <c r="AW32" s="206"/>
      <c r="AX32" s="109"/>
      <c r="AY32" s="49"/>
      <c r="AZ32" s="54">
        <f t="shared" si="157"/>
        <v>-1.3424776205602078</v>
      </c>
      <c r="BA32" s="54">
        <f t="shared" si="157"/>
        <v>-0.25172890733056708</v>
      </c>
      <c r="BB32" s="54">
        <f t="shared" si="157"/>
        <v>-0.83903551645487129</v>
      </c>
      <c r="BC32" s="54">
        <f t="shared" si="157"/>
        <v>-2.9414865577227203</v>
      </c>
      <c r="BD32" s="54">
        <f t="shared" si="157"/>
        <v>-0.16369177187636047</v>
      </c>
      <c r="BE32" s="54">
        <f t="shared" si="157"/>
        <v>-0.91537856955724395</v>
      </c>
      <c r="BF32" s="54">
        <f t="shared" si="157"/>
        <v>-0.64529675251959684</v>
      </c>
      <c r="BG32" s="54">
        <f t="shared" si="157"/>
        <v>-0.27154626108998731</v>
      </c>
      <c r="BH32" s="54">
        <f t="shared" si="157"/>
        <v>-0.17817479478512796</v>
      </c>
      <c r="BI32" s="54">
        <f t="shared" si="157"/>
        <v>-0.19726523225417253</v>
      </c>
      <c r="BJ32" s="54">
        <f t="shared" si="156"/>
        <v>0.46374124433456942</v>
      </c>
      <c r="BK32" s="54">
        <f t="shared" si="156"/>
        <v>0.57684630738522957</v>
      </c>
      <c r="BL32" s="54">
        <f t="shared" si="156"/>
        <v>0.62672583826429984</v>
      </c>
      <c r="BM32" s="54">
        <f t="shared" si="156"/>
        <v>0.42121546961325967</v>
      </c>
      <c r="BN32" s="54">
        <f t="shared" si="156"/>
        <v>0.60985116938341599</v>
      </c>
      <c r="BO32" s="54">
        <f t="shared" si="156"/>
        <v>0.6990771699879631</v>
      </c>
      <c r="BP32" s="54">
        <f t="shared" si="156"/>
        <v>0.72552687367502178</v>
      </c>
      <c r="BQ32" s="54">
        <f t="shared" si="156"/>
        <v>0.82327998905758448</v>
      </c>
      <c r="BR32" s="54">
        <f t="shared" si="156"/>
        <v>0.79070954568657481</v>
      </c>
      <c r="BS32" s="54">
        <f t="shared" si="156"/>
        <v>0.84687266384251181</v>
      </c>
      <c r="BT32" s="54"/>
      <c r="BU32" s="54"/>
      <c r="BV32" s="54"/>
      <c r="BW32" s="54"/>
      <c r="BX32" s="54"/>
      <c r="BY32" s="54"/>
      <c r="BZ32" s="54"/>
      <c r="CA32" s="54"/>
      <c r="CB32" s="61">
        <v>15</v>
      </c>
      <c r="CC32" s="59">
        <f t="shared" si="126"/>
        <v>1</v>
      </c>
      <c r="CD32" s="59">
        <f t="shared" si="127"/>
        <v>1</v>
      </c>
      <c r="CE32" s="59">
        <f t="shared" si="128"/>
        <v>1</v>
      </c>
      <c r="CF32" s="59">
        <f t="shared" si="129"/>
        <v>1</v>
      </c>
      <c r="CG32" s="59">
        <f t="shared" si="130"/>
        <v>1</v>
      </c>
      <c r="CH32" s="59">
        <f t="shared" si="131"/>
        <v>1</v>
      </c>
      <c r="CI32" s="59">
        <f t="shared" si="132"/>
        <v>1</v>
      </c>
      <c r="CJ32" s="59">
        <f t="shared" si="133"/>
        <v>1</v>
      </c>
      <c r="CK32" s="59">
        <f t="shared" si="134"/>
        <v>1</v>
      </c>
      <c r="CL32" s="59">
        <f t="shared" si="135"/>
        <v>1</v>
      </c>
      <c r="CM32" s="59">
        <f t="shared" si="136"/>
        <v>5</v>
      </c>
      <c r="CN32" s="59">
        <f t="shared" si="137"/>
        <v>5</v>
      </c>
      <c r="CO32" s="59">
        <f t="shared" si="138"/>
        <v>5</v>
      </c>
      <c r="CP32" s="59">
        <f t="shared" si="139"/>
        <v>5</v>
      </c>
      <c r="CQ32" s="59">
        <f t="shared" si="140"/>
        <v>5</v>
      </c>
      <c r="CR32" s="59">
        <f t="shared" si="141"/>
        <v>5</v>
      </c>
      <c r="CS32" s="59">
        <f t="shared" si="142"/>
        <v>5</v>
      </c>
      <c r="CT32" s="59">
        <f t="shared" si="143"/>
        <v>5</v>
      </c>
      <c r="CU32" s="59">
        <f t="shared" si="144"/>
        <v>5</v>
      </c>
      <c r="CV32" s="59">
        <f t="shared" si="145"/>
        <v>5</v>
      </c>
      <c r="CW32" s="59"/>
      <c r="CX32" s="59"/>
      <c r="CY32" s="59"/>
      <c r="CZ32" s="59"/>
      <c r="DA32" s="59"/>
      <c r="DB32" s="59"/>
      <c r="DC32" s="50" t="s">
        <v>201</v>
      </c>
      <c r="DD32" s="77" t="s">
        <v>13</v>
      </c>
      <c r="DE32" s="59">
        <f t="shared" si="108"/>
        <v>3</v>
      </c>
      <c r="DF32" s="59">
        <f t="shared" si="109"/>
        <v>3</v>
      </c>
      <c r="DG32" s="59">
        <f t="shared" si="110"/>
        <v>3</v>
      </c>
      <c r="DH32" s="59">
        <f t="shared" si="111"/>
        <v>3</v>
      </c>
      <c r="DI32" s="59">
        <f t="shared" si="112"/>
        <v>3</v>
      </c>
      <c r="DJ32" s="59">
        <f t="shared" si="113"/>
        <v>3</v>
      </c>
      <c r="DK32" s="59">
        <f t="shared" si="148"/>
        <v>3</v>
      </c>
      <c r="DL32" s="59">
        <f t="shared" si="149"/>
        <v>3</v>
      </c>
      <c r="DM32" s="59">
        <f t="shared" si="150"/>
        <v>3</v>
      </c>
      <c r="DN32" s="59">
        <f t="shared" si="151"/>
        <v>3</v>
      </c>
      <c r="DO32" s="59">
        <f t="shared" si="152"/>
        <v>15</v>
      </c>
      <c r="DP32" s="59">
        <f t="shared" si="152"/>
        <v>15</v>
      </c>
      <c r="DQ32" s="59">
        <f t="shared" si="72"/>
        <v>15</v>
      </c>
      <c r="DR32" s="59">
        <f t="shared" si="73"/>
        <v>15</v>
      </c>
      <c r="DS32" s="59">
        <f t="shared" si="74"/>
        <v>15</v>
      </c>
      <c r="DT32" s="59">
        <f t="shared" si="75"/>
        <v>15</v>
      </c>
      <c r="DU32" s="59">
        <f t="shared" si="76"/>
        <v>15</v>
      </c>
      <c r="DV32" s="59">
        <f t="shared" si="77"/>
        <v>15</v>
      </c>
      <c r="DW32" s="59">
        <f t="shared" si="78"/>
        <v>15</v>
      </c>
      <c r="DX32" s="59">
        <f t="shared" si="79"/>
        <v>15</v>
      </c>
      <c r="DY32" s="59"/>
      <c r="DZ32" s="59"/>
      <c r="EA32" s="59"/>
      <c r="EB32" s="59"/>
      <c r="EC32" s="59"/>
      <c r="ED32" s="59"/>
      <c r="EE32" s="59"/>
      <c r="FH32" s="48">
        <f t="shared" si="153"/>
        <v>45</v>
      </c>
      <c r="FI32" s="48">
        <f t="shared" si="153"/>
        <v>45</v>
      </c>
      <c r="FJ32" s="48">
        <f t="shared" si="153"/>
        <v>45</v>
      </c>
      <c r="FK32" s="48">
        <f t="shared" si="153"/>
        <v>33</v>
      </c>
      <c r="FL32" s="48">
        <f t="shared" si="153"/>
        <v>33</v>
      </c>
      <c r="FM32" s="48">
        <f t="shared" si="153"/>
        <v>45</v>
      </c>
    </row>
    <row r="33" spans="2:169" s="48" customFormat="1" ht="14.25" customHeight="1">
      <c r="B33" s="50"/>
      <c r="C33" s="77" t="s">
        <v>12</v>
      </c>
      <c r="G33" s="64"/>
      <c r="H33" s="64"/>
      <c r="I33" s="64"/>
      <c r="J33" s="64"/>
      <c r="L33" s="168"/>
      <c r="M33" s="170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116"/>
      <c r="AL33" s="73"/>
      <c r="AM33" s="73"/>
      <c r="AN33" s="73"/>
      <c r="AO33" s="187"/>
      <c r="AP33" s="73"/>
      <c r="AQ33" s="52">
        <v>468</v>
      </c>
      <c r="AR33" s="52">
        <v>480</v>
      </c>
      <c r="AS33" s="207"/>
      <c r="AT33" s="207"/>
      <c r="AU33" s="207"/>
      <c r="AV33" s="207"/>
      <c r="AW33" s="207"/>
      <c r="AX33" s="109"/>
      <c r="AY33" s="49"/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/>
      <c r="BU33" s="62"/>
      <c r="BV33" s="62"/>
      <c r="BW33" s="62"/>
      <c r="BX33" s="62"/>
      <c r="BY33" s="54"/>
      <c r="BZ33" s="54"/>
      <c r="CA33" s="54"/>
      <c r="CB33" s="61">
        <v>15</v>
      </c>
      <c r="CC33" s="59">
        <f t="shared" si="126"/>
        <v>4</v>
      </c>
      <c r="CD33" s="59">
        <f t="shared" si="127"/>
        <v>4</v>
      </c>
      <c r="CE33" s="59">
        <f t="shared" si="128"/>
        <v>4</v>
      </c>
      <c r="CF33" s="59">
        <f t="shared" si="129"/>
        <v>4</v>
      </c>
      <c r="CG33" s="59">
        <f t="shared" si="130"/>
        <v>4</v>
      </c>
      <c r="CH33" s="59">
        <f t="shared" si="131"/>
        <v>4</v>
      </c>
      <c r="CI33" s="59">
        <f t="shared" si="132"/>
        <v>4</v>
      </c>
      <c r="CJ33" s="59">
        <f t="shared" si="133"/>
        <v>4</v>
      </c>
      <c r="CK33" s="59">
        <f t="shared" si="134"/>
        <v>4</v>
      </c>
      <c r="CL33" s="59">
        <f t="shared" si="135"/>
        <v>4</v>
      </c>
      <c r="CM33" s="59">
        <f t="shared" si="136"/>
        <v>4</v>
      </c>
      <c r="CN33" s="59">
        <f t="shared" si="137"/>
        <v>4</v>
      </c>
      <c r="CO33" s="59">
        <f t="shared" si="138"/>
        <v>4</v>
      </c>
      <c r="CP33" s="59">
        <f t="shared" si="139"/>
        <v>4</v>
      </c>
      <c r="CQ33" s="59">
        <f t="shared" si="140"/>
        <v>4</v>
      </c>
      <c r="CR33" s="59">
        <f t="shared" si="141"/>
        <v>4</v>
      </c>
      <c r="CS33" s="59">
        <f t="shared" si="142"/>
        <v>4</v>
      </c>
      <c r="CT33" s="59">
        <f t="shared" si="143"/>
        <v>4</v>
      </c>
      <c r="CU33" s="59">
        <f t="shared" si="144"/>
        <v>4</v>
      </c>
      <c r="CV33" s="59">
        <f t="shared" si="145"/>
        <v>4</v>
      </c>
      <c r="CW33" s="59"/>
      <c r="CX33" s="59"/>
      <c r="CY33" s="59"/>
      <c r="CZ33" s="59"/>
      <c r="DA33" s="59"/>
      <c r="DB33" s="59"/>
      <c r="DC33" s="50" t="s">
        <v>201</v>
      </c>
      <c r="DD33" s="77" t="s">
        <v>12</v>
      </c>
      <c r="DE33" s="59">
        <f t="shared" si="108"/>
        <v>12</v>
      </c>
      <c r="DF33" s="59">
        <f t="shared" si="109"/>
        <v>12</v>
      </c>
      <c r="DG33" s="59">
        <f t="shared" si="110"/>
        <v>12</v>
      </c>
      <c r="DH33" s="59">
        <f t="shared" si="111"/>
        <v>12</v>
      </c>
      <c r="DI33" s="59">
        <f t="shared" si="112"/>
        <v>12</v>
      </c>
      <c r="DJ33" s="59">
        <f t="shared" si="113"/>
        <v>12</v>
      </c>
      <c r="DK33" s="59">
        <f t="shared" si="148"/>
        <v>12</v>
      </c>
      <c r="DL33" s="59">
        <f t="shared" si="149"/>
        <v>12</v>
      </c>
      <c r="DM33" s="59">
        <f t="shared" si="150"/>
        <v>12</v>
      </c>
      <c r="DN33" s="59">
        <f t="shared" si="151"/>
        <v>12</v>
      </c>
      <c r="DO33" s="59">
        <f t="shared" si="152"/>
        <v>12</v>
      </c>
      <c r="DP33" s="59">
        <f t="shared" si="152"/>
        <v>12</v>
      </c>
      <c r="DQ33" s="59">
        <f t="shared" si="72"/>
        <v>12</v>
      </c>
      <c r="DR33" s="59">
        <f t="shared" si="73"/>
        <v>12</v>
      </c>
      <c r="DS33" s="59">
        <f t="shared" si="74"/>
        <v>12</v>
      </c>
      <c r="DT33" s="59">
        <f t="shared" si="75"/>
        <v>12</v>
      </c>
      <c r="DU33" s="59">
        <f t="shared" si="76"/>
        <v>12</v>
      </c>
      <c r="DV33" s="59">
        <f t="shared" si="77"/>
        <v>12</v>
      </c>
      <c r="DW33" s="59">
        <f t="shared" si="78"/>
        <v>12</v>
      </c>
      <c r="DX33" s="59">
        <f t="shared" si="79"/>
        <v>12</v>
      </c>
      <c r="DY33" s="59"/>
      <c r="DZ33" s="59"/>
      <c r="EA33" s="59"/>
      <c r="EB33" s="59"/>
      <c r="EC33" s="59"/>
      <c r="ED33" s="59"/>
      <c r="EE33" s="59"/>
      <c r="FH33" s="48">
        <f t="shared" si="153"/>
        <v>39</v>
      </c>
      <c r="FI33" s="48">
        <f t="shared" si="153"/>
        <v>33</v>
      </c>
      <c r="FJ33" s="48">
        <f t="shared" si="153"/>
        <v>33</v>
      </c>
      <c r="FK33" s="48">
        <f t="shared" si="153"/>
        <v>27</v>
      </c>
      <c r="FL33" s="48">
        <f t="shared" si="153"/>
        <v>42</v>
      </c>
      <c r="FM33" s="48">
        <f t="shared" si="153"/>
        <v>24</v>
      </c>
    </row>
    <row r="34" spans="2:169" s="48" customFormat="1" ht="14.25" customHeight="1">
      <c r="B34" s="50"/>
      <c r="C34" s="77" t="s">
        <v>8</v>
      </c>
      <c r="G34" s="64"/>
      <c r="H34" s="64"/>
      <c r="I34" s="64"/>
      <c r="J34" s="64"/>
      <c r="L34" s="168"/>
      <c r="M34" s="170">
        <v>3487</v>
      </c>
      <c r="N34" s="51">
        <v>3668</v>
      </c>
      <c r="O34" s="51">
        <v>2625</v>
      </c>
      <c r="P34" s="51">
        <v>2630</v>
      </c>
      <c r="Q34" s="51">
        <v>3030</v>
      </c>
      <c r="R34" s="51">
        <v>2822</v>
      </c>
      <c r="S34" s="51">
        <v>3001</v>
      </c>
      <c r="T34" s="51">
        <v>2508</v>
      </c>
      <c r="U34" s="51">
        <v>2625</v>
      </c>
      <c r="V34" s="51">
        <v>2371</v>
      </c>
      <c r="W34" s="51">
        <v>2135</v>
      </c>
      <c r="X34" s="51">
        <v>1850</v>
      </c>
      <c r="Y34" s="51">
        <v>2404</v>
      </c>
      <c r="Z34" s="51">
        <v>2290</v>
      </c>
      <c r="AA34" s="51">
        <v>2174</v>
      </c>
      <c r="AB34" s="51">
        <v>2226</v>
      </c>
      <c r="AC34" s="51">
        <v>1472</v>
      </c>
      <c r="AD34" s="51">
        <v>1903</v>
      </c>
      <c r="AE34" s="51">
        <v>1888</v>
      </c>
      <c r="AF34" s="51">
        <v>1778</v>
      </c>
      <c r="AG34" s="51">
        <v>1627</v>
      </c>
      <c r="AH34" s="51">
        <v>1697</v>
      </c>
      <c r="AI34" s="51">
        <v>2089</v>
      </c>
      <c r="AJ34" s="51">
        <v>2944</v>
      </c>
      <c r="AK34" s="116">
        <v>2150</v>
      </c>
      <c r="AL34" s="73">
        <v>2486</v>
      </c>
      <c r="AM34" s="73">
        <v>1898</v>
      </c>
      <c r="AN34" s="73">
        <v>1445</v>
      </c>
      <c r="AO34" s="187">
        <v>1032</v>
      </c>
      <c r="AP34" s="73">
        <v>1.1100000000000001</v>
      </c>
      <c r="AQ34" s="195">
        <v>1.1499999999999999</v>
      </c>
      <c r="AR34" s="195">
        <v>1.04</v>
      </c>
      <c r="AS34" s="206"/>
      <c r="AT34" s="206"/>
      <c r="AU34" s="206"/>
      <c r="AV34" s="206"/>
      <c r="AW34" s="206"/>
      <c r="AX34" s="109"/>
      <c r="AY34" s="49"/>
      <c r="AZ34" s="54">
        <f t="shared" ref="AZ34:BI35" si="158">(M34-Y34)/M34</f>
        <v>0.31058216231717811</v>
      </c>
      <c r="BA34" s="54">
        <f t="shared" si="158"/>
        <v>0.37568157033805888</v>
      </c>
      <c r="BB34" s="54">
        <f t="shared" si="158"/>
        <v>0.1718095238095238</v>
      </c>
      <c r="BC34" s="54">
        <f t="shared" si="158"/>
        <v>0.15361216730038021</v>
      </c>
      <c r="BD34" s="54">
        <f t="shared" si="158"/>
        <v>0.51419141914191424</v>
      </c>
      <c r="BE34" s="54">
        <f t="shared" si="158"/>
        <v>0.32565556343019136</v>
      </c>
      <c r="BF34" s="54">
        <f t="shared" si="158"/>
        <v>0.37087637454181938</v>
      </c>
      <c r="BG34" s="54">
        <f t="shared" si="158"/>
        <v>0.29106858054226475</v>
      </c>
      <c r="BH34" s="54">
        <f t="shared" si="158"/>
        <v>0.38019047619047619</v>
      </c>
      <c r="BI34" s="54">
        <f t="shared" si="158"/>
        <v>0.28426824124841837</v>
      </c>
      <c r="BJ34" s="54">
        <f t="shared" ref="BJ34:BS35" si="159">(W34-AI34)/W34</f>
        <v>2.1545667447306793E-2</v>
      </c>
      <c r="BK34" s="54">
        <f t="shared" si="159"/>
        <v>-0.59135135135135131</v>
      </c>
      <c r="BL34" s="54">
        <f t="shared" si="159"/>
        <v>0.10565723793677205</v>
      </c>
      <c r="BM34" s="54">
        <f t="shared" si="159"/>
        <v>-8.5589519650655019E-2</v>
      </c>
      <c r="BN34" s="54">
        <f t="shared" si="159"/>
        <v>0.12695492180312787</v>
      </c>
      <c r="BO34" s="54">
        <f t="shared" si="159"/>
        <v>0.35085354896675652</v>
      </c>
      <c r="BP34" s="54">
        <f t="shared" si="159"/>
        <v>0.29891304347826086</v>
      </c>
      <c r="BQ34" s="54">
        <f t="shared" si="159"/>
        <v>0.99941671045717295</v>
      </c>
      <c r="BR34" s="54">
        <f t="shared" si="159"/>
        <v>0.99939088983050839</v>
      </c>
      <c r="BS34" s="54">
        <f t="shared" si="159"/>
        <v>0.99941507311586053</v>
      </c>
      <c r="BT34" s="54"/>
      <c r="BU34" s="54"/>
      <c r="BV34" s="54"/>
      <c r="BW34" s="54"/>
      <c r="BX34" s="54"/>
      <c r="BY34" s="54"/>
      <c r="BZ34" s="54"/>
      <c r="CA34" s="54"/>
      <c r="CB34" s="61">
        <v>15</v>
      </c>
      <c r="CC34" s="59">
        <f t="shared" si="126"/>
        <v>5</v>
      </c>
      <c r="CD34" s="59">
        <f t="shared" si="127"/>
        <v>5</v>
      </c>
      <c r="CE34" s="59">
        <f t="shared" si="128"/>
        <v>5</v>
      </c>
      <c r="CF34" s="59">
        <f t="shared" si="129"/>
        <v>5</v>
      </c>
      <c r="CG34" s="59">
        <f t="shared" si="130"/>
        <v>5</v>
      </c>
      <c r="CH34" s="59">
        <f t="shared" si="131"/>
        <v>5</v>
      </c>
      <c r="CI34" s="59">
        <f t="shared" si="132"/>
        <v>5</v>
      </c>
      <c r="CJ34" s="59">
        <f t="shared" si="133"/>
        <v>5</v>
      </c>
      <c r="CK34" s="59">
        <f t="shared" si="134"/>
        <v>5</v>
      </c>
      <c r="CL34" s="59">
        <f t="shared" si="135"/>
        <v>5</v>
      </c>
      <c r="CM34" s="59">
        <f t="shared" si="136"/>
        <v>2</v>
      </c>
      <c r="CN34" s="59">
        <f t="shared" si="137"/>
        <v>1</v>
      </c>
      <c r="CO34" s="59">
        <f t="shared" si="138"/>
        <v>5</v>
      </c>
      <c r="CP34" s="59">
        <f t="shared" si="139"/>
        <v>1</v>
      </c>
      <c r="CQ34" s="59">
        <f t="shared" si="140"/>
        <v>5</v>
      </c>
      <c r="CR34" s="59">
        <f t="shared" si="141"/>
        <v>5</v>
      </c>
      <c r="CS34" s="59">
        <f t="shared" si="142"/>
        <v>5</v>
      </c>
      <c r="CT34" s="59">
        <f t="shared" si="143"/>
        <v>5</v>
      </c>
      <c r="CU34" s="59">
        <f t="shared" si="144"/>
        <v>5</v>
      </c>
      <c r="CV34" s="59">
        <f t="shared" si="145"/>
        <v>5</v>
      </c>
      <c r="CW34" s="59"/>
      <c r="CX34" s="59"/>
      <c r="CY34" s="59"/>
      <c r="CZ34" s="59"/>
      <c r="DA34" s="59"/>
      <c r="DB34" s="59"/>
      <c r="DC34" s="50" t="s">
        <v>201</v>
      </c>
      <c r="DD34" s="77" t="s">
        <v>8</v>
      </c>
      <c r="DE34" s="59">
        <f t="shared" si="108"/>
        <v>15</v>
      </c>
      <c r="DF34" s="59">
        <f t="shared" si="109"/>
        <v>15</v>
      </c>
      <c r="DG34" s="59">
        <f t="shared" si="110"/>
        <v>15</v>
      </c>
      <c r="DH34" s="59">
        <f t="shared" si="111"/>
        <v>15</v>
      </c>
      <c r="DI34" s="59">
        <f t="shared" si="112"/>
        <v>15</v>
      </c>
      <c r="DJ34" s="59">
        <f t="shared" si="113"/>
        <v>15</v>
      </c>
      <c r="DK34" s="59">
        <f t="shared" ref="DK34:DK35" si="160">CI34/5*$CB34</f>
        <v>15</v>
      </c>
      <c r="DL34" s="59">
        <f t="shared" ref="DL34:DL35" si="161">CJ34/5*$CB34</f>
        <v>15</v>
      </c>
      <c r="DM34" s="59">
        <f t="shared" ref="DM34:DM35" si="162">CK34/5*$CB34</f>
        <v>15</v>
      </c>
      <c r="DN34" s="59">
        <f t="shared" ref="DN34:DN35" si="163">CL34/5*$CB34</f>
        <v>15</v>
      </c>
      <c r="DO34" s="59">
        <f t="shared" ref="DO34:DO35" si="164">CM34/5*$CB34</f>
        <v>6</v>
      </c>
      <c r="DP34" s="59">
        <f t="shared" ref="DP34:DP35" si="165">CN34/5*$CB34</f>
        <v>3</v>
      </c>
      <c r="DQ34" s="59">
        <f t="shared" ref="DQ34:DX35" si="166">CO34/5*$CB34</f>
        <v>15</v>
      </c>
      <c r="DR34" s="59">
        <f t="shared" si="166"/>
        <v>3</v>
      </c>
      <c r="DS34" s="59">
        <f t="shared" si="166"/>
        <v>15</v>
      </c>
      <c r="DT34" s="59">
        <f t="shared" si="166"/>
        <v>15</v>
      </c>
      <c r="DU34" s="59">
        <f t="shared" si="166"/>
        <v>15</v>
      </c>
      <c r="DV34" s="59">
        <f t="shared" si="166"/>
        <v>15</v>
      </c>
      <c r="DW34" s="59">
        <f t="shared" si="166"/>
        <v>15</v>
      </c>
      <c r="DX34" s="59">
        <f t="shared" si="166"/>
        <v>15</v>
      </c>
      <c r="DY34" s="59"/>
      <c r="DZ34" s="59"/>
      <c r="EA34" s="59"/>
      <c r="EB34" s="59"/>
      <c r="EC34" s="59"/>
      <c r="ED34" s="59"/>
      <c r="EE34" s="59"/>
      <c r="FH34" s="48">
        <f t="shared" si="153"/>
        <v>33</v>
      </c>
      <c r="FI34" s="48">
        <f t="shared" si="153"/>
        <v>36</v>
      </c>
      <c r="FJ34" s="48">
        <f t="shared" si="153"/>
        <v>36</v>
      </c>
      <c r="FK34" s="48">
        <f t="shared" si="153"/>
        <v>33</v>
      </c>
      <c r="FL34" s="48">
        <f t="shared" si="153"/>
        <v>42</v>
      </c>
      <c r="FM34" s="48">
        <f t="shared" si="153"/>
        <v>39</v>
      </c>
    </row>
    <row r="35" spans="2:169" s="48" customFormat="1" ht="14.25" customHeight="1">
      <c r="B35" s="50"/>
      <c r="C35" s="77" t="s">
        <v>5</v>
      </c>
      <c r="G35" s="64"/>
      <c r="H35" s="64"/>
      <c r="I35" s="64"/>
      <c r="J35" s="64"/>
      <c r="L35" s="168"/>
      <c r="M35" s="170">
        <v>2424</v>
      </c>
      <c r="N35" s="51">
        <v>2223</v>
      </c>
      <c r="O35" s="51">
        <v>3904</v>
      </c>
      <c r="P35" s="51">
        <v>2818</v>
      </c>
      <c r="Q35" s="51">
        <v>2729</v>
      </c>
      <c r="R35" s="51">
        <v>2696</v>
      </c>
      <c r="S35" s="51">
        <v>1707</v>
      </c>
      <c r="T35" s="51">
        <v>2600</v>
      </c>
      <c r="U35" s="51">
        <v>1287</v>
      </c>
      <c r="V35" s="51">
        <v>2465</v>
      </c>
      <c r="W35" s="51">
        <v>2387</v>
      </c>
      <c r="X35" s="51">
        <v>1456</v>
      </c>
      <c r="Y35" s="51">
        <v>3064</v>
      </c>
      <c r="Z35" s="51">
        <v>466</v>
      </c>
      <c r="AA35" s="51">
        <v>3664</v>
      </c>
      <c r="AB35" s="51">
        <v>2416</v>
      </c>
      <c r="AC35" s="51">
        <v>926</v>
      </c>
      <c r="AD35" s="51">
        <v>670</v>
      </c>
      <c r="AE35" s="51">
        <v>739</v>
      </c>
      <c r="AF35" s="51">
        <v>779</v>
      </c>
      <c r="AG35" s="51">
        <v>868</v>
      </c>
      <c r="AH35" s="51">
        <v>625</v>
      </c>
      <c r="AI35" s="51">
        <v>1229</v>
      </c>
      <c r="AJ35" s="51">
        <v>723</v>
      </c>
      <c r="AK35" s="116">
        <v>524</v>
      </c>
      <c r="AL35" s="73">
        <v>958</v>
      </c>
      <c r="AM35" s="73">
        <v>645</v>
      </c>
      <c r="AN35" s="73">
        <v>125</v>
      </c>
      <c r="AO35" s="187">
        <v>0</v>
      </c>
      <c r="AP35" s="73">
        <v>1.32</v>
      </c>
      <c r="AQ35" s="195">
        <v>1.31</v>
      </c>
      <c r="AR35" s="195">
        <v>0.99</v>
      </c>
      <c r="AS35" s="206"/>
      <c r="AT35" s="206"/>
      <c r="AU35" s="206"/>
      <c r="AV35" s="206"/>
      <c r="AW35" s="206"/>
      <c r="AX35" s="109"/>
      <c r="AY35" s="49"/>
      <c r="AZ35" s="54">
        <f t="shared" si="158"/>
        <v>-0.264026402640264</v>
      </c>
      <c r="BA35" s="54">
        <f t="shared" si="158"/>
        <v>0.79037336932073776</v>
      </c>
      <c r="BB35" s="54">
        <f t="shared" si="158"/>
        <v>6.1475409836065573E-2</v>
      </c>
      <c r="BC35" s="54">
        <f t="shared" si="158"/>
        <v>0.14265436479772889</v>
      </c>
      <c r="BD35" s="54">
        <f t="shared" si="158"/>
        <v>0.66068156834005132</v>
      </c>
      <c r="BE35" s="54">
        <f t="shared" si="158"/>
        <v>0.75148367952522255</v>
      </c>
      <c r="BF35" s="54">
        <f t="shared" si="158"/>
        <v>0.56707674282366727</v>
      </c>
      <c r="BG35" s="54">
        <f t="shared" si="158"/>
        <v>0.70038461538461538</v>
      </c>
      <c r="BH35" s="54">
        <f t="shared" si="158"/>
        <v>0.32556332556332557</v>
      </c>
      <c r="BI35" s="54">
        <f t="shared" si="158"/>
        <v>0.74645030425963488</v>
      </c>
      <c r="BJ35" s="54">
        <f t="shared" si="159"/>
        <v>0.48512777545035607</v>
      </c>
      <c r="BK35" s="54">
        <f t="shared" si="159"/>
        <v>0.50343406593406592</v>
      </c>
      <c r="BL35" s="54">
        <f t="shared" si="159"/>
        <v>0.82898172323759789</v>
      </c>
      <c r="BM35" s="54">
        <f t="shared" si="159"/>
        <v>-1.055793991416309</v>
      </c>
      <c r="BN35" s="54">
        <f t="shared" si="159"/>
        <v>0.82396288209606983</v>
      </c>
      <c r="BO35" s="54">
        <f t="shared" si="159"/>
        <v>0.94826158940397354</v>
      </c>
      <c r="BP35" s="54">
        <f t="shared" si="159"/>
        <v>1</v>
      </c>
      <c r="BQ35" s="54">
        <f t="shared" si="159"/>
        <v>0.9980298507462686</v>
      </c>
      <c r="BR35" s="54">
        <f t="shared" si="159"/>
        <v>0.9982273342354534</v>
      </c>
      <c r="BS35" s="54">
        <f t="shared" si="159"/>
        <v>0.99872913992297818</v>
      </c>
      <c r="BT35" s="54"/>
      <c r="BU35" s="54"/>
      <c r="BV35" s="54"/>
      <c r="BW35" s="54"/>
      <c r="BX35" s="54"/>
      <c r="BY35" s="54"/>
      <c r="BZ35" s="54"/>
      <c r="CA35" s="54"/>
      <c r="CB35" s="61">
        <v>15</v>
      </c>
      <c r="CC35" s="59">
        <f t="shared" si="126"/>
        <v>1</v>
      </c>
      <c r="CD35" s="59">
        <f t="shared" si="127"/>
        <v>5</v>
      </c>
      <c r="CE35" s="59">
        <f t="shared" si="128"/>
        <v>3</v>
      </c>
      <c r="CF35" s="59">
        <f t="shared" si="129"/>
        <v>5</v>
      </c>
      <c r="CG35" s="59">
        <f t="shared" si="130"/>
        <v>5</v>
      </c>
      <c r="CH35" s="59">
        <f t="shared" si="131"/>
        <v>5</v>
      </c>
      <c r="CI35" s="59">
        <f t="shared" si="132"/>
        <v>5</v>
      </c>
      <c r="CJ35" s="59">
        <f t="shared" si="133"/>
        <v>5</v>
      </c>
      <c r="CK35" s="59">
        <f t="shared" si="134"/>
        <v>5</v>
      </c>
      <c r="CL35" s="59">
        <f t="shared" si="135"/>
        <v>5</v>
      </c>
      <c r="CM35" s="59">
        <f t="shared" si="136"/>
        <v>5</v>
      </c>
      <c r="CN35" s="59">
        <f t="shared" si="137"/>
        <v>5</v>
      </c>
      <c r="CO35" s="59">
        <f t="shared" si="138"/>
        <v>5</v>
      </c>
      <c r="CP35" s="59">
        <f t="shared" si="139"/>
        <v>1</v>
      </c>
      <c r="CQ35" s="59">
        <f t="shared" si="140"/>
        <v>5</v>
      </c>
      <c r="CR35" s="59">
        <f t="shared" si="141"/>
        <v>5</v>
      </c>
      <c r="CS35" s="59">
        <f t="shared" si="142"/>
        <v>5</v>
      </c>
      <c r="CT35" s="59">
        <f t="shared" si="143"/>
        <v>5</v>
      </c>
      <c r="CU35" s="59">
        <f t="shared" si="144"/>
        <v>5</v>
      </c>
      <c r="CV35" s="59">
        <f t="shared" si="145"/>
        <v>5</v>
      </c>
      <c r="CW35" s="59"/>
      <c r="CX35" s="59"/>
      <c r="CY35" s="59"/>
      <c r="CZ35" s="59"/>
      <c r="DA35" s="59"/>
      <c r="DB35" s="59"/>
      <c r="DC35" s="50" t="s">
        <v>201</v>
      </c>
      <c r="DD35" s="77" t="s">
        <v>5</v>
      </c>
      <c r="DE35" s="59">
        <f t="shared" si="108"/>
        <v>3</v>
      </c>
      <c r="DF35" s="59">
        <f t="shared" si="109"/>
        <v>15</v>
      </c>
      <c r="DG35" s="59">
        <f t="shared" si="110"/>
        <v>9</v>
      </c>
      <c r="DH35" s="59">
        <f t="shared" si="111"/>
        <v>15</v>
      </c>
      <c r="DI35" s="59">
        <f t="shared" si="112"/>
        <v>15</v>
      </c>
      <c r="DJ35" s="59">
        <f t="shared" si="113"/>
        <v>15</v>
      </c>
      <c r="DK35" s="59">
        <f t="shared" si="160"/>
        <v>15</v>
      </c>
      <c r="DL35" s="59">
        <f t="shared" si="161"/>
        <v>15</v>
      </c>
      <c r="DM35" s="59">
        <f t="shared" si="162"/>
        <v>15</v>
      </c>
      <c r="DN35" s="59">
        <f t="shared" si="163"/>
        <v>15</v>
      </c>
      <c r="DO35" s="59">
        <f t="shared" si="164"/>
        <v>15</v>
      </c>
      <c r="DP35" s="59">
        <f t="shared" si="165"/>
        <v>15</v>
      </c>
      <c r="DQ35" s="59">
        <f t="shared" si="166"/>
        <v>15</v>
      </c>
      <c r="DR35" s="59">
        <f t="shared" si="166"/>
        <v>3</v>
      </c>
      <c r="DS35" s="59">
        <f t="shared" si="166"/>
        <v>15</v>
      </c>
      <c r="DT35" s="59">
        <f t="shared" si="166"/>
        <v>15</v>
      </c>
      <c r="DU35" s="59">
        <f t="shared" si="166"/>
        <v>15</v>
      </c>
      <c r="DV35" s="59">
        <f t="shared" si="166"/>
        <v>15</v>
      </c>
      <c r="DW35" s="59">
        <f t="shared" si="166"/>
        <v>15</v>
      </c>
      <c r="DX35" s="59">
        <f t="shared" si="166"/>
        <v>15</v>
      </c>
      <c r="DY35" s="59"/>
      <c r="DZ35" s="59"/>
      <c r="EA35" s="59"/>
      <c r="EB35" s="59"/>
      <c r="EC35" s="59"/>
      <c r="ED35" s="59"/>
      <c r="EE35" s="59"/>
      <c r="FH35" s="48">
        <f t="shared" si="153"/>
        <v>42</v>
      </c>
      <c r="FI35" s="48">
        <f t="shared" si="153"/>
        <v>42</v>
      </c>
      <c r="FJ35" s="48">
        <f t="shared" si="153"/>
        <v>42</v>
      </c>
      <c r="FK35" s="48">
        <f t="shared" si="153"/>
        <v>39</v>
      </c>
      <c r="FL35" s="48">
        <f t="shared" si="153"/>
        <v>33</v>
      </c>
      <c r="FM35" s="48">
        <f t="shared" si="153"/>
        <v>42</v>
      </c>
    </row>
    <row r="36" spans="2:169" ht="14.25" customHeight="1">
      <c r="B36" s="46" t="s">
        <v>117</v>
      </c>
      <c r="C36" s="47" t="s">
        <v>14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997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7280</v>
      </c>
      <c r="AH36" s="2">
        <v>22945</v>
      </c>
      <c r="AI36" s="2">
        <v>12786</v>
      </c>
      <c r="AJ36" s="2">
        <v>23525</v>
      </c>
      <c r="AK36" s="118">
        <v>14880</v>
      </c>
      <c r="AL36" s="72">
        <v>15586</v>
      </c>
      <c r="AM36" s="72">
        <v>20674</v>
      </c>
      <c r="AN36" s="72">
        <v>18793</v>
      </c>
      <c r="AO36" s="182">
        <v>11281</v>
      </c>
      <c r="AP36" s="72">
        <v>18880</v>
      </c>
      <c r="AQ36" s="193">
        <v>20899</v>
      </c>
      <c r="AR36" s="193">
        <v>29725</v>
      </c>
      <c r="AS36" s="204"/>
      <c r="AT36" s="204"/>
      <c r="AU36" s="204"/>
      <c r="AV36" s="204"/>
      <c r="AW36" s="204"/>
      <c r="AX36" s="111"/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/>
      <c r="BU36" s="62"/>
      <c r="BV36" s="62"/>
      <c r="BW36" s="62"/>
      <c r="BX36" s="62"/>
      <c r="BY36" s="55"/>
      <c r="BZ36" s="55"/>
      <c r="CA36" s="55"/>
      <c r="CB36" s="60">
        <v>15</v>
      </c>
      <c r="CC36" s="58">
        <f t="shared" ref="CC36:CC46" si="167">IF(M36&gt;=10000,IF(AZ36&gt;=0.24,5,IF(AZ36&gt;=0.16,4,IF(AZ36&gt;=0.08,3,IF(AZ36&gt;=0,2,1)))),IF(M36&gt;=5000,IF(AZ36&gt;=0.18,5,IF(AZ36&gt;=0.12,4,IF(AZ36&gt;0.06,3,IF(AZ36&gt;=0,2,1)))),IF(M36&gt;=2000,IF(AZ36&gt;=0.09,5,IF(AZ36&gt;=0.05,4,IF(AZ36&gt;=0.03,3,IF(AZ36&gt;=0,2,1)))),IF(AZ36&gt;=0.05,5,IF(AZ36&gt;=0,4,1)))))</f>
        <v>4</v>
      </c>
      <c r="CD36" s="58">
        <f t="shared" ref="CD36:CD46" si="168">IF(N36&gt;=10000,IF(BA36&gt;=0.24,5,IF(BA36&gt;=0.16,4,IF(BA36&gt;=0.08,3,IF(BA36&gt;=0,2,1)))),IF(N36&gt;=5000,IF(BA36&gt;=0.18,5,IF(BA36&gt;=0.12,4,IF(BA36&gt;0.06,3,IF(BA36&gt;=0,2,1)))),IF(N36&gt;=2000,IF(BA36&gt;=0.09,5,IF(BA36&gt;=0.05,4,IF(BA36&gt;=0.03,3,IF(BA36&gt;=0,2,1)))),IF(BA36&gt;=0.05,5,IF(BA36&gt;=0,4,1)))))</f>
        <v>4</v>
      </c>
      <c r="CE36" s="58">
        <f t="shared" ref="CE36:CE46" si="169">IF(O36&gt;=10000,IF(BB36&gt;=0.24,5,IF(BB36&gt;=0.16,4,IF(BB36&gt;=0.08,3,IF(BB36&gt;=0,2,1)))),IF(O36&gt;=5000,IF(BB36&gt;=0.18,5,IF(BB36&gt;=0.12,4,IF(BB36&gt;0.06,3,IF(BB36&gt;=0,2,1)))),IF(O36&gt;=2000,IF(BB36&gt;=0.09,5,IF(BB36&gt;=0.05,4,IF(BB36&gt;=0.03,3,IF(BB36&gt;=0,2,1)))),IF(BB36&gt;=0.05,5,IF(BB36&gt;=0,4,1)))))</f>
        <v>4</v>
      </c>
      <c r="CF36" s="58">
        <f t="shared" ref="CF36:CF46" si="170">IF(P36&gt;=10000,IF(BC36&gt;=0.24,5,IF(BC36&gt;=0.16,4,IF(BC36&gt;=0.08,3,IF(BC36&gt;=0,2,1)))),IF(P36&gt;=5000,IF(BC36&gt;=0.18,5,IF(BC36&gt;=0.12,4,IF(BC36&gt;0.06,3,IF(BC36&gt;=0,2,1)))),IF(P36&gt;=2000,IF(BC36&gt;=0.09,5,IF(BC36&gt;=0.05,4,IF(BC36&gt;=0.03,3,IF(BC36&gt;=0,2,1)))),IF(BC36&gt;=0.05,5,IF(BC36&gt;=0,4,1)))))</f>
        <v>4</v>
      </c>
      <c r="CG36" s="58">
        <f t="shared" ref="CG36:CG46" si="171">IF(Q36&gt;=10000,IF(BD36&gt;=0.24,5,IF(BD36&gt;=0.16,4,IF(BD36&gt;=0.08,3,IF(BD36&gt;=0,2,1)))),IF(Q36&gt;=5000,IF(BD36&gt;=0.18,5,IF(BD36&gt;=0.12,4,IF(BD36&gt;0.06,3,IF(BD36&gt;=0,2,1)))),IF(Q36&gt;=2000,IF(BD36&gt;=0.09,5,IF(BD36&gt;=0.05,4,IF(BD36&gt;=0.03,3,IF(BD36&gt;=0,2,1)))),IF(BD36&gt;=0.05,5,IF(BD36&gt;=0,4,1)))))</f>
        <v>4</v>
      </c>
      <c r="CH36" s="58">
        <f t="shared" ref="CH36:CH46" si="172">IF(R36&gt;=10000,IF(BE36&gt;=0.24,5,IF(BE36&gt;=0.16,4,IF(BE36&gt;=0.08,3,IF(BE36&gt;=0,2,1)))),IF(R36&gt;=5000,IF(BE36&gt;=0.18,5,IF(BE36&gt;=0.12,4,IF(BE36&gt;0.06,3,IF(BE36&gt;=0,2,1)))),IF(R36&gt;=2000,IF(BE36&gt;=0.09,5,IF(BE36&gt;=0.05,4,IF(BE36&gt;=0.03,3,IF(BE36&gt;=0,2,1)))),IF(BE36&gt;=0.05,5,IF(BE36&gt;=0,4,1)))))</f>
        <v>4</v>
      </c>
      <c r="CI36" s="58">
        <f t="shared" ref="CI36:CI46" si="173">IF(S36&gt;=10000,IF(BF36&gt;=0.24,5,IF(BF36&gt;=0.16,4,IF(BF36&gt;=0.08,3,IF(BF36&gt;=0,2,1)))),IF(S36&gt;=5000,IF(BF36&gt;=0.18,5,IF(BF36&gt;=0.12,4,IF(BF36&gt;0.06,3,IF(BF36&gt;=0,2,1)))),IF(S36&gt;=2000,IF(BF36&gt;=0.09,5,IF(BF36&gt;=0.05,4,IF(BF36&gt;=0.03,3,IF(BF36&gt;=0,2,1)))),IF(BF36&gt;=0.05,5,IF(BF36&gt;=0,4,1)))))</f>
        <v>4</v>
      </c>
      <c r="CJ36" s="58">
        <f t="shared" ref="CJ36:CJ46" si="174">IF(T36&gt;=10000,IF(BG36&gt;=0.24,5,IF(BG36&gt;=0.16,4,IF(BG36&gt;=0.08,3,IF(BG36&gt;=0,2,1)))),IF(T36&gt;=5000,IF(BG36&gt;=0.18,5,IF(BG36&gt;=0.12,4,IF(BG36&gt;0.06,3,IF(BG36&gt;=0,2,1)))),IF(T36&gt;=2000,IF(BG36&gt;=0.09,5,IF(BG36&gt;=0.05,4,IF(BG36&gt;=0.03,3,IF(BG36&gt;=0,2,1)))),IF(BG36&gt;=0.05,5,IF(BG36&gt;=0,4,1)))))</f>
        <v>4</v>
      </c>
      <c r="CK36" s="58">
        <f t="shared" ref="CK36:CK46" si="175">IF(U36&gt;=10000,IF(BH36&gt;=0.24,5,IF(BH36&gt;=0.16,4,IF(BH36&gt;=0.08,3,IF(BH36&gt;=0,2,1)))),IF(U36&gt;=5000,IF(BH36&gt;=0.18,5,IF(BH36&gt;=0.12,4,IF(BH36&gt;0.06,3,IF(BH36&gt;=0,2,1)))),IF(U36&gt;=2000,IF(BH36&gt;=0.09,5,IF(BH36&gt;=0.05,4,IF(BH36&gt;=0.03,3,IF(BH36&gt;=0,2,1)))),IF(BH36&gt;=0.05,5,IF(BH36&gt;=0,4,1)))))</f>
        <v>4</v>
      </c>
      <c r="CL36" s="58">
        <f t="shared" ref="CL36:CL46" si="176">IF(V36&gt;=10000,IF(BI36&gt;=0.24,5,IF(BI36&gt;=0.16,4,IF(BI36&gt;=0.08,3,IF(BI36&gt;=0,2,1)))),IF(V36&gt;=5000,IF(BI36&gt;=0.18,5,IF(BI36&gt;=0.12,4,IF(BI36&gt;0.06,3,IF(BI36&gt;=0,2,1)))),IF(V36&gt;=2000,IF(BI36&gt;=0.09,5,IF(BI36&gt;=0.05,4,IF(BI36&gt;=0.03,3,IF(BI36&gt;=0,2,1)))),IF(BI36&gt;=0.05,5,IF(BI36&gt;=0,4,1)))))</f>
        <v>4</v>
      </c>
      <c r="CM36" s="58">
        <f t="shared" ref="CM36:CM46" si="177">IF(W36&gt;=10000,IF(BJ36&gt;=0.24,5,IF(BJ36&gt;=0.16,4,IF(BJ36&gt;=0.08,3,IF(BJ36&gt;=0,2,1)))),IF(W36&gt;=5000,IF(BJ36&gt;=0.18,5,IF(BJ36&gt;=0.12,4,IF(BJ36&gt;0.06,3,IF(BJ36&gt;=0,2,1)))),IF(W36&gt;=2000,IF(BJ36&gt;=0.09,5,IF(BJ36&gt;=0.05,4,IF(BJ36&gt;=0.03,3,IF(BJ36&gt;=0,2,1)))),IF(BJ36&gt;=0.05,5,IF(BJ36&gt;=0,4,1)))))</f>
        <v>4</v>
      </c>
      <c r="CN36" s="58">
        <f t="shared" ref="CN36:CN46" si="178">IF(X36&gt;=10000,IF(BK36&gt;=0.24,5,IF(BK36&gt;=0.16,4,IF(BK36&gt;=0.08,3,IF(BK36&gt;=0,2,1)))),IF(X36&gt;=5000,IF(BK36&gt;=0.18,5,IF(BK36&gt;=0.12,4,IF(BK36&gt;0.06,3,IF(BK36&gt;=0,2,1)))),IF(X36&gt;=2000,IF(BK36&gt;=0.09,5,IF(BK36&gt;=0.05,4,IF(BK36&gt;=0.03,3,IF(BK36&gt;=0,2,1)))),IF(BK36&gt;=0.05,5,IF(BK36&gt;=0,4,1)))))</f>
        <v>4</v>
      </c>
      <c r="CO36" s="58">
        <f t="shared" ref="CO36:CO46" si="179">IF(Y36&gt;=10000,IF(BL36&gt;=0.24,5,IF(BL36&gt;=0.16,4,IF(BL36&gt;=0.08,3,IF(BL36&gt;=0,2,1)))),IF(Y36&gt;=5000,IF(BL36&gt;=0.18,5,IF(BL36&gt;=0.12,4,IF(BL36&gt;0.06,3,IF(BL36&gt;=0,2,1)))),IF(Y36&gt;=2000,IF(BL36&gt;=0.09,5,IF(BL36&gt;=0.05,4,IF(BL36&gt;=0.03,3,IF(BL36&gt;=0,2,1)))),IF(BL36&gt;=0.05,5,IF(BL36&gt;=0,4,1)))))</f>
        <v>4</v>
      </c>
      <c r="CP36" s="58">
        <f t="shared" ref="CP36:CP46" si="180">IF(Z36&gt;=10000,IF(BM36&gt;=0.24,5,IF(BM36&gt;=0.16,4,IF(BM36&gt;=0.08,3,IF(BM36&gt;=0,2,1)))),IF(Z36&gt;=5000,IF(BM36&gt;=0.18,5,IF(BM36&gt;=0.12,4,IF(BM36&gt;0.06,3,IF(BM36&gt;=0,2,1)))),IF(Z36&gt;=2000,IF(BM36&gt;=0.09,5,IF(BM36&gt;=0.05,4,IF(BM36&gt;=0.03,3,IF(BM36&gt;=0,2,1)))),IF(BM36&gt;=0.05,5,IF(BM36&gt;=0,4,1)))))</f>
        <v>4</v>
      </c>
      <c r="CQ36" s="58">
        <f t="shared" ref="CQ36:CQ46" si="181">IF(AA36&gt;=10000,IF(BN36&gt;=0.24,5,IF(BN36&gt;=0.16,4,IF(BN36&gt;=0.08,3,IF(BN36&gt;=0,2,1)))),IF(AA36&gt;=5000,IF(BN36&gt;=0.18,5,IF(BN36&gt;=0.12,4,IF(BN36&gt;0.06,3,IF(BN36&gt;=0,2,1)))),IF(AA36&gt;=2000,IF(BN36&gt;=0.09,5,IF(BN36&gt;=0.05,4,IF(BN36&gt;=0.03,3,IF(BN36&gt;=0,2,1)))),IF(BN36&gt;=0.05,5,IF(BN36&gt;=0,4,1)))))</f>
        <v>4</v>
      </c>
      <c r="CR36" s="58">
        <f t="shared" ref="CR36:CR46" si="182">IF(AB36&gt;=10000,IF(BO36&gt;=0.24,5,IF(BO36&gt;=0.16,4,IF(BO36&gt;=0.08,3,IF(BO36&gt;=0,2,1)))),IF(AB36&gt;=5000,IF(BO36&gt;=0.18,5,IF(BO36&gt;=0.12,4,IF(BO36&gt;0.06,3,IF(BO36&gt;=0,2,1)))),IF(AB36&gt;=2000,IF(BO36&gt;=0.09,5,IF(BO36&gt;=0.05,4,IF(BO36&gt;=0.03,3,IF(BO36&gt;=0,2,1)))),IF(BO36&gt;=0.05,5,IF(BO36&gt;=0,4,1)))))</f>
        <v>4</v>
      </c>
      <c r="CS36" s="58">
        <f t="shared" ref="CS36:CS46" si="183">IF(AC36&gt;=10000,IF(BP36&gt;=0.24,5,IF(BP36&gt;=0.16,4,IF(BP36&gt;=0.08,3,IF(BP36&gt;=0,2,1)))),IF(AC36&gt;=5000,IF(BP36&gt;=0.18,5,IF(BP36&gt;=0.12,4,IF(BP36&gt;0.06,3,IF(BP36&gt;=0,2,1)))),IF(AC36&gt;=2000,IF(BP36&gt;=0.09,5,IF(BP36&gt;=0.05,4,IF(BP36&gt;=0.03,3,IF(BP36&gt;=0,2,1)))),IF(BP36&gt;=0.05,5,IF(BP36&gt;=0,4,1)))))</f>
        <v>4</v>
      </c>
      <c r="CT36" s="58">
        <f t="shared" ref="CT36:CT46" si="184">IF(AD36&gt;=10000,IF(BQ36&gt;=0.24,5,IF(BQ36&gt;=0.16,4,IF(BQ36&gt;=0.08,3,IF(BQ36&gt;=0,2,1)))),IF(AD36&gt;=5000,IF(BQ36&gt;=0.18,5,IF(BQ36&gt;=0.12,4,IF(BQ36&gt;0.06,3,IF(BQ36&gt;=0,2,1)))),IF(AD36&gt;=2000,IF(BQ36&gt;=0.09,5,IF(BQ36&gt;=0.05,4,IF(BQ36&gt;=0.03,3,IF(BQ36&gt;=0,2,1)))),IF(BQ36&gt;=0.05,5,IF(BQ36&gt;=0,4,1)))))</f>
        <v>4</v>
      </c>
      <c r="CU36" s="58">
        <f t="shared" ref="CU36:CU46" si="185">IF(AE36&gt;=10000,IF(BR36&gt;=0.24,5,IF(BR36&gt;=0.16,4,IF(BR36&gt;=0.08,3,IF(BR36&gt;=0,2,1)))),IF(AE36&gt;=5000,IF(BR36&gt;=0.18,5,IF(BR36&gt;=0.12,4,IF(BR36&gt;0.06,3,IF(BR36&gt;=0,2,1)))),IF(AE36&gt;=2000,IF(BR36&gt;=0.09,5,IF(BR36&gt;=0.05,4,IF(BR36&gt;=0.03,3,IF(BR36&gt;=0,2,1)))),IF(BR36&gt;=0.05,5,IF(BR36&gt;=0,4,1)))))</f>
        <v>4</v>
      </c>
      <c r="CV36" s="58">
        <f t="shared" ref="CV36:CV46" si="186">IF(AF36&gt;=10000,IF(BS36&gt;=0.24,5,IF(BS36&gt;=0.16,4,IF(BS36&gt;=0.08,3,IF(BS36&gt;=0,2,1)))),IF(AF36&gt;=5000,IF(BS36&gt;=0.18,5,IF(BS36&gt;=0.12,4,IF(BS36&gt;0.06,3,IF(BS36&gt;=0,2,1)))),IF(AF36&gt;=2000,IF(BS36&gt;=0.09,5,IF(BS36&gt;=0.05,4,IF(BS36&gt;=0.03,3,IF(BS36&gt;=0,2,1)))),IF(BS36&gt;=0.05,5,IF(BS36&gt;=0,4,1)))))</f>
        <v>4</v>
      </c>
      <c r="CW36" s="58"/>
      <c r="CX36" s="58"/>
      <c r="CY36" s="58"/>
      <c r="CZ36" s="58"/>
      <c r="DA36" s="58"/>
      <c r="DB36" s="58"/>
      <c r="DC36" s="46" t="s">
        <v>203</v>
      </c>
      <c r="DD36" s="47" t="s">
        <v>14</v>
      </c>
      <c r="DE36" s="58">
        <f t="shared" si="108"/>
        <v>12</v>
      </c>
      <c r="DF36" s="58">
        <f t="shared" si="109"/>
        <v>12</v>
      </c>
      <c r="DG36" s="58">
        <f t="shared" si="110"/>
        <v>12</v>
      </c>
      <c r="DH36" s="58">
        <f t="shared" si="111"/>
        <v>12</v>
      </c>
      <c r="DI36" s="58">
        <f t="shared" si="112"/>
        <v>12</v>
      </c>
      <c r="DJ36" s="58">
        <f t="shared" si="113"/>
        <v>12</v>
      </c>
      <c r="DK36" s="58">
        <f t="shared" ref="DK36:DX36" si="187">CI36/5*$CB36</f>
        <v>12</v>
      </c>
      <c r="DL36" s="58">
        <f t="shared" si="187"/>
        <v>12</v>
      </c>
      <c r="DM36" s="58">
        <f t="shared" si="187"/>
        <v>12</v>
      </c>
      <c r="DN36" s="58">
        <f t="shared" si="187"/>
        <v>12</v>
      </c>
      <c r="DO36" s="58">
        <f t="shared" si="187"/>
        <v>12</v>
      </c>
      <c r="DP36" s="58">
        <f t="shared" si="187"/>
        <v>12</v>
      </c>
      <c r="DQ36" s="58">
        <f t="shared" si="187"/>
        <v>12</v>
      </c>
      <c r="DR36" s="58">
        <f t="shared" si="187"/>
        <v>12</v>
      </c>
      <c r="DS36" s="58">
        <f t="shared" si="187"/>
        <v>12</v>
      </c>
      <c r="DT36" s="58">
        <f t="shared" si="187"/>
        <v>12</v>
      </c>
      <c r="DU36" s="58">
        <f t="shared" si="187"/>
        <v>12</v>
      </c>
      <c r="DV36" s="58">
        <f t="shared" si="187"/>
        <v>12</v>
      </c>
      <c r="DW36" s="58">
        <f t="shared" si="187"/>
        <v>12</v>
      </c>
      <c r="DX36" s="58">
        <f t="shared" si="187"/>
        <v>12</v>
      </c>
      <c r="DY36" s="58"/>
      <c r="DZ36" s="58"/>
      <c r="EA36" s="58"/>
      <c r="EB36" s="58"/>
      <c r="EC36" s="58"/>
      <c r="ED36" s="58"/>
      <c r="EE36" s="58"/>
    </row>
    <row r="37" spans="2:169" ht="14.25" customHeight="1">
      <c r="B37" s="46"/>
      <c r="C37" s="47" t="s">
        <v>9</v>
      </c>
      <c r="M37" s="2">
        <v>62326</v>
      </c>
      <c r="N37" s="2">
        <v>83984</v>
      </c>
      <c r="O37" s="2">
        <v>51261</v>
      </c>
      <c r="P37" s="2">
        <v>40907</v>
      </c>
      <c r="Q37" s="2">
        <v>55612</v>
      </c>
      <c r="R37" s="2">
        <v>38141</v>
      </c>
      <c r="S37" s="2">
        <v>32444</v>
      </c>
      <c r="T37" s="2">
        <v>37797</v>
      </c>
      <c r="U37" s="2">
        <v>34864</v>
      </c>
      <c r="V37" s="2">
        <v>32756</v>
      </c>
      <c r="W37" s="2">
        <v>29223</v>
      </c>
      <c r="X37" s="2">
        <v>24678</v>
      </c>
      <c r="Y37" s="2">
        <v>28486</v>
      </c>
      <c r="Z37" s="2">
        <v>26175</v>
      </c>
      <c r="AA37" s="2">
        <v>22462</v>
      </c>
      <c r="AB37" s="2">
        <v>17322</v>
      </c>
      <c r="AC37" s="2">
        <v>19387</v>
      </c>
      <c r="AD37" s="2">
        <v>15041</v>
      </c>
      <c r="AE37" s="2">
        <v>19792</v>
      </c>
      <c r="AF37" s="2">
        <v>15553</v>
      </c>
      <c r="AG37" s="2">
        <v>12502</v>
      </c>
      <c r="AH37" s="2">
        <v>11297</v>
      </c>
      <c r="AI37" s="2">
        <v>9951</v>
      </c>
      <c r="AJ37" s="2">
        <v>11077</v>
      </c>
      <c r="AK37" s="118">
        <v>11719</v>
      </c>
      <c r="AL37" s="72">
        <v>11042</v>
      </c>
      <c r="AM37" s="72">
        <v>10215</v>
      </c>
      <c r="AN37" s="72">
        <v>10092</v>
      </c>
      <c r="AO37" s="182">
        <v>11356</v>
      </c>
      <c r="AP37" s="72">
        <v>10384</v>
      </c>
      <c r="AQ37" s="193">
        <v>9718</v>
      </c>
      <c r="AR37" s="193">
        <v>9667</v>
      </c>
      <c r="AS37" s="204"/>
      <c r="AT37" s="204"/>
      <c r="AU37" s="204"/>
      <c r="AV37" s="204"/>
      <c r="AW37" s="204"/>
      <c r="AX37" s="111"/>
      <c r="AZ37" s="55">
        <f t="shared" ref="AZ37:AZ46" si="188">(M37-Y37)/M37</f>
        <v>0.54295157719089948</v>
      </c>
      <c r="BA37" s="55">
        <f t="shared" ref="BA37:BA46" si="189">(N37-Z37)/N37</f>
        <v>0.68833349209373218</v>
      </c>
      <c r="BB37" s="55">
        <f t="shared" ref="BB37:BB46" si="190">(O37-AA37)/O37</f>
        <v>0.56181112346618289</v>
      </c>
      <c r="BC37" s="55">
        <f t="shared" ref="BC37:BC46" si="191">(P37-AB37)/P37</f>
        <v>0.57655169041973253</v>
      </c>
      <c r="BD37" s="55">
        <f t="shared" ref="BD37:BD46" si="192">(Q37-AC37)/Q37</f>
        <v>0.65138818959936706</v>
      </c>
      <c r="BE37" s="55">
        <f t="shared" ref="BE37:BE46" si="193">(R37-AD37)/R37</f>
        <v>0.60564746598148977</v>
      </c>
      <c r="BF37" s="55">
        <f t="shared" ref="BF37:BF46" si="194">(S37-AE37)/S37</f>
        <v>0.38996424608556279</v>
      </c>
      <c r="BG37" s="55">
        <f t="shared" ref="BG37:BG46" si="195">(T37-AF37)/T37</f>
        <v>0.5885123157922586</v>
      </c>
      <c r="BH37" s="55">
        <f t="shared" ref="BH37:BH46" si="196">(U37-AG37)/U37</f>
        <v>0.64140660853602571</v>
      </c>
      <c r="BI37" s="55">
        <f t="shared" ref="BI37:BI46" si="197">(V37-AH37)/V37</f>
        <v>0.6551166198559043</v>
      </c>
      <c r="BJ37" s="55">
        <f t="shared" ref="BJ37:BJ46" si="198">(W37-AI37)/W37</f>
        <v>0.65948054614515961</v>
      </c>
      <c r="BK37" s="55">
        <f t="shared" ref="BK37:BK46" si="199">(X37-AJ37)/X37</f>
        <v>0.55113866601831596</v>
      </c>
      <c r="BL37" s="55">
        <f t="shared" ref="BL37:BL46" si="200">(Y37-AK37)/Y37</f>
        <v>0.58860492873692338</v>
      </c>
      <c r="BM37" s="55">
        <f t="shared" ref="BM37:BM46" si="201">(Z37-AL37)/Z37</f>
        <v>0.57814708691499528</v>
      </c>
      <c r="BN37" s="55">
        <f t="shared" ref="BN37:BN46" si="202">(AA37-AM37)/AA37</f>
        <v>0.54523194728875435</v>
      </c>
      <c r="BO37" s="55">
        <f t="shared" ref="BO37:BO46" si="203">(AB37-AN37)/AB37</f>
        <v>0.4173882923449948</v>
      </c>
      <c r="BP37" s="55">
        <f t="shared" ref="BP37:BP46" si="204">(AC37-AO37)/AC37</f>
        <v>0.41424666013307887</v>
      </c>
      <c r="BQ37" s="55">
        <f t="shared" ref="BQ37:BQ46" si="205">(AD37-AP37)/AD37</f>
        <v>0.30962037098597167</v>
      </c>
      <c r="BR37" s="55">
        <f t="shared" ref="BR37:BR46" si="206">(AE37-AQ37)/AE37</f>
        <v>0.50899353274050119</v>
      </c>
      <c r="BS37" s="55">
        <f t="shared" ref="BS37:BS46" si="207">(AF37-AR37)/AF37</f>
        <v>0.3784478878672925</v>
      </c>
      <c r="BT37" s="55"/>
      <c r="BU37" s="55"/>
      <c r="BV37" s="55"/>
      <c r="BW37" s="55"/>
      <c r="BX37" s="55"/>
      <c r="BY37" s="55"/>
      <c r="BZ37" s="55"/>
      <c r="CA37" s="55"/>
      <c r="CB37" s="60">
        <v>15</v>
      </c>
      <c r="CC37" s="58">
        <f t="shared" si="167"/>
        <v>5</v>
      </c>
      <c r="CD37" s="58">
        <f t="shared" si="168"/>
        <v>5</v>
      </c>
      <c r="CE37" s="58">
        <f t="shared" si="169"/>
        <v>5</v>
      </c>
      <c r="CF37" s="58">
        <f t="shared" si="170"/>
        <v>5</v>
      </c>
      <c r="CG37" s="58">
        <f t="shared" si="171"/>
        <v>5</v>
      </c>
      <c r="CH37" s="58">
        <f t="shared" si="172"/>
        <v>5</v>
      </c>
      <c r="CI37" s="58">
        <f t="shared" si="173"/>
        <v>5</v>
      </c>
      <c r="CJ37" s="58">
        <f t="shared" si="174"/>
        <v>5</v>
      </c>
      <c r="CK37" s="58">
        <f t="shared" si="175"/>
        <v>5</v>
      </c>
      <c r="CL37" s="58">
        <f t="shared" si="176"/>
        <v>5</v>
      </c>
      <c r="CM37" s="58">
        <f t="shared" si="177"/>
        <v>5</v>
      </c>
      <c r="CN37" s="58">
        <f t="shared" si="178"/>
        <v>5</v>
      </c>
      <c r="CO37" s="58">
        <f t="shared" si="179"/>
        <v>5</v>
      </c>
      <c r="CP37" s="58">
        <f t="shared" si="180"/>
        <v>5</v>
      </c>
      <c r="CQ37" s="58">
        <f t="shared" si="181"/>
        <v>5</v>
      </c>
      <c r="CR37" s="58">
        <f t="shared" si="182"/>
        <v>5</v>
      </c>
      <c r="CS37" s="58">
        <f t="shared" si="183"/>
        <v>5</v>
      </c>
      <c r="CT37" s="58">
        <f t="shared" si="184"/>
        <v>5</v>
      </c>
      <c r="CU37" s="58">
        <f t="shared" si="185"/>
        <v>5</v>
      </c>
      <c r="CV37" s="58">
        <f t="shared" si="186"/>
        <v>5</v>
      </c>
      <c r="CW37" s="58"/>
      <c r="CX37" s="58"/>
      <c r="CY37" s="58"/>
      <c r="CZ37" s="58"/>
      <c r="DA37" s="58"/>
      <c r="DB37" s="58"/>
      <c r="DC37" s="46" t="s">
        <v>203</v>
      </c>
      <c r="DD37" s="47" t="s">
        <v>9</v>
      </c>
      <c r="DE37" s="58">
        <f t="shared" si="108"/>
        <v>15</v>
      </c>
      <c r="DF37" s="58">
        <f t="shared" si="109"/>
        <v>15</v>
      </c>
      <c r="DG37" s="58">
        <f t="shared" si="110"/>
        <v>15</v>
      </c>
      <c r="DH37" s="58">
        <f t="shared" si="111"/>
        <v>15</v>
      </c>
      <c r="DI37" s="58">
        <f t="shared" si="112"/>
        <v>15</v>
      </c>
      <c r="DJ37" s="58">
        <f t="shared" si="113"/>
        <v>15</v>
      </c>
      <c r="DK37" s="58">
        <f t="shared" ref="DK37:DK44" si="208">CI37/5*$CB37</f>
        <v>15</v>
      </c>
      <c r="DL37" s="58">
        <f t="shared" ref="DL37:DX47" si="209">CJ37/5*$CB37</f>
        <v>15</v>
      </c>
      <c r="DM37" s="58">
        <f t="shared" ref="DM37:DM44" si="210">CK37/5*$CB37</f>
        <v>15</v>
      </c>
      <c r="DN37" s="58">
        <f t="shared" ref="DN37:DN44" si="211">CL37/5*$CB37</f>
        <v>15</v>
      </c>
      <c r="DO37" s="58">
        <f t="shared" ref="DO37:DX44" si="212">CM37/5*$CB37</f>
        <v>15</v>
      </c>
      <c r="DP37" s="58">
        <f t="shared" si="212"/>
        <v>15</v>
      </c>
      <c r="DQ37" s="58">
        <f t="shared" si="212"/>
        <v>15</v>
      </c>
      <c r="DR37" s="58">
        <f t="shared" si="212"/>
        <v>15</v>
      </c>
      <c r="DS37" s="58">
        <f t="shared" si="212"/>
        <v>15</v>
      </c>
      <c r="DT37" s="58">
        <f t="shared" si="212"/>
        <v>15</v>
      </c>
      <c r="DU37" s="58">
        <f t="shared" si="212"/>
        <v>15</v>
      </c>
      <c r="DV37" s="58">
        <f t="shared" si="212"/>
        <v>15</v>
      </c>
      <c r="DW37" s="58">
        <f t="shared" si="212"/>
        <v>15</v>
      </c>
      <c r="DX37" s="58">
        <f t="shared" si="212"/>
        <v>15</v>
      </c>
      <c r="DY37" s="58"/>
      <c r="DZ37" s="58"/>
      <c r="EA37" s="58"/>
      <c r="EB37" s="58"/>
      <c r="EC37" s="58"/>
      <c r="ED37" s="58"/>
      <c r="EE37" s="58"/>
    </row>
    <row r="38" spans="2:169" ht="14.25" customHeight="1">
      <c r="B38" s="46"/>
      <c r="C38" s="47" t="s">
        <v>0</v>
      </c>
      <c r="M38" s="2">
        <v>10139</v>
      </c>
      <c r="N38" s="2">
        <v>9903</v>
      </c>
      <c r="O38" s="2">
        <v>11148</v>
      </c>
      <c r="P38" s="2">
        <v>8577</v>
      </c>
      <c r="Q38" s="2">
        <v>9007</v>
      </c>
      <c r="R38" s="2">
        <v>8409</v>
      </c>
      <c r="S38" s="2">
        <v>7932</v>
      </c>
      <c r="T38" s="2">
        <v>7343</v>
      </c>
      <c r="U38" s="2">
        <v>7994</v>
      </c>
      <c r="V38" s="2">
        <v>7199</v>
      </c>
      <c r="W38" s="2">
        <v>6994</v>
      </c>
      <c r="X38" s="2">
        <v>6758</v>
      </c>
      <c r="Y38" s="2">
        <v>6588</v>
      </c>
      <c r="Z38" s="2">
        <v>6153</v>
      </c>
      <c r="AA38" s="2">
        <v>6854</v>
      </c>
      <c r="AB38" s="2">
        <v>6592</v>
      </c>
      <c r="AC38" s="2">
        <v>5958</v>
      </c>
      <c r="AD38" s="2">
        <v>5299</v>
      </c>
      <c r="AE38" s="2">
        <v>5071</v>
      </c>
      <c r="AF38" s="2">
        <v>4938</v>
      </c>
      <c r="AG38" s="2">
        <v>4791</v>
      </c>
      <c r="AH38" s="2">
        <v>6547</v>
      </c>
      <c r="AI38" s="2">
        <v>5685</v>
      </c>
      <c r="AJ38" s="2">
        <v>5364</v>
      </c>
      <c r="AK38" s="118">
        <v>5673</v>
      </c>
      <c r="AL38" s="72">
        <v>5308</v>
      </c>
      <c r="AM38" s="72">
        <v>6382</v>
      </c>
      <c r="AN38" s="72">
        <v>7121</v>
      </c>
      <c r="AO38" s="182">
        <v>6563</v>
      </c>
      <c r="AP38" s="72">
        <v>6150</v>
      </c>
      <c r="AQ38" s="193">
        <v>6539</v>
      </c>
      <c r="AR38" s="193">
        <v>6279</v>
      </c>
      <c r="AS38" s="204"/>
      <c r="AT38" s="204"/>
      <c r="AU38" s="204"/>
      <c r="AV38" s="204"/>
      <c r="AW38" s="204"/>
      <c r="AX38" s="111"/>
      <c r="AZ38" s="55">
        <f t="shared" si="188"/>
        <v>0.35023177828188184</v>
      </c>
      <c r="BA38" s="55">
        <f t="shared" si="189"/>
        <v>0.37867312935474101</v>
      </c>
      <c r="BB38" s="55">
        <f t="shared" si="190"/>
        <v>0.38518119842124149</v>
      </c>
      <c r="BC38" s="55">
        <f t="shared" si="191"/>
        <v>0.23143290194706773</v>
      </c>
      <c r="BD38" s="55">
        <f t="shared" si="192"/>
        <v>0.338514488730987</v>
      </c>
      <c r="BE38" s="55">
        <f t="shared" si="193"/>
        <v>0.36984183612795812</v>
      </c>
      <c r="BF38" s="55">
        <f t="shared" si="194"/>
        <v>0.36069087241553205</v>
      </c>
      <c r="BG38" s="55">
        <f t="shared" si="195"/>
        <v>0.32752281084025603</v>
      </c>
      <c r="BH38" s="55">
        <f t="shared" si="196"/>
        <v>0.40067550662997248</v>
      </c>
      <c r="BI38" s="55">
        <f t="shared" si="197"/>
        <v>9.0568134463119884E-2</v>
      </c>
      <c r="BJ38" s="55">
        <f t="shared" si="198"/>
        <v>0.18716042321990278</v>
      </c>
      <c r="BK38" s="55">
        <f t="shared" si="199"/>
        <v>0.20627404557561407</v>
      </c>
      <c r="BL38" s="55">
        <f t="shared" si="200"/>
        <v>0.1388888888888889</v>
      </c>
      <c r="BM38" s="55">
        <f t="shared" si="201"/>
        <v>0.13733138306517145</v>
      </c>
      <c r="BN38" s="55">
        <f t="shared" si="202"/>
        <v>6.886489641085497E-2</v>
      </c>
      <c r="BO38" s="55">
        <f t="shared" si="203"/>
        <v>-8.0248786407766989E-2</v>
      </c>
      <c r="BP38" s="55">
        <f t="shared" si="204"/>
        <v>-0.10154414232964082</v>
      </c>
      <c r="BQ38" s="55">
        <f t="shared" si="205"/>
        <v>-0.16059633893187394</v>
      </c>
      <c r="BR38" s="55">
        <f t="shared" si="206"/>
        <v>-0.28948925261289687</v>
      </c>
      <c r="BS38" s="55">
        <f t="shared" si="207"/>
        <v>-0.27156743620899149</v>
      </c>
      <c r="BT38" s="55"/>
      <c r="BU38" s="55"/>
      <c r="BV38" s="55"/>
      <c r="BW38" s="55"/>
      <c r="BX38" s="55"/>
      <c r="BY38" s="55"/>
      <c r="BZ38" s="55"/>
      <c r="CA38" s="55"/>
      <c r="CB38" s="60">
        <v>15</v>
      </c>
      <c r="CC38" s="58">
        <f t="shared" si="167"/>
        <v>5</v>
      </c>
      <c r="CD38" s="58">
        <f t="shared" si="168"/>
        <v>5</v>
      </c>
      <c r="CE38" s="58">
        <f t="shared" si="169"/>
        <v>5</v>
      </c>
      <c r="CF38" s="58">
        <f t="shared" si="170"/>
        <v>5</v>
      </c>
      <c r="CG38" s="58">
        <f t="shared" si="171"/>
        <v>5</v>
      </c>
      <c r="CH38" s="58">
        <f t="shared" si="172"/>
        <v>5</v>
      </c>
      <c r="CI38" s="58">
        <f t="shared" si="173"/>
        <v>5</v>
      </c>
      <c r="CJ38" s="58">
        <f t="shared" si="174"/>
        <v>5</v>
      </c>
      <c r="CK38" s="58">
        <f t="shared" si="175"/>
        <v>5</v>
      </c>
      <c r="CL38" s="58">
        <f t="shared" si="176"/>
        <v>3</v>
      </c>
      <c r="CM38" s="58">
        <f t="shared" si="177"/>
        <v>5</v>
      </c>
      <c r="CN38" s="58">
        <f t="shared" si="178"/>
        <v>5</v>
      </c>
      <c r="CO38" s="58">
        <f t="shared" si="179"/>
        <v>4</v>
      </c>
      <c r="CP38" s="58">
        <f t="shared" si="180"/>
        <v>4</v>
      </c>
      <c r="CQ38" s="58">
        <f t="shared" si="181"/>
        <v>3</v>
      </c>
      <c r="CR38" s="58">
        <f t="shared" si="182"/>
        <v>1</v>
      </c>
      <c r="CS38" s="58">
        <f t="shared" si="183"/>
        <v>1</v>
      </c>
      <c r="CT38" s="58">
        <f t="shared" si="184"/>
        <v>1</v>
      </c>
      <c r="CU38" s="58">
        <f t="shared" si="185"/>
        <v>1</v>
      </c>
      <c r="CV38" s="58">
        <f t="shared" si="186"/>
        <v>1</v>
      </c>
      <c r="CW38" s="58"/>
      <c r="CX38" s="58"/>
      <c r="CY38" s="58"/>
      <c r="CZ38" s="58"/>
      <c r="DA38" s="58"/>
      <c r="DB38" s="58"/>
      <c r="DC38" s="46" t="s">
        <v>203</v>
      </c>
      <c r="DD38" s="47" t="s">
        <v>0</v>
      </c>
      <c r="DE38" s="58">
        <f t="shared" si="108"/>
        <v>15</v>
      </c>
      <c r="DF38" s="58">
        <f t="shared" si="109"/>
        <v>15</v>
      </c>
      <c r="DG38" s="58">
        <f t="shared" si="110"/>
        <v>15</v>
      </c>
      <c r="DH38" s="58">
        <f t="shared" si="111"/>
        <v>15</v>
      </c>
      <c r="DI38" s="58">
        <f t="shared" si="112"/>
        <v>15</v>
      </c>
      <c r="DJ38" s="58">
        <f t="shared" si="113"/>
        <v>15</v>
      </c>
      <c r="DK38" s="58">
        <f t="shared" si="208"/>
        <v>15</v>
      </c>
      <c r="DL38" s="58">
        <f t="shared" si="209"/>
        <v>15</v>
      </c>
      <c r="DM38" s="58">
        <f t="shared" si="210"/>
        <v>15</v>
      </c>
      <c r="DN38" s="58">
        <f t="shared" si="211"/>
        <v>9</v>
      </c>
      <c r="DO38" s="58">
        <f t="shared" si="212"/>
        <v>15</v>
      </c>
      <c r="DP38" s="58">
        <f t="shared" si="212"/>
        <v>15</v>
      </c>
      <c r="DQ38" s="58">
        <f t="shared" si="212"/>
        <v>12</v>
      </c>
      <c r="DR38" s="58">
        <f t="shared" si="212"/>
        <v>12</v>
      </c>
      <c r="DS38" s="58">
        <f t="shared" si="212"/>
        <v>9</v>
      </c>
      <c r="DT38" s="58">
        <f t="shared" si="212"/>
        <v>3</v>
      </c>
      <c r="DU38" s="58">
        <f t="shared" si="212"/>
        <v>3</v>
      </c>
      <c r="DV38" s="58">
        <f t="shared" si="212"/>
        <v>3</v>
      </c>
      <c r="DW38" s="58">
        <f t="shared" si="212"/>
        <v>3</v>
      </c>
      <c r="DX38" s="58">
        <f t="shared" si="212"/>
        <v>3</v>
      </c>
      <c r="DY38" s="58"/>
      <c r="DZ38" s="58"/>
      <c r="EA38" s="58"/>
      <c r="EB38" s="58"/>
      <c r="EC38" s="58"/>
      <c r="ED38" s="58"/>
      <c r="EE38" s="58"/>
    </row>
    <row r="39" spans="2:169" ht="14.25" customHeight="1">
      <c r="B39" s="46"/>
      <c r="C39" s="47" t="s">
        <v>15</v>
      </c>
      <c r="M39" s="2">
        <v>14894</v>
      </c>
      <c r="N39" s="2">
        <v>17712</v>
      </c>
      <c r="O39" s="2">
        <v>17024</v>
      </c>
      <c r="P39" s="2">
        <v>15261</v>
      </c>
      <c r="Q39" s="2">
        <v>15631</v>
      </c>
      <c r="R39" s="2">
        <v>18582</v>
      </c>
      <c r="S39" s="2">
        <v>17770</v>
      </c>
      <c r="T39" s="2">
        <v>13184</v>
      </c>
      <c r="U39" s="2">
        <v>15934</v>
      </c>
      <c r="V39" s="2">
        <v>13302</v>
      </c>
      <c r="W39" s="2">
        <v>13617</v>
      </c>
      <c r="X39" s="2">
        <v>12249</v>
      </c>
      <c r="Y39" s="2">
        <v>14321</v>
      </c>
      <c r="Z39" s="2">
        <v>14556</v>
      </c>
      <c r="AA39" s="2">
        <v>14454</v>
      </c>
      <c r="AB39" s="2">
        <v>14917</v>
      </c>
      <c r="AC39" s="2">
        <v>12866</v>
      </c>
      <c r="AD39" s="2">
        <v>12815</v>
      </c>
      <c r="AE39" s="2">
        <v>11516</v>
      </c>
      <c r="AF39" s="2">
        <v>10047</v>
      </c>
      <c r="AG39" s="2">
        <v>11516</v>
      </c>
      <c r="AH39" s="2">
        <v>14042</v>
      </c>
      <c r="AI39" s="2">
        <v>13510</v>
      </c>
      <c r="AJ39" s="2">
        <v>12922</v>
      </c>
      <c r="AK39" s="118">
        <v>13006</v>
      </c>
      <c r="AL39" s="72">
        <v>12760</v>
      </c>
      <c r="AM39" s="72">
        <v>12077</v>
      </c>
      <c r="AN39" s="72">
        <v>13647</v>
      </c>
      <c r="AO39" s="182">
        <v>13245</v>
      </c>
      <c r="AP39" s="72">
        <v>12716</v>
      </c>
      <c r="AQ39" s="193">
        <v>13249</v>
      </c>
      <c r="AR39" s="193">
        <v>13876</v>
      </c>
      <c r="AS39" s="204"/>
      <c r="AT39" s="204"/>
      <c r="AU39" s="204"/>
      <c r="AV39" s="204"/>
      <c r="AW39" s="204"/>
      <c r="AX39" s="111"/>
      <c r="AZ39" s="55">
        <f t="shared" si="188"/>
        <v>3.8471867866254866E-2</v>
      </c>
      <c r="BA39" s="55">
        <f t="shared" si="189"/>
        <v>0.17818428184281843</v>
      </c>
      <c r="BB39" s="55">
        <f t="shared" si="190"/>
        <v>0.15096334586466165</v>
      </c>
      <c r="BC39" s="55">
        <f t="shared" si="191"/>
        <v>2.2541117882183343E-2</v>
      </c>
      <c r="BD39" s="55">
        <f t="shared" si="192"/>
        <v>0.17689207344379759</v>
      </c>
      <c r="BE39" s="55">
        <f t="shared" si="193"/>
        <v>0.31035410612420622</v>
      </c>
      <c r="BF39" s="55">
        <f t="shared" si="194"/>
        <v>0.35194147439504786</v>
      </c>
      <c r="BG39" s="55">
        <f t="shared" si="195"/>
        <v>0.23793992718446602</v>
      </c>
      <c r="BH39" s="55">
        <f t="shared" si="196"/>
        <v>0.2772687335257939</v>
      </c>
      <c r="BI39" s="55">
        <f t="shared" si="197"/>
        <v>-5.5630732220718689E-2</v>
      </c>
      <c r="BJ39" s="55">
        <f t="shared" si="198"/>
        <v>7.8578247778512151E-3</v>
      </c>
      <c r="BK39" s="55">
        <f t="shared" si="199"/>
        <v>-5.4943260674340764E-2</v>
      </c>
      <c r="BL39" s="55">
        <f t="shared" si="200"/>
        <v>9.1823196704140769E-2</v>
      </c>
      <c r="BM39" s="55">
        <f t="shared" si="201"/>
        <v>0.12338554547952735</v>
      </c>
      <c r="BN39" s="55">
        <f t="shared" si="202"/>
        <v>0.16445274664452747</v>
      </c>
      <c r="BO39" s="55">
        <f t="shared" si="203"/>
        <v>8.5137762284641677E-2</v>
      </c>
      <c r="BP39" s="55">
        <f t="shared" si="204"/>
        <v>-2.9457484843774289E-2</v>
      </c>
      <c r="BQ39" s="55">
        <f t="shared" si="205"/>
        <v>7.725321888412017E-3</v>
      </c>
      <c r="BR39" s="55">
        <f t="shared" si="206"/>
        <v>-0.15048627995831887</v>
      </c>
      <c r="BS39" s="55">
        <f t="shared" si="207"/>
        <v>-0.38110878869314224</v>
      </c>
      <c r="BT39" s="55"/>
      <c r="BU39" s="55"/>
      <c r="BV39" s="55"/>
      <c r="BW39" s="55"/>
      <c r="BX39" s="55"/>
      <c r="BY39" s="55"/>
      <c r="BZ39" s="55"/>
      <c r="CA39" s="55"/>
      <c r="CB39" s="60">
        <v>15</v>
      </c>
      <c r="CC39" s="58">
        <f t="shared" si="167"/>
        <v>2</v>
      </c>
      <c r="CD39" s="58">
        <f t="shared" si="168"/>
        <v>4</v>
      </c>
      <c r="CE39" s="58">
        <f t="shared" si="169"/>
        <v>3</v>
      </c>
      <c r="CF39" s="58">
        <f t="shared" si="170"/>
        <v>2</v>
      </c>
      <c r="CG39" s="58">
        <f t="shared" si="171"/>
        <v>4</v>
      </c>
      <c r="CH39" s="58">
        <f t="shared" si="172"/>
        <v>5</v>
      </c>
      <c r="CI39" s="58">
        <f t="shared" si="173"/>
        <v>5</v>
      </c>
      <c r="CJ39" s="58">
        <f t="shared" si="174"/>
        <v>4</v>
      </c>
      <c r="CK39" s="58">
        <f t="shared" si="175"/>
        <v>5</v>
      </c>
      <c r="CL39" s="58">
        <f t="shared" si="176"/>
        <v>1</v>
      </c>
      <c r="CM39" s="58">
        <f t="shared" si="177"/>
        <v>2</v>
      </c>
      <c r="CN39" s="58">
        <f t="shared" si="178"/>
        <v>1</v>
      </c>
      <c r="CO39" s="58">
        <f t="shared" si="179"/>
        <v>3</v>
      </c>
      <c r="CP39" s="58">
        <f t="shared" si="180"/>
        <v>3</v>
      </c>
      <c r="CQ39" s="58">
        <f t="shared" si="181"/>
        <v>4</v>
      </c>
      <c r="CR39" s="58">
        <f t="shared" si="182"/>
        <v>3</v>
      </c>
      <c r="CS39" s="58">
        <f t="shared" si="183"/>
        <v>1</v>
      </c>
      <c r="CT39" s="58">
        <f t="shared" si="184"/>
        <v>2</v>
      </c>
      <c r="CU39" s="58">
        <f t="shared" si="185"/>
        <v>1</v>
      </c>
      <c r="CV39" s="58">
        <f t="shared" si="186"/>
        <v>1</v>
      </c>
      <c r="CW39" s="58"/>
      <c r="CX39" s="58"/>
      <c r="CY39" s="58"/>
      <c r="CZ39" s="58"/>
      <c r="DA39" s="58"/>
      <c r="DB39" s="58"/>
      <c r="DC39" s="46" t="s">
        <v>203</v>
      </c>
      <c r="DD39" s="47" t="s">
        <v>15</v>
      </c>
      <c r="DE39" s="58">
        <f t="shared" si="108"/>
        <v>6</v>
      </c>
      <c r="DF39" s="58">
        <f t="shared" si="109"/>
        <v>12</v>
      </c>
      <c r="DG39" s="58">
        <f t="shared" si="110"/>
        <v>9</v>
      </c>
      <c r="DH39" s="58">
        <f t="shared" si="111"/>
        <v>6</v>
      </c>
      <c r="DI39" s="58">
        <f t="shared" si="112"/>
        <v>12</v>
      </c>
      <c r="DJ39" s="58">
        <f t="shared" si="113"/>
        <v>15</v>
      </c>
      <c r="DK39" s="58">
        <f t="shared" si="208"/>
        <v>15</v>
      </c>
      <c r="DL39" s="58">
        <f t="shared" si="209"/>
        <v>12</v>
      </c>
      <c r="DM39" s="58">
        <f t="shared" si="210"/>
        <v>15</v>
      </c>
      <c r="DN39" s="58">
        <f t="shared" si="211"/>
        <v>3</v>
      </c>
      <c r="DO39" s="58">
        <f t="shared" si="212"/>
        <v>6</v>
      </c>
      <c r="DP39" s="58">
        <f t="shared" si="212"/>
        <v>3</v>
      </c>
      <c r="DQ39" s="58">
        <f t="shared" si="212"/>
        <v>9</v>
      </c>
      <c r="DR39" s="58">
        <f t="shared" si="212"/>
        <v>9</v>
      </c>
      <c r="DS39" s="58">
        <f t="shared" si="212"/>
        <v>12</v>
      </c>
      <c r="DT39" s="58">
        <f t="shared" si="212"/>
        <v>9</v>
      </c>
      <c r="DU39" s="58">
        <f t="shared" si="212"/>
        <v>3</v>
      </c>
      <c r="DV39" s="58">
        <f t="shared" si="212"/>
        <v>6</v>
      </c>
      <c r="DW39" s="58">
        <f t="shared" si="212"/>
        <v>3</v>
      </c>
      <c r="DX39" s="58">
        <f t="shared" si="212"/>
        <v>3</v>
      </c>
      <c r="DY39" s="58"/>
      <c r="DZ39" s="58"/>
      <c r="EA39" s="58"/>
      <c r="EB39" s="58"/>
      <c r="EC39" s="58"/>
      <c r="ED39" s="58"/>
      <c r="EE39" s="58"/>
    </row>
    <row r="40" spans="2:169" ht="14.25" customHeight="1">
      <c r="B40" s="46"/>
      <c r="C40" s="47" t="s">
        <v>10</v>
      </c>
      <c r="M40" s="2">
        <v>43183</v>
      </c>
      <c r="N40" s="2">
        <v>31996</v>
      </c>
      <c r="O40" s="2">
        <v>37701</v>
      </c>
      <c r="P40" s="2">
        <v>28313</v>
      </c>
      <c r="Q40" s="2">
        <v>19743</v>
      </c>
      <c r="R40" s="2">
        <v>17518</v>
      </c>
      <c r="S40" s="2">
        <v>24465</v>
      </c>
      <c r="T40" s="2">
        <v>20921</v>
      </c>
      <c r="U40" s="2">
        <v>20340</v>
      </c>
      <c r="V40" s="2">
        <v>15958</v>
      </c>
      <c r="W40" s="2">
        <v>12491</v>
      </c>
      <c r="X40" s="2">
        <v>13936</v>
      </c>
      <c r="Y40" s="2">
        <v>13283</v>
      </c>
      <c r="Z40" s="2">
        <v>11175</v>
      </c>
      <c r="AA40" s="2">
        <v>13317</v>
      </c>
      <c r="AB40" s="2">
        <v>10267</v>
      </c>
      <c r="AC40" s="2">
        <v>11403</v>
      </c>
      <c r="AD40" s="2">
        <v>11854</v>
      </c>
      <c r="AE40" s="2">
        <v>10281</v>
      </c>
      <c r="AF40" s="2">
        <v>8914</v>
      </c>
      <c r="AG40" s="2">
        <v>10736</v>
      </c>
      <c r="AH40" s="2">
        <v>11894</v>
      </c>
      <c r="AI40" s="2">
        <v>13782</v>
      </c>
      <c r="AJ40" s="2">
        <v>10712</v>
      </c>
      <c r="AK40" s="118">
        <v>8487</v>
      </c>
      <c r="AL40" s="72">
        <v>8757</v>
      </c>
      <c r="AM40" s="72">
        <v>8803</v>
      </c>
      <c r="AN40" s="72">
        <v>9589</v>
      </c>
      <c r="AO40" s="182">
        <v>11510</v>
      </c>
      <c r="AP40" s="72">
        <v>6800</v>
      </c>
      <c r="AQ40" s="193">
        <v>9871</v>
      </c>
      <c r="AR40" s="193">
        <v>9207</v>
      </c>
      <c r="AS40" s="204"/>
      <c r="AT40" s="204"/>
      <c r="AU40" s="204"/>
      <c r="AV40" s="204"/>
      <c r="AW40" s="204"/>
      <c r="AX40" s="111"/>
      <c r="AZ40" s="55">
        <f t="shared" si="188"/>
        <v>0.69240210267929514</v>
      </c>
      <c r="BA40" s="55">
        <f t="shared" si="189"/>
        <v>0.65073759219902483</v>
      </c>
      <c r="BB40" s="55">
        <f t="shared" si="190"/>
        <v>0.64677329513806003</v>
      </c>
      <c r="BC40" s="55">
        <f t="shared" si="191"/>
        <v>0.63737505739412992</v>
      </c>
      <c r="BD40" s="55">
        <f t="shared" si="192"/>
        <v>0.42242820240085094</v>
      </c>
      <c r="BE40" s="55">
        <f t="shared" si="193"/>
        <v>0.3233245804315561</v>
      </c>
      <c r="BF40" s="55">
        <f t="shared" si="194"/>
        <v>0.579767014101778</v>
      </c>
      <c r="BG40" s="55">
        <f t="shared" si="195"/>
        <v>0.57392094068161181</v>
      </c>
      <c r="BH40" s="55">
        <f t="shared" si="196"/>
        <v>0.47217305801376597</v>
      </c>
      <c r="BI40" s="55">
        <f t="shared" si="197"/>
        <v>0.25466850482516606</v>
      </c>
      <c r="BJ40" s="55">
        <f t="shared" si="198"/>
        <v>-0.10335441517892884</v>
      </c>
      <c r="BK40" s="55">
        <f t="shared" si="199"/>
        <v>0.23134328358208955</v>
      </c>
      <c r="BL40" s="55">
        <f t="shared" si="200"/>
        <v>0.36106301287359782</v>
      </c>
      <c r="BM40" s="55">
        <f t="shared" si="201"/>
        <v>0.21637583892617449</v>
      </c>
      <c r="BN40" s="55">
        <f t="shared" si="202"/>
        <v>0.33896523240970189</v>
      </c>
      <c r="BO40" s="55">
        <f t="shared" si="203"/>
        <v>6.603681698646148E-2</v>
      </c>
      <c r="BP40" s="55">
        <f t="shared" si="204"/>
        <v>-9.383495571340876E-3</v>
      </c>
      <c r="BQ40" s="55">
        <f t="shared" si="205"/>
        <v>0.42635397334233172</v>
      </c>
      <c r="BR40" s="55">
        <f t="shared" si="206"/>
        <v>3.9879389164478161E-2</v>
      </c>
      <c r="BS40" s="55">
        <f t="shared" si="207"/>
        <v>-3.2869643257796725E-2</v>
      </c>
      <c r="BT40" s="55"/>
      <c r="BU40" s="55"/>
      <c r="BV40" s="55"/>
      <c r="BW40" s="55"/>
      <c r="BX40" s="55"/>
      <c r="BY40" s="55"/>
      <c r="BZ40" s="55"/>
      <c r="CA40" s="55"/>
      <c r="CB40" s="60">
        <v>15</v>
      </c>
      <c r="CC40" s="58">
        <f t="shared" si="167"/>
        <v>5</v>
      </c>
      <c r="CD40" s="58">
        <f t="shared" si="168"/>
        <v>5</v>
      </c>
      <c r="CE40" s="58">
        <f t="shared" si="169"/>
        <v>5</v>
      </c>
      <c r="CF40" s="58">
        <f t="shared" si="170"/>
        <v>5</v>
      </c>
      <c r="CG40" s="58">
        <f t="shared" si="171"/>
        <v>5</v>
      </c>
      <c r="CH40" s="58">
        <f t="shared" si="172"/>
        <v>5</v>
      </c>
      <c r="CI40" s="58">
        <f t="shared" si="173"/>
        <v>5</v>
      </c>
      <c r="CJ40" s="58">
        <f t="shared" si="174"/>
        <v>5</v>
      </c>
      <c r="CK40" s="58">
        <f t="shared" si="175"/>
        <v>5</v>
      </c>
      <c r="CL40" s="58">
        <f t="shared" si="176"/>
        <v>5</v>
      </c>
      <c r="CM40" s="58">
        <f t="shared" si="177"/>
        <v>1</v>
      </c>
      <c r="CN40" s="58">
        <f t="shared" si="178"/>
        <v>4</v>
      </c>
      <c r="CO40" s="58">
        <f t="shared" si="179"/>
        <v>5</v>
      </c>
      <c r="CP40" s="58">
        <f t="shared" si="180"/>
        <v>4</v>
      </c>
      <c r="CQ40" s="58">
        <f t="shared" si="181"/>
        <v>5</v>
      </c>
      <c r="CR40" s="58">
        <f t="shared" si="182"/>
        <v>2</v>
      </c>
      <c r="CS40" s="58">
        <f t="shared" si="183"/>
        <v>1</v>
      </c>
      <c r="CT40" s="58">
        <f t="shared" si="184"/>
        <v>5</v>
      </c>
      <c r="CU40" s="58">
        <f t="shared" si="185"/>
        <v>2</v>
      </c>
      <c r="CV40" s="58">
        <f t="shared" si="186"/>
        <v>1</v>
      </c>
      <c r="CW40" s="58"/>
      <c r="CX40" s="58"/>
      <c r="CY40" s="58"/>
      <c r="CZ40" s="58"/>
      <c r="DA40" s="58"/>
      <c r="DB40" s="58"/>
      <c r="DC40" s="46" t="s">
        <v>203</v>
      </c>
      <c r="DD40" s="47" t="s">
        <v>10</v>
      </c>
      <c r="DE40" s="58">
        <f t="shared" si="108"/>
        <v>15</v>
      </c>
      <c r="DF40" s="58">
        <f t="shared" si="109"/>
        <v>15</v>
      </c>
      <c r="DG40" s="58">
        <f t="shared" si="110"/>
        <v>15</v>
      </c>
      <c r="DH40" s="58">
        <f t="shared" si="111"/>
        <v>15</v>
      </c>
      <c r="DI40" s="58">
        <f t="shared" si="112"/>
        <v>15</v>
      </c>
      <c r="DJ40" s="58">
        <f t="shared" si="113"/>
        <v>15</v>
      </c>
      <c r="DK40" s="58">
        <f t="shared" si="208"/>
        <v>15</v>
      </c>
      <c r="DL40" s="58">
        <f t="shared" si="209"/>
        <v>15</v>
      </c>
      <c r="DM40" s="58">
        <f t="shared" si="210"/>
        <v>15</v>
      </c>
      <c r="DN40" s="58">
        <f t="shared" si="211"/>
        <v>15</v>
      </c>
      <c r="DO40" s="58">
        <f t="shared" si="212"/>
        <v>3</v>
      </c>
      <c r="DP40" s="58">
        <f t="shared" si="212"/>
        <v>12</v>
      </c>
      <c r="DQ40" s="58">
        <f t="shared" si="212"/>
        <v>15</v>
      </c>
      <c r="DR40" s="58">
        <f t="shared" si="212"/>
        <v>12</v>
      </c>
      <c r="DS40" s="58">
        <f t="shared" si="212"/>
        <v>15</v>
      </c>
      <c r="DT40" s="58">
        <f t="shared" si="212"/>
        <v>6</v>
      </c>
      <c r="DU40" s="58">
        <f t="shared" si="212"/>
        <v>3</v>
      </c>
      <c r="DV40" s="58">
        <f t="shared" si="212"/>
        <v>15</v>
      </c>
      <c r="DW40" s="58">
        <f t="shared" si="212"/>
        <v>6</v>
      </c>
      <c r="DX40" s="58">
        <f t="shared" si="212"/>
        <v>3</v>
      </c>
      <c r="DY40" s="58"/>
      <c r="DZ40" s="58"/>
      <c r="EA40" s="58"/>
      <c r="EB40" s="58"/>
      <c r="EC40" s="58"/>
      <c r="ED40" s="58"/>
      <c r="EE40" s="58"/>
    </row>
    <row r="41" spans="2:169" ht="14.25" customHeight="1">
      <c r="B41" s="46"/>
      <c r="C41" s="47" t="s">
        <v>7</v>
      </c>
      <c r="M41" s="2">
        <v>10317</v>
      </c>
      <c r="N41" s="2">
        <v>10714</v>
      </c>
      <c r="O41" s="2">
        <v>10667</v>
      </c>
      <c r="P41" s="2">
        <v>22667</v>
      </c>
      <c r="Q41" s="2">
        <v>15758</v>
      </c>
      <c r="R41" s="2">
        <v>6806</v>
      </c>
      <c r="S41" s="2">
        <v>4455</v>
      </c>
      <c r="T41" s="2">
        <v>3991</v>
      </c>
      <c r="U41" s="2">
        <v>4320</v>
      </c>
      <c r="V41" s="2">
        <v>5366</v>
      </c>
      <c r="W41" s="2">
        <v>5524</v>
      </c>
      <c r="X41" s="2">
        <v>6491</v>
      </c>
      <c r="Y41" s="2">
        <v>3333</v>
      </c>
      <c r="Z41" s="2">
        <v>3024</v>
      </c>
      <c r="AA41" s="2">
        <v>4615</v>
      </c>
      <c r="AB41" s="2">
        <v>2667</v>
      </c>
      <c r="AC41" s="2">
        <v>2857</v>
      </c>
      <c r="AD41" s="2">
        <v>2366</v>
      </c>
      <c r="AE41" s="2">
        <v>1420</v>
      </c>
      <c r="AF41" s="2">
        <v>1250</v>
      </c>
      <c r="AG41" s="2">
        <v>1880</v>
      </c>
      <c r="AH41" s="2">
        <v>1306</v>
      </c>
      <c r="AI41" s="2">
        <v>1702</v>
      </c>
      <c r="AJ41" s="2">
        <v>1877</v>
      </c>
      <c r="AK41" s="118">
        <v>2974</v>
      </c>
      <c r="AL41" s="72">
        <v>791</v>
      </c>
      <c r="AM41" s="72">
        <v>1943</v>
      </c>
      <c r="AN41" s="72">
        <v>3600</v>
      </c>
      <c r="AO41" s="182">
        <v>1585</v>
      </c>
      <c r="AP41" s="72">
        <v>459</v>
      </c>
      <c r="AQ41" s="193">
        <v>462</v>
      </c>
      <c r="AR41" s="193">
        <v>204</v>
      </c>
      <c r="AS41" s="204"/>
      <c r="AT41" s="204"/>
      <c r="AU41" s="204"/>
      <c r="AV41" s="204"/>
      <c r="AW41" s="204"/>
      <c r="AX41" s="111"/>
      <c r="AZ41" s="55">
        <f t="shared" si="188"/>
        <v>0.6769409712125618</v>
      </c>
      <c r="BA41" s="55">
        <f t="shared" si="189"/>
        <v>0.7177524733992906</v>
      </c>
      <c r="BB41" s="55">
        <f t="shared" si="190"/>
        <v>0.56735727008530978</v>
      </c>
      <c r="BC41" s="55">
        <f t="shared" si="191"/>
        <v>0.88233996558874139</v>
      </c>
      <c r="BD41" s="55">
        <f t="shared" si="192"/>
        <v>0.8186952658966874</v>
      </c>
      <c r="BE41" s="55">
        <f t="shared" si="193"/>
        <v>0.6523655598001763</v>
      </c>
      <c r="BF41" s="55">
        <f t="shared" si="194"/>
        <v>0.68125701459034793</v>
      </c>
      <c r="BG41" s="55">
        <f t="shared" si="195"/>
        <v>0.68679528940115264</v>
      </c>
      <c r="BH41" s="55">
        <f t="shared" si="196"/>
        <v>0.56481481481481477</v>
      </c>
      <c r="BI41" s="55">
        <f t="shared" si="197"/>
        <v>0.7566157286619456</v>
      </c>
      <c r="BJ41" s="55">
        <f t="shared" si="198"/>
        <v>0.69188993482983341</v>
      </c>
      <c r="BK41" s="55">
        <f t="shared" si="199"/>
        <v>0.71083038052688341</v>
      </c>
      <c r="BL41" s="55">
        <f t="shared" si="200"/>
        <v>0.10771077107710771</v>
      </c>
      <c r="BM41" s="55">
        <f t="shared" si="201"/>
        <v>0.73842592592592593</v>
      </c>
      <c r="BN41" s="55">
        <f t="shared" si="202"/>
        <v>0.57898158179848325</v>
      </c>
      <c r="BO41" s="55">
        <f t="shared" si="203"/>
        <v>-0.34983127109111362</v>
      </c>
      <c r="BP41" s="55">
        <f t="shared" si="204"/>
        <v>0.44522226111305563</v>
      </c>
      <c r="BQ41" s="55">
        <f t="shared" si="205"/>
        <v>0.80600169061707527</v>
      </c>
      <c r="BR41" s="55">
        <f t="shared" si="206"/>
        <v>0.67464788732394365</v>
      </c>
      <c r="BS41" s="55">
        <f t="shared" si="207"/>
        <v>0.83679999999999999</v>
      </c>
      <c r="BT41" s="55"/>
      <c r="BU41" s="55"/>
      <c r="BV41" s="55"/>
      <c r="BW41" s="55"/>
      <c r="BX41" s="55"/>
      <c r="BY41" s="55"/>
      <c r="BZ41" s="55"/>
      <c r="CA41" s="55"/>
      <c r="CB41" s="60">
        <v>15</v>
      </c>
      <c r="CC41" s="58">
        <f t="shared" si="167"/>
        <v>5</v>
      </c>
      <c r="CD41" s="58">
        <f t="shared" si="168"/>
        <v>5</v>
      </c>
      <c r="CE41" s="58">
        <f t="shared" si="169"/>
        <v>5</v>
      </c>
      <c r="CF41" s="58">
        <f t="shared" si="170"/>
        <v>5</v>
      </c>
      <c r="CG41" s="58">
        <f t="shared" si="171"/>
        <v>5</v>
      </c>
      <c r="CH41" s="58">
        <f t="shared" si="172"/>
        <v>5</v>
      </c>
      <c r="CI41" s="58">
        <f t="shared" si="173"/>
        <v>5</v>
      </c>
      <c r="CJ41" s="58">
        <f t="shared" si="174"/>
        <v>5</v>
      </c>
      <c r="CK41" s="58">
        <f t="shared" si="175"/>
        <v>5</v>
      </c>
      <c r="CL41" s="58">
        <f t="shared" si="176"/>
        <v>5</v>
      </c>
      <c r="CM41" s="58">
        <f t="shared" si="177"/>
        <v>5</v>
      </c>
      <c r="CN41" s="58">
        <f t="shared" si="178"/>
        <v>5</v>
      </c>
      <c r="CO41" s="58">
        <f t="shared" si="179"/>
        <v>5</v>
      </c>
      <c r="CP41" s="58">
        <f t="shared" si="180"/>
        <v>5</v>
      </c>
      <c r="CQ41" s="58">
        <f t="shared" si="181"/>
        <v>5</v>
      </c>
      <c r="CR41" s="58">
        <f t="shared" si="182"/>
        <v>1</v>
      </c>
      <c r="CS41" s="58">
        <f t="shared" si="183"/>
        <v>5</v>
      </c>
      <c r="CT41" s="58">
        <f t="shared" si="184"/>
        <v>5</v>
      </c>
      <c r="CU41" s="58">
        <f t="shared" si="185"/>
        <v>5</v>
      </c>
      <c r="CV41" s="58">
        <f t="shared" si="186"/>
        <v>5</v>
      </c>
      <c r="CW41" s="58"/>
      <c r="CX41" s="58"/>
      <c r="CY41" s="58"/>
      <c r="CZ41" s="58"/>
      <c r="DA41" s="58"/>
      <c r="DB41" s="58"/>
      <c r="DC41" s="46" t="s">
        <v>203</v>
      </c>
      <c r="DD41" s="47" t="s">
        <v>7</v>
      </c>
      <c r="DE41" s="58">
        <f t="shared" si="108"/>
        <v>15</v>
      </c>
      <c r="DF41" s="58">
        <f t="shared" si="109"/>
        <v>15</v>
      </c>
      <c r="DG41" s="58">
        <f t="shared" si="110"/>
        <v>15</v>
      </c>
      <c r="DH41" s="58">
        <f t="shared" si="111"/>
        <v>15</v>
      </c>
      <c r="DI41" s="58">
        <f t="shared" si="112"/>
        <v>15</v>
      </c>
      <c r="DJ41" s="58">
        <f t="shared" si="113"/>
        <v>15</v>
      </c>
      <c r="DK41" s="58">
        <f t="shared" si="208"/>
        <v>15</v>
      </c>
      <c r="DL41" s="58">
        <f t="shared" si="209"/>
        <v>15</v>
      </c>
      <c r="DM41" s="58">
        <f t="shared" si="210"/>
        <v>15</v>
      </c>
      <c r="DN41" s="58">
        <f t="shared" si="211"/>
        <v>15</v>
      </c>
      <c r="DO41" s="58">
        <f t="shared" si="212"/>
        <v>15</v>
      </c>
      <c r="DP41" s="58">
        <f t="shared" si="212"/>
        <v>15</v>
      </c>
      <c r="DQ41" s="58">
        <f t="shared" si="212"/>
        <v>15</v>
      </c>
      <c r="DR41" s="58">
        <f t="shared" si="212"/>
        <v>15</v>
      </c>
      <c r="DS41" s="58">
        <f t="shared" si="212"/>
        <v>15</v>
      </c>
      <c r="DT41" s="58">
        <f t="shared" si="212"/>
        <v>3</v>
      </c>
      <c r="DU41" s="58">
        <f t="shared" si="212"/>
        <v>15</v>
      </c>
      <c r="DV41" s="58">
        <f t="shared" si="212"/>
        <v>15</v>
      </c>
      <c r="DW41" s="58">
        <f t="shared" si="212"/>
        <v>15</v>
      </c>
      <c r="DX41" s="58">
        <f t="shared" si="212"/>
        <v>15</v>
      </c>
      <c r="DY41" s="58"/>
      <c r="DZ41" s="58"/>
      <c r="EA41" s="58"/>
      <c r="EB41" s="58"/>
      <c r="EC41" s="58"/>
      <c r="ED41" s="58"/>
      <c r="EE41" s="58"/>
    </row>
    <row r="42" spans="2:169" ht="14.25" customHeight="1">
      <c r="B42" s="46"/>
      <c r="C42" s="47" t="s">
        <v>2</v>
      </c>
      <c r="E42" s="53"/>
      <c r="F42" s="53"/>
      <c r="G42" s="53"/>
      <c r="H42" s="53"/>
      <c r="I42" s="53"/>
      <c r="J42" s="53"/>
      <c r="K42" s="53"/>
      <c r="L42" s="53"/>
      <c r="M42" s="2">
        <v>12275</v>
      </c>
      <c r="N42" s="2">
        <v>9711</v>
      </c>
      <c r="O42" s="2">
        <v>7925</v>
      </c>
      <c r="P42" s="2">
        <v>5667</v>
      </c>
      <c r="Q42" s="2">
        <v>4684</v>
      </c>
      <c r="R42" s="2">
        <v>4350</v>
      </c>
      <c r="S42" s="2">
        <v>6666</v>
      </c>
      <c r="T42" s="2">
        <v>6677</v>
      </c>
      <c r="U42" s="2">
        <v>6279</v>
      </c>
      <c r="V42" s="2">
        <v>5689</v>
      </c>
      <c r="W42" s="2">
        <v>5571</v>
      </c>
      <c r="X42" s="2">
        <v>5196</v>
      </c>
      <c r="Y42" s="2">
        <v>5694</v>
      </c>
      <c r="Z42" s="2">
        <v>4974</v>
      </c>
      <c r="AA42" s="2">
        <v>4488</v>
      </c>
      <c r="AB42" s="2">
        <v>6022</v>
      </c>
      <c r="AC42" s="2">
        <v>3880</v>
      </c>
      <c r="AD42" s="2">
        <v>4232</v>
      </c>
      <c r="AE42" s="2">
        <v>4817</v>
      </c>
      <c r="AF42" s="2">
        <v>12583</v>
      </c>
      <c r="AG42" s="2">
        <v>5982</v>
      </c>
      <c r="AH42" s="2">
        <v>5684</v>
      </c>
      <c r="AI42" s="2">
        <v>4700</v>
      </c>
      <c r="AJ42" s="2">
        <v>3239</v>
      </c>
      <c r="AK42" s="118">
        <v>3003</v>
      </c>
      <c r="AL42" s="72">
        <v>3136</v>
      </c>
      <c r="AM42" s="72">
        <v>2288</v>
      </c>
      <c r="AN42" s="72">
        <v>1698</v>
      </c>
      <c r="AO42" s="182">
        <v>2517</v>
      </c>
      <c r="AP42" s="72">
        <v>3011</v>
      </c>
      <c r="AQ42" s="193">
        <v>2208</v>
      </c>
      <c r="AR42" s="193">
        <v>2680</v>
      </c>
      <c r="AS42" s="204"/>
      <c r="AT42" s="204"/>
      <c r="AU42" s="204"/>
      <c r="AV42" s="204"/>
      <c r="AW42" s="204"/>
      <c r="AX42" s="111"/>
      <c r="AZ42" s="55">
        <f t="shared" si="188"/>
        <v>0.53613034623217926</v>
      </c>
      <c r="BA42" s="55">
        <f t="shared" si="189"/>
        <v>0.48779734321902996</v>
      </c>
      <c r="BB42" s="55">
        <f t="shared" si="190"/>
        <v>0.43369085173501576</v>
      </c>
      <c r="BC42" s="55">
        <f t="shared" si="191"/>
        <v>-6.2643373919181219E-2</v>
      </c>
      <c r="BD42" s="55">
        <f t="shared" si="192"/>
        <v>0.17164816396242527</v>
      </c>
      <c r="BE42" s="55">
        <f t="shared" si="193"/>
        <v>2.7126436781609194E-2</v>
      </c>
      <c r="BF42" s="55">
        <f t="shared" si="194"/>
        <v>0.27737773777377739</v>
      </c>
      <c r="BG42" s="55">
        <f t="shared" si="195"/>
        <v>-0.88452898008087466</v>
      </c>
      <c r="BH42" s="55">
        <f t="shared" si="196"/>
        <v>4.7300525561395128E-2</v>
      </c>
      <c r="BI42" s="55">
        <f t="shared" si="197"/>
        <v>8.7888908419757425E-4</v>
      </c>
      <c r="BJ42" s="55">
        <f t="shared" si="198"/>
        <v>0.15634535989947945</v>
      </c>
      <c r="BK42" s="55">
        <f t="shared" si="199"/>
        <v>0.37663587374903773</v>
      </c>
      <c r="BL42" s="55">
        <f t="shared" si="200"/>
        <v>0.4726027397260274</v>
      </c>
      <c r="BM42" s="55">
        <f t="shared" si="201"/>
        <v>0.36952151186168075</v>
      </c>
      <c r="BN42" s="55">
        <f t="shared" si="202"/>
        <v>0.49019607843137253</v>
      </c>
      <c r="BO42" s="55">
        <f t="shared" si="203"/>
        <v>0.71803387578877453</v>
      </c>
      <c r="BP42" s="55">
        <f t="shared" si="204"/>
        <v>0.35128865979381441</v>
      </c>
      <c r="BQ42" s="55">
        <f t="shared" si="205"/>
        <v>0.28851606805293006</v>
      </c>
      <c r="BR42" s="55">
        <f t="shared" si="206"/>
        <v>0.54162341706456296</v>
      </c>
      <c r="BS42" s="55">
        <f t="shared" si="207"/>
        <v>0.78701422554239853</v>
      </c>
      <c r="BT42" s="55"/>
      <c r="BU42" s="55"/>
      <c r="BV42" s="55"/>
      <c r="BW42" s="55"/>
      <c r="BX42" s="55"/>
      <c r="BY42" s="55"/>
      <c r="BZ42" s="55"/>
      <c r="CA42" s="55"/>
      <c r="CB42" s="60">
        <v>15</v>
      </c>
      <c r="CC42" s="58">
        <f t="shared" si="167"/>
        <v>5</v>
      </c>
      <c r="CD42" s="58">
        <f t="shared" si="168"/>
        <v>5</v>
      </c>
      <c r="CE42" s="58">
        <f t="shared" si="169"/>
        <v>5</v>
      </c>
      <c r="CF42" s="58">
        <f t="shared" si="170"/>
        <v>1</v>
      </c>
      <c r="CG42" s="58">
        <f t="shared" si="171"/>
        <v>5</v>
      </c>
      <c r="CH42" s="58">
        <f t="shared" si="172"/>
        <v>2</v>
      </c>
      <c r="CI42" s="58">
        <f t="shared" si="173"/>
        <v>5</v>
      </c>
      <c r="CJ42" s="58">
        <f t="shared" si="174"/>
        <v>1</v>
      </c>
      <c r="CK42" s="58">
        <f t="shared" si="175"/>
        <v>2</v>
      </c>
      <c r="CL42" s="58">
        <f t="shared" si="176"/>
        <v>2</v>
      </c>
      <c r="CM42" s="58">
        <f t="shared" si="177"/>
        <v>4</v>
      </c>
      <c r="CN42" s="58">
        <f t="shared" si="178"/>
        <v>5</v>
      </c>
      <c r="CO42" s="58">
        <f t="shared" si="179"/>
        <v>5</v>
      </c>
      <c r="CP42" s="58">
        <f t="shared" si="180"/>
        <v>5</v>
      </c>
      <c r="CQ42" s="58">
        <f t="shared" si="181"/>
        <v>5</v>
      </c>
      <c r="CR42" s="58">
        <f t="shared" si="182"/>
        <v>5</v>
      </c>
      <c r="CS42" s="58">
        <f t="shared" si="183"/>
        <v>5</v>
      </c>
      <c r="CT42" s="58">
        <f t="shared" si="184"/>
        <v>5</v>
      </c>
      <c r="CU42" s="58">
        <f t="shared" si="185"/>
        <v>5</v>
      </c>
      <c r="CV42" s="58">
        <f t="shared" si="186"/>
        <v>5</v>
      </c>
      <c r="CW42" s="58"/>
      <c r="CX42" s="58"/>
      <c r="CY42" s="58"/>
      <c r="CZ42" s="58"/>
      <c r="DA42" s="58"/>
      <c r="DB42" s="58"/>
      <c r="DC42" s="46" t="s">
        <v>203</v>
      </c>
      <c r="DD42" s="47" t="s">
        <v>2</v>
      </c>
      <c r="DE42" s="58">
        <f t="shared" si="108"/>
        <v>15</v>
      </c>
      <c r="DF42" s="58">
        <f t="shared" si="109"/>
        <v>15</v>
      </c>
      <c r="DG42" s="58">
        <f t="shared" si="110"/>
        <v>15</v>
      </c>
      <c r="DH42" s="58">
        <f t="shared" si="111"/>
        <v>3</v>
      </c>
      <c r="DI42" s="58">
        <f t="shared" si="112"/>
        <v>15</v>
      </c>
      <c r="DJ42" s="58">
        <f t="shared" si="113"/>
        <v>6</v>
      </c>
      <c r="DK42" s="58">
        <f t="shared" si="208"/>
        <v>15</v>
      </c>
      <c r="DL42" s="58">
        <f t="shared" si="209"/>
        <v>3</v>
      </c>
      <c r="DM42" s="58">
        <f t="shared" si="210"/>
        <v>6</v>
      </c>
      <c r="DN42" s="58">
        <f t="shared" si="211"/>
        <v>6</v>
      </c>
      <c r="DO42" s="58">
        <f t="shared" si="212"/>
        <v>12</v>
      </c>
      <c r="DP42" s="58">
        <f t="shared" si="212"/>
        <v>15</v>
      </c>
      <c r="DQ42" s="58">
        <f t="shared" si="212"/>
        <v>15</v>
      </c>
      <c r="DR42" s="58">
        <f t="shared" si="212"/>
        <v>15</v>
      </c>
      <c r="DS42" s="58">
        <f t="shared" si="212"/>
        <v>15</v>
      </c>
      <c r="DT42" s="58">
        <f t="shared" si="212"/>
        <v>15</v>
      </c>
      <c r="DU42" s="58">
        <f t="shared" si="212"/>
        <v>15</v>
      </c>
      <c r="DV42" s="58">
        <f t="shared" si="212"/>
        <v>15</v>
      </c>
      <c r="DW42" s="58">
        <f t="shared" si="212"/>
        <v>15</v>
      </c>
      <c r="DX42" s="58">
        <f t="shared" si="212"/>
        <v>15</v>
      </c>
      <c r="DY42" s="58"/>
      <c r="DZ42" s="58"/>
      <c r="EA42" s="58"/>
      <c r="EB42" s="58"/>
      <c r="EC42" s="58"/>
      <c r="ED42" s="58"/>
      <c r="EE42" s="58"/>
    </row>
    <row r="43" spans="2:169" ht="14.25" customHeight="1">
      <c r="B43" s="46"/>
      <c r="C43" s="47" t="s">
        <v>13</v>
      </c>
      <c r="E43" s="53"/>
      <c r="F43" s="53"/>
      <c r="G43" s="53"/>
      <c r="H43" s="53"/>
      <c r="I43" s="53"/>
      <c r="J43" s="53"/>
      <c r="K43" s="53"/>
      <c r="L43" s="53"/>
      <c r="M43" s="2">
        <v>7299</v>
      </c>
      <c r="N43" s="2">
        <v>9468</v>
      </c>
      <c r="O43" s="2">
        <v>7955</v>
      </c>
      <c r="P43" s="2">
        <v>7240</v>
      </c>
      <c r="Q43" s="2">
        <v>17974</v>
      </c>
      <c r="R43" s="2">
        <v>14179</v>
      </c>
      <c r="S43" s="2">
        <v>10600</v>
      </c>
      <c r="T43" s="2">
        <v>13331</v>
      </c>
      <c r="U43" s="2">
        <v>11062</v>
      </c>
      <c r="V43" s="2">
        <v>34838</v>
      </c>
      <c r="W43" s="2">
        <v>53482</v>
      </c>
      <c r="X43" s="2">
        <v>76028</v>
      </c>
      <c r="Y43" s="2">
        <v>46233</v>
      </c>
      <c r="Z43" s="2">
        <v>26319</v>
      </c>
      <c r="AA43" s="2">
        <v>32502</v>
      </c>
      <c r="AB43" s="2">
        <v>34784</v>
      </c>
      <c r="AC43" s="2">
        <v>19747</v>
      </c>
      <c r="AD43" s="2">
        <v>14782</v>
      </c>
      <c r="AE43" s="2">
        <v>27055</v>
      </c>
      <c r="AF43" s="2">
        <v>24669</v>
      </c>
      <c r="AG43" s="2">
        <v>13205</v>
      </c>
      <c r="AH43" s="2">
        <v>13118</v>
      </c>
      <c r="AI43" s="2">
        <v>9424</v>
      </c>
      <c r="AJ43" s="2">
        <v>5477</v>
      </c>
      <c r="AK43" s="118">
        <v>4780</v>
      </c>
      <c r="AL43" s="72">
        <v>4045</v>
      </c>
      <c r="AM43" s="72">
        <v>4645</v>
      </c>
      <c r="AN43" s="72">
        <v>3518</v>
      </c>
      <c r="AO43" s="182">
        <v>4185</v>
      </c>
      <c r="AP43" s="72">
        <v>3812</v>
      </c>
      <c r="AQ43" s="193">
        <v>3276</v>
      </c>
      <c r="AR43" s="193">
        <v>2950</v>
      </c>
      <c r="AS43" s="204"/>
      <c r="AT43" s="204"/>
      <c r="AU43" s="204"/>
      <c r="AV43" s="204"/>
      <c r="AW43" s="204"/>
      <c r="AX43" s="111"/>
      <c r="AZ43" s="55">
        <f t="shared" si="188"/>
        <v>-5.3341553637484589</v>
      </c>
      <c r="BA43" s="55">
        <f t="shared" si="189"/>
        <v>-1.7797845373891001</v>
      </c>
      <c r="BB43" s="55">
        <f t="shared" si="190"/>
        <v>-3.0857322438717789</v>
      </c>
      <c r="BC43" s="55">
        <f t="shared" si="191"/>
        <v>-3.8044198895027623</v>
      </c>
      <c r="BD43" s="55">
        <f t="shared" si="192"/>
        <v>-9.8642483587404031E-2</v>
      </c>
      <c r="BE43" s="55">
        <f t="shared" si="193"/>
        <v>-4.2527681782918401E-2</v>
      </c>
      <c r="BF43" s="55">
        <f t="shared" si="194"/>
        <v>-1.5523584905660377</v>
      </c>
      <c r="BG43" s="55">
        <f t="shared" si="195"/>
        <v>-0.85049883729652687</v>
      </c>
      <c r="BH43" s="55">
        <f t="shared" si="196"/>
        <v>-0.19372627011390345</v>
      </c>
      <c r="BI43" s="55">
        <f t="shared" si="197"/>
        <v>0.62345714449738787</v>
      </c>
      <c r="BJ43" s="55">
        <f t="shared" si="198"/>
        <v>0.82379118207995217</v>
      </c>
      <c r="BK43" s="55">
        <f t="shared" si="199"/>
        <v>0.92796075130215183</v>
      </c>
      <c r="BL43" s="55">
        <f t="shared" si="200"/>
        <v>0.89661064607531415</v>
      </c>
      <c r="BM43" s="55">
        <f t="shared" si="201"/>
        <v>0.84630875033245945</v>
      </c>
      <c r="BN43" s="55">
        <f t="shared" si="202"/>
        <v>0.85708571780198139</v>
      </c>
      <c r="BO43" s="55">
        <f t="shared" si="203"/>
        <v>0.89886154553817843</v>
      </c>
      <c r="BP43" s="55">
        <f t="shared" si="204"/>
        <v>0.78806907378335955</v>
      </c>
      <c r="BQ43" s="55">
        <f t="shared" si="205"/>
        <v>0.74211879312677576</v>
      </c>
      <c r="BR43" s="55">
        <f t="shared" si="206"/>
        <v>0.87891332470892625</v>
      </c>
      <c r="BS43" s="55">
        <f t="shared" si="207"/>
        <v>0.88041671733754912</v>
      </c>
      <c r="BT43" s="55"/>
      <c r="BU43" s="55"/>
      <c r="BV43" s="55"/>
      <c r="BW43" s="55"/>
      <c r="BX43" s="55"/>
      <c r="BY43" s="55"/>
      <c r="BZ43" s="55"/>
      <c r="CA43" s="55"/>
      <c r="CB43" s="60">
        <v>15</v>
      </c>
      <c r="CC43" s="58">
        <f t="shared" si="167"/>
        <v>1</v>
      </c>
      <c r="CD43" s="58">
        <f t="shared" si="168"/>
        <v>1</v>
      </c>
      <c r="CE43" s="58">
        <f t="shared" si="169"/>
        <v>1</v>
      </c>
      <c r="CF43" s="58">
        <f t="shared" si="170"/>
        <v>1</v>
      </c>
      <c r="CG43" s="58">
        <f t="shared" si="171"/>
        <v>1</v>
      </c>
      <c r="CH43" s="58">
        <f t="shared" si="172"/>
        <v>1</v>
      </c>
      <c r="CI43" s="58">
        <f t="shared" si="173"/>
        <v>1</v>
      </c>
      <c r="CJ43" s="58">
        <f t="shared" si="174"/>
        <v>1</v>
      </c>
      <c r="CK43" s="58">
        <f t="shared" si="175"/>
        <v>1</v>
      </c>
      <c r="CL43" s="58">
        <f t="shared" si="176"/>
        <v>5</v>
      </c>
      <c r="CM43" s="58">
        <f t="shared" si="177"/>
        <v>5</v>
      </c>
      <c r="CN43" s="58">
        <f t="shared" si="178"/>
        <v>5</v>
      </c>
      <c r="CO43" s="58">
        <f t="shared" si="179"/>
        <v>5</v>
      </c>
      <c r="CP43" s="58">
        <f t="shared" si="180"/>
        <v>5</v>
      </c>
      <c r="CQ43" s="58">
        <f t="shared" si="181"/>
        <v>5</v>
      </c>
      <c r="CR43" s="58">
        <f t="shared" si="182"/>
        <v>5</v>
      </c>
      <c r="CS43" s="58">
        <f t="shared" si="183"/>
        <v>5</v>
      </c>
      <c r="CT43" s="58">
        <f t="shared" si="184"/>
        <v>5</v>
      </c>
      <c r="CU43" s="58">
        <f t="shared" si="185"/>
        <v>5</v>
      </c>
      <c r="CV43" s="58">
        <f t="shared" si="186"/>
        <v>5</v>
      </c>
      <c r="CW43" s="58"/>
      <c r="CX43" s="58"/>
      <c r="CY43" s="58"/>
      <c r="CZ43" s="58"/>
      <c r="DA43" s="58"/>
      <c r="DB43" s="58"/>
      <c r="DC43" s="46" t="s">
        <v>203</v>
      </c>
      <c r="DD43" s="47" t="s">
        <v>13</v>
      </c>
      <c r="DE43" s="58">
        <f t="shared" si="108"/>
        <v>3</v>
      </c>
      <c r="DF43" s="58">
        <f t="shared" si="109"/>
        <v>3</v>
      </c>
      <c r="DG43" s="58">
        <f t="shared" si="110"/>
        <v>3</v>
      </c>
      <c r="DH43" s="58">
        <f t="shared" si="111"/>
        <v>3</v>
      </c>
      <c r="DI43" s="58">
        <f t="shared" si="112"/>
        <v>3</v>
      </c>
      <c r="DJ43" s="58">
        <f t="shared" si="113"/>
        <v>3</v>
      </c>
      <c r="DK43" s="58">
        <f t="shared" si="208"/>
        <v>3</v>
      </c>
      <c r="DL43" s="58">
        <f t="shared" si="209"/>
        <v>3</v>
      </c>
      <c r="DM43" s="58">
        <f t="shared" si="210"/>
        <v>3</v>
      </c>
      <c r="DN43" s="58">
        <f t="shared" si="211"/>
        <v>15</v>
      </c>
      <c r="DO43" s="58">
        <f t="shared" si="212"/>
        <v>15</v>
      </c>
      <c r="DP43" s="58">
        <f t="shared" si="212"/>
        <v>15</v>
      </c>
      <c r="DQ43" s="58">
        <f t="shared" si="212"/>
        <v>15</v>
      </c>
      <c r="DR43" s="58">
        <f t="shared" si="212"/>
        <v>15</v>
      </c>
      <c r="DS43" s="58">
        <f t="shared" si="212"/>
        <v>15</v>
      </c>
      <c r="DT43" s="58">
        <f t="shared" si="212"/>
        <v>15</v>
      </c>
      <c r="DU43" s="58">
        <f t="shared" si="212"/>
        <v>15</v>
      </c>
      <c r="DV43" s="58">
        <f t="shared" si="212"/>
        <v>15</v>
      </c>
      <c r="DW43" s="58">
        <f t="shared" si="212"/>
        <v>15</v>
      </c>
      <c r="DX43" s="58">
        <f t="shared" si="212"/>
        <v>15</v>
      </c>
      <c r="DY43" s="58"/>
      <c r="DZ43" s="58"/>
      <c r="EA43" s="58"/>
      <c r="EB43" s="58"/>
      <c r="EC43" s="58"/>
      <c r="ED43" s="58"/>
      <c r="EE43" s="58"/>
    </row>
    <row r="44" spans="2:169" ht="14.25" customHeight="1">
      <c r="B44" s="46"/>
      <c r="C44" s="47" t="s">
        <v>12</v>
      </c>
      <c r="E44" s="53"/>
      <c r="F44" s="53"/>
      <c r="G44" s="65"/>
      <c r="H44" s="65"/>
      <c r="I44" s="65"/>
      <c r="J44" s="65"/>
      <c r="K44" s="53"/>
      <c r="L44" s="53"/>
      <c r="M44" s="2">
        <v>66181</v>
      </c>
      <c r="N44" s="2">
        <v>64511</v>
      </c>
      <c r="O44" s="2">
        <v>48753</v>
      </c>
      <c r="P44" s="2">
        <v>31879</v>
      </c>
      <c r="Q44" s="2">
        <v>37990</v>
      </c>
      <c r="R44" s="2">
        <v>55769</v>
      </c>
      <c r="S44" s="2">
        <v>60716</v>
      </c>
      <c r="T44" s="2">
        <v>64830</v>
      </c>
      <c r="U44" s="2">
        <v>57125</v>
      </c>
      <c r="V44" s="2">
        <v>55536</v>
      </c>
      <c r="W44" s="2">
        <v>42972</v>
      </c>
      <c r="X44" s="2">
        <v>32171</v>
      </c>
      <c r="Y44" s="2">
        <v>40588</v>
      </c>
      <c r="Z44" s="2">
        <v>40813</v>
      </c>
      <c r="AA44" s="2">
        <v>45847</v>
      </c>
      <c r="AB44" s="2">
        <v>39984</v>
      </c>
      <c r="AC44" s="2">
        <v>46202</v>
      </c>
      <c r="AD44" s="2">
        <v>49359</v>
      </c>
      <c r="AE44" s="2">
        <v>50269</v>
      </c>
      <c r="AF44" s="2">
        <v>34590</v>
      </c>
      <c r="AG44" s="2">
        <v>37201</v>
      </c>
      <c r="AH44" s="2">
        <v>27828</v>
      </c>
      <c r="AI44" s="2">
        <v>27025</v>
      </c>
      <c r="AJ44" s="2">
        <v>27838</v>
      </c>
      <c r="AK44" s="118">
        <v>27866</v>
      </c>
      <c r="AL44" s="72">
        <v>28441</v>
      </c>
      <c r="AM44" s="72">
        <v>26501</v>
      </c>
      <c r="AN44" s="72">
        <v>23569</v>
      </c>
      <c r="AO44" s="182">
        <v>21933</v>
      </c>
      <c r="AP44" s="72">
        <v>44705</v>
      </c>
      <c r="AQ44" s="193">
        <v>32681</v>
      </c>
      <c r="AR44" s="193">
        <v>29634</v>
      </c>
      <c r="AS44" s="204"/>
      <c r="AT44" s="204"/>
      <c r="AU44" s="204"/>
      <c r="AV44" s="204"/>
      <c r="AW44" s="204"/>
      <c r="AX44" s="111"/>
      <c r="AZ44" s="55">
        <f t="shared" si="188"/>
        <v>0.38671219836508969</v>
      </c>
      <c r="BA44" s="55">
        <f t="shared" si="189"/>
        <v>0.36734820418223246</v>
      </c>
      <c r="BB44" s="55">
        <f t="shared" si="190"/>
        <v>5.96065883125141E-2</v>
      </c>
      <c r="BC44" s="55">
        <f t="shared" si="191"/>
        <v>-0.25424260484958749</v>
      </c>
      <c r="BD44" s="55">
        <f t="shared" si="192"/>
        <v>-0.21616214793366675</v>
      </c>
      <c r="BE44" s="55">
        <f t="shared" si="193"/>
        <v>0.11493840664168266</v>
      </c>
      <c r="BF44" s="55">
        <f t="shared" si="194"/>
        <v>0.17206337703406022</v>
      </c>
      <c r="BG44" s="55">
        <f t="shared" si="195"/>
        <v>0.46645071726052756</v>
      </c>
      <c r="BH44" s="55">
        <f t="shared" si="196"/>
        <v>0.3487789934354486</v>
      </c>
      <c r="BI44" s="55">
        <f t="shared" si="197"/>
        <v>0.49891961970613657</v>
      </c>
      <c r="BJ44" s="55">
        <f t="shared" si="198"/>
        <v>0.37110211300381646</v>
      </c>
      <c r="BK44" s="55">
        <f t="shared" si="199"/>
        <v>0.13468651891455038</v>
      </c>
      <c r="BL44" s="55">
        <f t="shared" si="200"/>
        <v>0.31344239676751751</v>
      </c>
      <c r="BM44" s="55">
        <f t="shared" si="201"/>
        <v>0.30313870580452307</v>
      </c>
      <c r="BN44" s="55">
        <f t="shared" si="202"/>
        <v>0.4219687220537876</v>
      </c>
      <c r="BO44" s="55">
        <f t="shared" si="203"/>
        <v>0.41053921568627449</v>
      </c>
      <c r="BP44" s="55">
        <f t="shared" si="204"/>
        <v>0.52528029089649797</v>
      </c>
      <c r="BQ44" s="55">
        <f t="shared" si="205"/>
        <v>9.4288782187645623E-2</v>
      </c>
      <c r="BR44" s="55">
        <f t="shared" si="206"/>
        <v>0.34987765819889</v>
      </c>
      <c r="BS44" s="55">
        <f t="shared" si="207"/>
        <v>0.1432784041630529</v>
      </c>
      <c r="BT44" s="55"/>
      <c r="BU44" s="55"/>
      <c r="BV44" s="55"/>
      <c r="BW44" s="55"/>
      <c r="BX44" s="55"/>
      <c r="BY44" s="55"/>
      <c r="BZ44" s="55"/>
      <c r="CA44" s="55"/>
      <c r="CB44" s="60">
        <v>15</v>
      </c>
      <c r="CC44" s="58">
        <f t="shared" si="167"/>
        <v>5</v>
      </c>
      <c r="CD44" s="58">
        <f t="shared" si="168"/>
        <v>5</v>
      </c>
      <c r="CE44" s="58">
        <f t="shared" si="169"/>
        <v>2</v>
      </c>
      <c r="CF44" s="58">
        <f t="shared" si="170"/>
        <v>1</v>
      </c>
      <c r="CG44" s="58">
        <f t="shared" si="171"/>
        <v>1</v>
      </c>
      <c r="CH44" s="58">
        <f t="shared" si="172"/>
        <v>3</v>
      </c>
      <c r="CI44" s="58">
        <f t="shared" si="173"/>
        <v>4</v>
      </c>
      <c r="CJ44" s="58">
        <f t="shared" si="174"/>
        <v>5</v>
      </c>
      <c r="CK44" s="58">
        <f t="shared" si="175"/>
        <v>5</v>
      </c>
      <c r="CL44" s="58">
        <f t="shared" si="176"/>
        <v>5</v>
      </c>
      <c r="CM44" s="58">
        <f t="shared" si="177"/>
        <v>5</v>
      </c>
      <c r="CN44" s="58">
        <f t="shared" si="178"/>
        <v>3</v>
      </c>
      <c r="CO44" s="58">
        <f t="shared" si="179"/>
        <v>5</v>
      </c>
      <c r="CP44" s="58">
        <f t="shared" si="180"/>
        <v>5</v>
      </c>
      <c r="CQ44" s="58">
        <f t="shared" si="181"/>
        <v>5</v>
      </c>
      <c r="CR44" s="58">
        <f t="shared" si="182"/>
        <v>5</v>
      </c>
      <c r="CS44" s="58">
        <f t="shared" si="183"/>
        <v>5</v>
      </c>
      <c r="CT44" s="58">
        <f t="shared" si="184"/>
        <v>3</v>
      </c>
      <c r="CU44" s="58">
        <f t="shared" si="185"/>
        <v>5</v>
      </c>
      <c r="CV44" s="58">
        <f t="shared" si="186"/>
        <v>3</v>
      </c>
      <c r="CW44" s="58"/>
      <c r="CX44" s="58"/>
      <c r="CY44" s="58"/>
      <c r="CZ44" s="58"/>
      <c r="DA44" s="58"/>
      <c r="DB44" s="58"/>
      <c r="DC44" s="46" t="s">
        <v>203</v>
      </c>
      <c r="DD44" s="47" t="s">
        <v>12</v>
      </c>
      <c r="DE44" s="58">
        <f t="shared" si="108"/>
        <v>15</v>
      </c>
      <c r="DF44" s="58">
        <f t="shared" si="109"/>
        <v>15</v>
      </c>
      <c r="DG44" s="58">
        <f t="shared" si="110"/>
        <v>6</v>
      </c>
      <c r="DH44" s="58">
        <f t="shared" si="111"/>
        <v>3</v>
      </c>
      <c r="DI44" s="58">
        <f t="shared" si="112"/>
        <v>3</v>
      </c>
      <c r="DJ44" s="58">
        <f t="shared" si="113"/>
        <v>9</v>
      </c>
      <c r="DK44" s="58">
        <f t="shared" si="208"/>
        <v>12</v>
      </c>
      <c r="DL44" s="58">
        <f t="shared" si="209"/>
        <v>15</v>
      </c>
      <c r="DM44" s="58">
        <f t="shared" si="210"/>
        <v>15</v>
      </c>
      <c r="DN44" s="58">
        <f t="shared" si="211"/>
        <v>15</v>
      </c>
      <c r="DO44" s="58">
        <f t="shared" si="212"/>
        <v>15</v>
      </c>
      <c r="DP44" s="58">
        <f t="shared" si="212"/>
        <v>9</v>
      </c>
      <c r="DQ44" s="58">
        <f t="shared" si="212"/>
        <v>15</v>
      </c>
      <c r="DR44" s="58">
        <f t="shared" si="212"/>
        <v>15</v>
      </c>
      <c r="DS44" s="58">
        <f t="shared" si="212"/>
        <v>15</v>
      </c>
      <c r="DT44" s="58">
        <f t="shared" si="212"/>
        <v>15</v>
      </c>
      <c r="DU44" s="58">
        <f t="shared" si="212"/>
        <v>15</v>
      </c>
      <c r="DV44" s="58">
        <f t="shared" si="212"/>
        <v>9</v>
      </c>
      <c r="DW44" s="58">
        <f t="shared" si="212"/>
        <v>15</v>
      </c>
      <c r="DX44" s="58">
        <f t="shared" si="212"/>
        <v>9</v>
      </c>
      <c r="DY44" s="58"/>
      <c r="DZ44" s="58"/>
      <c r="EA44" s="58"/>
      <c r="EB44" s="58"/>
      <c r="EC44" s="58"/>
      <c r="ED44" s="58"/>
      <c r="EE44" s="58"/>
    </row>
    <row r="45" spans="2:169" ht="14.25" customHeight="1">
      <c r="B45" s="46"/>
      <c r="C45" s="47" t="s">
        <v>8</v>
      </c>
      <c r="E45" s="53"/>
      <c r="F45" s="53"/>
      <c r="G45" s="65"/>
      <c r="H45" s="65"/>
      <c r="I45" s="65"/>
      <c r="J45" s="65"/>
      <c r="K45" s="53"/>
      <c r="L45" s="53"/>
      <c r="M45" s="2">
        <v>19440</v>
      </c>
      <c r="N45" s="2">
        <v>16384</v>
      </c>
      <c r="O45" s="2">
        <v>15109</v>
      </c>
      <c r="P45" s="2">
        <v>17673</v>
      </c>
      <c r="Q45" s="2">
        <v>15602</v>
      </c>
      <c r="R45" s="2">
        <v>14570</v>
      </c>
      <c r="S45" s="2">
        <v>14258</v>
      </c>
      <c r="T45" s="2">
        <v>16350</v>
      </c>
      <c r="U45" s="2">
        <v>19920</v>
      </c>
      <c r="V45" s="2">
        <v>14765</v>
      </c>
      <c r="W45" s="2">
        <v>13186</v>
      </c>
      <c r="X45" s="2">
        <v>13398</v>
      </c>
      <c r="Y45" s="2">
        <v>14885</v>
      </c>
      <c r="Z45" s="2">
        <v>14263</v>
      </c>
      <c r="AA45" s="2">
        <v>12762</v>
      </c>
      <c r="AB45" s="2">
        <v>14057</v>
      </c>
      <c r="AC45" s="2">
        <v>12486</v>
      </c>
      <c r="AD45" s="2">
        <v>12296</v>
      </c>
      <c r="AE45" s="2">
        <v>15067</v>
      </c>
      <c r="AF45" s="2">
        <v>12398</v>
      </c>
      <c r="AG45" s="2">
        <v>12889</v>
      </c>
      <c r="AH45" s="2">
        <v>13010</v>
      </c>
      <c r="AI45" s="2">
        <v>11700</v>
      </c>
      <c r="AJ45" s="2">
        <v>12652</v>
      </c>
      <c r="AK45" s="118">
        <v>12844</v>
      </c>
      <c r="AL45" s="72">
        <v>12632</v>
      </c>
      <c r="AM45" s="72">
        <v>12459</v>
      </c>
      <c r="AN45" s="72">
        <v>11831</v>
      </c>
      <c r="AO45" s="182">
        <v>11306</v>
      </c>
      <c r="AP45" s="72">
        <v>11516</v>
      </c>
      <c r="AQ45" s="193">
        <v>11181</v>
      </c>
      <c r="AR45" s="193">
        <v>10020</v>
      </c>
      <c r="AS45" s="204"/>
      <c r="AT45" s="204"/>
      <c r="AU45" s="204"/>
      <c r="AV45" s="204"/>
      <c r="AW45" s="204"/>
      <c r="AX45" s="111"/>
      <c r="AZ45" s="55">
        <f t="shared" si="188"/>
        <v>0.23431069958847736</v>
      </c>
      <c r="BA45" s="55">
        <f t="shared" si="189"/>
        <v>0.12945556640625</v>
      </c>
      <c r="BB45" s="55">
        <f t="shared" si="190"/>
        <v>0.15533787808590907</v>
      </c>
      <c r="BC45" s="55">
        <f t="shared" si="191"/>
        <v>0.20460589599954734</v>
      </c>
      <c r="BD45" s="55">
        <f t="shared" si="192"/>
        <v>0.19971798487373413</v>
      </c>
      <c r="BE45" s="55">
        <f t="shared" si="193"/>
        <v>0.15607412491420727</v>
      </c>
      <c r="BF45" s="55">
        <f t="shared" si="194"/>
        <v>-5.674007574694908E-2</v>
      </c>
      <c r="BG45" s="55">
        <f t="shared" si="195"/>
        <v>0.24171253822629971</v>
      </c>
      <c r="BH45" s="55">
        <f t="shared" si="196"/>
        <v>0.35296184738955821</v>
      </c>
      <c r="BI45" s="55">
        <f t="shared" si="197"/>
        <v>0.11886217406027769</v>
      </c>
      <c r="BJ45" s="55">
        <f t="shared" si="198"/>
        <v>0.11269528287577733</v>
      </c>
      <c r="BK45" s="55">
        <f t="shared" si="199"/>
        <v>5.567995223167637E-2</v>
      </c>
      <c r="BL45" s="55">
        <f t="shared" si="200"/>
        <v>0.13711790393013101</v>
      </c>
      <c r="BM45" s="55">
        <f t="shared" si="201"/>
        <v>0.11435181939283461</v>
      </c>
      <c r="BN45" s="55">
        <f t="shared" si="202"/>
        <v>2.374236013164081E-2</v>
      </c>
      <c r="BO45" s="55">
        <f t="shared" si="203"/>
        <v>0.15835526783808779</v>
      </c>
      <c r="BP45" s="55">
        <f t="shared" si="204"/>
        <v>9.4505846548133904E-2</v>
      </c>
      <c r="BQ45" s="55">
        <f t="shared" si="205"/>
        <v>6.3435263500325315E-2</v>
      </c>
      <c r="BR45" s="55">
        <f t="shared" si="206"/>
        <v>0.25791464790601976</v>
      </c>
      <c r="BS45" s="55">
        <f t="shared" si="207"/>
        <v>0.19180512985965478</v>
      </c>
      <c r="BT45" s="55"/>
      <c r="BU45" s="55"/>
      <c r="BV45" s="55"/>
      <c r="BW45" s="55"/>
      <c r="BX45" s="55"/>
      <c r="BY45" s="55"/>
      <c r="BZ45" s="55"/>
      <c r="CA45" s="55"/>
      <c r="CB45" s="60">
        <v>15</v>
      </c>
      <c r="CC45" s="58">
        <f t="shared" si="167"/>
        <v>4</v>
      </c>
      <c r="CD45" s="58">
        <f t="shared" si="168"/>
        <v>3</v>
      </c>
      <c r="CE45" s="58">
        <f t="shared" si="169"/>
        <v>3</v>
      </c>
      <c r="CF45" s="58">
        <f t="shared" si="170"/>
        <v>4</v>
      </c>
      <c r="CG45" s="58">
        <f t="shared" si="171"/>
        <v>4</v>
      </c>
      <c r="CH45" s="58">
        <f t="shared" si="172"/>
        <v>3</v>
      </c>
      <c r="CI45" s="58">
        <f t="shared" si="173"/>
        <v>1</v>
      </c>
      <c r="CJ45" s="58">
        <f t="shared" si="174"/>
        <v>5</v>
      </c>
      <c r="CK45" s="58">
        <f t="shared" si="175"/>
        <v>5</v>
      </c>
      <c r="CL45" s="58">
        <f t="shared" si="176"/>
        <v>3</v>
      </c>
      <c r="CM45" s="58">
        <f t="shared" si="177"/>
        <v>3</v>
      </c>
      <c r="CN45" s="58">
        <f t="shared" si="178"/>
        <v>2</v>
      </c>
      <c r="CO45" s="58">
        <f t="shared" si="179"/>
        <v>3</v>
      </c>
      <c r="CP45" s="58">
        <f t="shared" si="180"/>
        <v>3</v>
      </c>
      <c r="CQ45" s="58">
        <f t="shared" si="181"/>
        <v>2</v>
      </c>
      <c r="CR45" s="58">
        <f t="shared" si="182"/>
        <v>3</v>
      </c>
      <c r="CS45" s="58">
        <f t="shared" si="183"/>
        <v>3</v>
      </c>
      <c r="CT45" s="58">
        <f t="shared" si="184"/>
        <v>2</v>
      </c>
      <c r="CU45" s="58">
        <f t="shared" si="185"/>
        <v>5</v>
      </c>
      <c r="CV45" s="58">
        <f t="shared" si="186"/>
        <v>4</v>
      </c>
      <c r="CW45" s="58"/>
      <c r="CX45" s="58"/>
      <c r="CY45" s="58"/>
      <c r="CZ45" s="58"/>
      <c r="DA45" s="58"/>
      <c r="DB45" s="58"/>
      <c r="DC45" s="46" t="s">
        <v>203</v>
      </c>
      <c r="DD45" s="47" t="s">
        <v>8</v>
      </c>
      <c r="DE45" s="58">
        <f t="shared" si="108"/>
        <v>12</v>
      </c>
      <c r="DF45" s="58">
        <f t="shared" si="109"/>
        <v>9</v>
      </c>
      <c r="DG45" s="58">
        <f t="shared" si="110"/>
        <v>9</v>
      </c>
      <c r="DH45" s="58">
        <f t="shared" si="111"/>
        <v>12</v>
      </c>
      <c r="DI45" s="58">
        <f t="shared" si="112"/>
        <v>12</v>
      </c>
      <c r="DJ45" s="58">
        <f t="shared" si="113"/>
        <v>9</v>
      </c>
      <c r="DK45" s="58">
        <f t="shared" ref="DK45:DK46" si="213">CI45/5*$CB45</f>
        <v>3</v>
      </c>
      <c r="DL45" s="58">
        <f t="shared" ref="DL45:DL46" si="214">CJ45/5*$CB45</f>
        <v>15</v>
      </c>
      <c r="DM45" s="58">
        <f t="shared" ref="DM45:DM46" si="215">CK45/5*$CB45</f>
        <v>15</v>
      </c>
      <c r="DN45" s="58">
        <f t="shared" ref="DN45:DN46" si="216">CL45/5*$CB45</f>
        <v>9</v>
      </c>
      <c r="DO45" s="58">
        <f t="shared" ref="DO45:DO46" si="217">CM45/5*$CB45</f>
        <v>9</v>
      </c>
      <c r="DP45" s="58">
        <f t="shared" ref="DP45:DP46" si="218">CN45/5*$CB45</f>
        <v>6</v>
      </c>
      <c r="DQ45" s="58">
        <f t="shared" ref="DQ45:DX46" si="219">CO45/5*$CB45</f>
        <v>9</v>
      </c>
      <c r="DR45" s="58">
        <f t="shared" si="219"/>
        <v>9</v>
      </c>
      <c r="DS45" s="58">
        <f t="shared" si="219"/>
        <v>6</v>
      </c>
      <c r="DT45" s="58">
        <f t="shared" si="219"/>
        <v>9</v>
      </c>
      <c r="DU45" s="58">
        <f t="shared" si="219"/>
        <v>9</v>
      </c>
      <c r="DV45" s="58">
        <f t="shared" si="219"/>
        <v>6</v>
      </c>
      <c r="DW45" s="58">
        <f t="shared" si="219"/>
        <v>15</v>
      </c>
      <c r="DX45" s="58">
        <f t="shared" si="219"/>
        <v>12</v>
      </c>
      <c r="DY45" s="58"/>
      <c r="DZ45" s="58"/>
      <c r="EA45" s="58"/>
      <c r="EB45" s="58"/>
      <c r="EC45" s="58"/>
      <c r="ED45" s="58"/>
      <c r="EE45" s="58"/>
    </row>
    <row r="46" spans="2:169" ht="14.25" customHeight="1">
      <c r="B46" s="46"/>
      <c r="C46" s="47" t="s">
        <v>5</v>
      </c>
      <c r="E46" s="53"/>
      <c r="F46" s="53"/>
      <c r="G46" s="65"/>
      <c r="H46" s="65"/>
      <c r="I46" s="65"/>
      <c r="J46" s="65"/>
      <c r="K46" s="53"/>
      <c r="L46" s="53"/>
      <c r="M46" s="2">
        <v>13680</v>
      </c>
      <c r="N46" s="2">
        <v>14025</v>
      </c>
      <c r="O46" s="2">
        <v>11713</v>
      </c>
      <c r="P46" s="2">
        <v>11354</v>
      </c>
      <c r="Q46" s="2">
        <v>9723</v>
      </c>
      <c r="R46" s="2">
        <v>11478</v>
      </c>
      <c r="S46" s="2">
        <v>9217</v>
      </c>
      <c r="T46" s="2">
        <v>9619</v>
      </c>
      <c r="U46" s="2">
        <v>11038</v>
      </c>
      <c r="V46" s="2">
        <v>9655</v>
      </c>
      <c r="W46" s="2">
        <v>9063</v>
      </c>
      <c r="X46" s="2">
        <v>7310</v>
      </c>
      <c r="Y46" s="2">
        <v>9364</v>
      </c>
      <c r="Z46" s="2">
        <v>10326</v>
      </c>
      <c r="AA46" s="2">
        <v>8969</v>
      </c>
      <c r="AB46" s="2">
        <v>7720</v>
      </c>
      <c r="AC46" s="2">
        <v>7302</v>
      </c>
      <c r="AD46" s="2">
        <v>7253</v>
      </c>
      <c r="AE46" s="2">
        <v>7579</v>
      </c>
      <c r="AF46" s="2">
        <v>8258</v>
      </c>
      <c r="AG46" s="2">
        <v>7595</v>
      </c>
      <c r="AH46" s="2">
        <v>8062</v>
      </c>
      <c r="AI46" s="2">
        <v>6321</v>
      </c>
      <c r="AJ46" s="2">
        <v>6259</v>
      </c>
      <c r="AK46" s="118">
        <v>4870</v>
      </c>
      <c r="AL46" s="72">
        <v>5172</v>
      </c>
      <c r="AM46" s="72">
        <v>7006</v>
      </c>
      <c r="AN46" s="72">
        <v>5500</v>
      </c>
      <c r="AO46" s="182">
        <v>0</v>
      </c>
      <c r="AP46" s="72">
        <v>6018</v>
      </c>
      <c r="AQ46" s="193">
        <v>7251</v>
      </c>
      <c r="AR46" s="193">
        <v>5414</v>
      </c>
      <c r="AS46" s="204"/>
      <c r="AT46" s="204"/>
      <c r="AU46" s="204"/>
      <c r="AV46" s="204"/>
      <c r="AW46" s="204"/>
      <c r="AX46" s="111"/>
      <c r="AZ46" s="55">
        <f t="shared" si="188"/>
        <v>0.31549707602339183</v>
      </c>
      <c r="BA46" s="55">
        <f t="shared" si="189"/>
        <v>0.26374331550802138</v>
      </c>
      <c r="BB46" s="55">
        <f t="shared" si="190"/>
        <v>0.23426961495773926</v>
      </c>
      <c r="BC46" s="55">
        <f t="shared" si="191"/>
        <v>0.32006341377488112</v>
      </c>
      <c r="BD46" s="55">
        <f t="shared" si="192"/>
        <v>0.2489972230792965</v>
      </c>
      <c r="BE46" s="55">
        <f t="shared" si="193"/>
        <v>0.36809548701864436</v>
      </c>
      <c r="BF46" s="55">
        <f t="shared" si="194"/>
        <v>0.17771509167842031</v>
      </c>
      <c r="BG46" s="55">
        <f t="shared" si="195"/>
        <v>0.14149079945940327</v>
      </c>
      <c r="BH46" s="55">
        <f t="shared" si="196"/>
        <v>0.31192244971915201</v>
      </c>
      <c r="BI46" s="55">
        <f t="shared" si="197"/>
        <v>0.16499223200414292</v>
      </c>
      <c r="BJ46" s="55">
        <f t="shared" si="198"/>
        <v>0.30254882489241974</v>
      </c>
      <c r="BK46" s="55">
        <f t="shared" si="199"/>
        <v>0.14377564979480165</v>
      </c>
      <c r="BL46" s="55">
        <f t="shared" si="200"/>
        <v>0.47992310978214436</v>
      </c>
      <c r="BM46" s="55">
        <f t="shared" si="201"/>
        <v>0.49912841371295757</v>
      </c>
      <c r="BN46" s="55">
        <f t="shared" si="202"/>
        <v>0.21886497937339724</v>
      </c>
      <c r="BO46" s="55">
        <f t="shared" si="203"/>
        <v>0.28756476683937826</v>
      </c>
      <c r="BP46" s="55">
        <f t="shared" si="204"/>
        <v>1</v>
      </c>
      <c r="BQ46" s="55">
        <f t="shared" si="205"/>
        <v>0.17027436922652694</v>
      </c>
      <c r="BR46" s="55">
        <f t="shared" si="206"/>
        <v>4.3277477239741388E-2</v>
      </c>
      <c r="BS46" s="55">
        <f t="shared" si="207"/>
        <v>0.34439331557277791</v>
      </c>
      <c r="BT46" s="55"/>
      <c r="BU46" s="55"/>
      <c r="BV46" s="55"/>
      <c r="BW46" s="55"/>
      <c r="BX46" s="55"/>
      <c r="BY46" s="55"/>
      <c r="BZ46" s="55"/>
      <c r="CA46" s="55"/>
      <c r="CB46" s="60">
        <v>15</v>
      </c>
      <c r="CC46" s="58">
        <f t="shared" si="167"/>
        <v>5</v>
      </c>
      <c r="CD46" s="58">
        <f t="shared" si="168"/>
        <v>5</v>
      </c>
      <c r="CE46" s="58">
        <f t="shared" si="169"/>
        <v>4</v>
      </c>
      <c r="CF46" s="58">
        <f t="shared" si="170"/>
        <v>5</v>
      </c>
      <c r="CG46" s="58">
        <f t="shared" si="171"/>
        <v>5</v>
      </c>
      <c r="CH46" s="58">
        <f t="shared" si="172"/>
        <v>5</v>
      </c>
      <c r="CI46" s="58">
        <f t="shared" si="173"/>
        <v>4</v>
      </c>
      <c r="CJ46" s="58">
        <f t="shared" si="174"/>
        <v>4</v>
      </c>
      <c r="CK46" s="58">
        <f t="shared" si="175"/>
        <v>5</v>
      </c>
      <c r="CL46" s="58">
        <f t="shared" si="176"/>
        <v>4</v>
      </c>
      <c r="CM46" s="58">
        <f t="shared" si="177"/>
        <v>5</v>
      </c>
      <c r="CN46" s="58">
        <f t="shared" si="178"/>
        <v>4</v>
      </c>
      <c r="CO46" s="58">
        <f t="shared" si="179"/>
        <v>5</v>
      </c>
      <c r="CP46" s="58">
        <f t="shared" si="180"/>
        <v>5</v>
      </c>
      <c r="CQ46" s="58">
        <f t="shared" si="181"/>
        <v>5</v>
      </c>
      <c r="CR46" s="58">
        <f t="shared" si="182"/>
        <v>5</v>
      </c>
      <c r="CS46" s="58">
        <f t="shared" si="183"/>
        <v>5</v>
      </c>
      <c r="CT46" s="58">
        <f t="shared" si="184"/>
        <v>4</v>
      </c>
      <c r="CU46" s="58">
        <f t="shared" si="185"/>
        <v>2</v>
      </c>
      <c r="CV46" s="58">
        <f t="shared" si="186"/>
        <v>5</v>
      </c>
      <c r="CW46" s="58"/>
      <c r="CX46" s="58"/>
      <c r="CY46" s="58"/>
      <c r="CZ46" s="58"/>
      <c r="DA46" s="58"/>
      <c r="DB46" s="58"/>
      <c r="DC46" s="46" t="s">
        <v>203</v>
      </c>
      <c r="DD46" s="47" t="s">
        <v>5</v>
      </c>
      <c r="DE46" s="58">
        <f t="shared" si="108"/>
        <v>15</v>
      </c>
      <c r="DF46" s="58">
        <f t="shared" si="109"/>
        <v>15</v>
      </c>
      <c r="DG46" s="58">
        <f t="shared" si="110"/>
        <v>12</v>
      </c>
      <c r="DH46" s="58">
        <f t="shared" si="111"/>
        <v>15</v>
      </c>
      <c r="DI46" s="58">
        <f t="shared" si="112"/>
        <v>15</v>
      </c>
      <c r="DJ46" s="58">
        <f t="shared" si="113"/>
        <v>15</v>
      </c>
      <c r="DK46" s="58">
        <f t="shared" si="213"/>
        <v>12</v>
      </c>
      <c r="DL46" s="58">
        <f t="shared" si="214"/>
        <v>12</v>
      </c>
      <c r="DM46" s="58">
        <f t="shared" si="215"/>
        <v>15</v>
      </c>
      <c r="DN46" s="58">
        <f t="shared" si="216"/>
        <v>12</v>
      </c>
      <c r="DO46" s="58">
        <f t="shared" si="217"/>
        <v>15</v>
      </c>
      <c r="DP46" s="58">
        <f t="shared" si="218"/>
        <v>12</v>
      </c>
      <c r="DQ46" s="58">
        <f t="shared" si="219"/>
        <v>15</v>
      </c>
      <c r="DR46" s="58">
        <f t="shared" si="219"/>
        <v>15</v>
      </c>
      <c r="DS46" s="58">
        <f t="shared" si="219"/>
        <v>15</v>
      </c>
      <c r="DT46" s="58">
        <f t="shared" si="219"/>
        <v>15</v>
      </c>
      <c r="DU46" s="58">
        <f t="shared" si="219"/>
        <v>15</v>
      </c>
      <c r="DV46" s="58">
        <f t="shared" si="219"/>
        <v>12</v>
      </c>
      <c r="DW46" s="58">
        <f t="shared" si="219"/>
        <v>6</v>
      </c>
      <c r="DX46" s="58">
        <f t="shared" si="219"/>
        <v>15</v>
      </c>
      <c r="DY46" s="58"/>
      <c r="DZ46" s="58"/>
      <c r="EA46" s="58"/>
      <c r="EB46" s="58"/>
      <c r="EC46" s="58"/>
      <c r="ED46" s="58"/>
      <c r="EE46" s="58"/>
    </row>
    <row r="47" spans="2:169" s="48" customFormat="1" ht="14.25" customHeight="1">
      <c r="B47" s="50" t="s">
        <v>272</v>
      </c>
      <c r="C47" s="77" t="s">
        <v>14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91.68</v>
      </c>
      <c r="W47" s="51">
        <v>100</v>
      </c>
      <c r="X47" s="51">
        <v>0</v>
      </c>
      <c r="Y47" s="51">
        <v>0</v>
      </c>
      <c r="Z47" s="51">
        <v>0</v>
      </c>
      <c r="AA47" s="51">
        <v>29.31</v>
      </c>
      <c r="AB47" s="51">
        <v>62.34</v>
      </c>
      <c r="AC47" s="51">
        <v>100</v>
      </c>
      <c r="AD47" s="51">
        <v>0</v>
      </c>
      <c r="AE47" s="51">
        <v>0</v>
      </c>
      <c r="AF47" s="51">
        <v>0.54</v>
      </c>
      <c r="AG47" s="51">
        <v>0.56999999999999995</v>
      </c>
      <c r="AH47" s="51">
        <v>0.95</v>
      </c>
      <c r="AI47" s="51">
        <v>0</v>
      </c>
      <c r="AJ47" s="51">
        <v>0.24</v>
      </c>
      <c r="AK47" s="116">
        <v>0</v>
      </c>
      <c r="AL47" s="73">
        <v>0.13</v>
      </c>
      <c r="AM47" s="73">
        <v>0.33</v>
      </c>
      <c r="AN47" s="73">
        <v>0</v>
      </c>
      <c r="AO47" s="187">
        <v>0</v>
      </c>
      <c r="AP47" s="73">
        <v>0.11</v>
      </c>
      <c r="AQ47" s="195">
        <v>5.01</v>
      </c>
      <c r="AR47" s="195">
        <v>0</v>
      </c>
      <c r="AS47" s="206"/>
      <c r="AT47" s="206"/>
      <c r="AU47" s="206"/>
      <c r="AV47" s="206"/>
      <c r="AW47" s="206"/>
      <c r="AX47" s="109"/>
      <c r="AY47" s="49"/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/>
      <c r="BU47" s="62"/>
      <c r="BV47" s="62"/>
      <c r="BW47" s="62"/>
      <c r="BX47" s="62"/>
      <c r="BY47" s="54"/>
      <c r="BZ47" s="54"/>
      <c r="CA47" s="54"/>
      <c r="CB47" s="61">
        <v>15</v>
      </c>
      <c r="CC47" s="59">
        <f t="shared" ref="CC47:CC57" si="220">IF(M47&gt;=5,IF(AZ47&gt;=0.24,5,IF(AZ47&gt;=0.16,4,IF(AZ47&gt;=0.08,3,IF(AZ47&gt;=0,2,1)))),IF(M47&gt;=3,IF(AZ47&gt;=0.18,5,IF(AZ47&gt;=0.12,4,IF(AZ47&gt;0.06,3,IF(AZ47&gt;=0,2,1)))),IF(M47&gt;=1,IF(AZ47&gt;=0.09,5,IF(AZ47&gt;=0.05,4,IF(AZ47&gt;=0.03,3,IF(AZ47&gt;=0,2,1)))),IF(AZ47&gt;=0.05,5,IF(AZ47&gt;=0,4,1)))))</f>
        <v>4</v>
      </c>
      <c r="CD47" s="59">
        <f t="shared" ref="CD47:CD57" si="221">IF(N47&gt;=5,IF(BA47&gt;=0.24,5,IF(BA47&gt;=0.16,4,IF(BA47&gt;=0.08,3,IF(BA47&gt;=0,2,1)))),IF(N47&gt;=3,IF(BA47&gt;=0.18,5,IF(BA47&gt;=0.12,4,IF(BA47&gt;0.06,3,IF(BA47&gt;=0,2,1)))),IF(N47&gt;=1,IF(BA47&gt;=0.09,5,IF(BA47&gt;=0.05,4,IF(BA47&gt;=0.03,3,IF(BA47&gt;=0,2,1)))),IF(BA47&gt;=0.05,5,IF(BA47&gt;=0,4,1)))))</f>
        <v>4</v>
      </c>
      <c r="CE47" s="59">
        <f t="shared" ref="CE47:CE57" si="222">IF(O47&gt;=5,IF(BB47&gt;=0.24,5,IF(BB47&gt;=0.16,4,IF(BB47&gt;=0.08,3,IF(BB47&gt;=0,2,1)))),IF(O47&gt;=3,IF(BB47&gt;=0.18,5,IF(BB47&gt;=0.12,4,IF(BB47&gt;0.06,3,IF(BB47&gt;=0,2,1)))),IF(O47&gt;=1,IF(BB47&gt;=0.09,5,IF(BB47&gt;=0.05,4,IF(BB47&gt;=0.03,3,IF(BB47&gt;=0,2,1)))),IF(BB47&gt;=0.05,5,IF(BB47&gt;=0,4,1)))))</f>
        <v>4</v>
      </c>
      <c r="CF47" s="59">
        <f t="shared" ref="CF47:CF57" si="223">IF(P47&gt;=5,IF(BC47&gt;=0.24,5,IF(BC47&gt;=0.16,4,IF(BC47&gt;=0.08,3,IF(BC47&gt;=0,2,1)))),IF(P47&gt;=3,IF(BC47&gt;=0.18,5,IF(BC47&gt;=0.12,4,IF(BC47&gt;0.06,3,IF(BC47&gt;=0,2,1)))),IF(P47&gt;=1,IF(BC47&gt;=0.09,5,IF(BC47&gt;=0.05,4,IF(BC47&gt;=0.03,3,IF(BC47&gt;=0,2,1)))),IF(BC47&gt;=0.05,5,IF(BC47&gt;=0,4,1)))))</f>
        <v>4</v>
      </c>
      <c r="CG47" s="59">
        <f t="shared" ref="CG47:CG57" si="224">IF(Q47&gt;=5,IF(BD47&gt;=0.24,5,IF(BD47&gt;=0.16,4,IF(BD47&gt;=0.08,3,IF(BD47&gt;=0,2,1)))),IF(Q47&gt;=3,IF(BD47&gt;=0.18,5,IF(BD47&gt;=0.12,4,IF(BD47&gt;0.06,3,IF(BD47&gt;=0,2,1)))),IF(Q47&gt;=1,IF(BD47&gt;=0.09,5,IF(BD47&gt;=0.05,4,IF(BD47&gt;=0.03,3,IF(BD47&gt;=0,2,1)))),IF(BD47&gt;=0.05,5,IF(BD47&gt;=0,4,1)))))</f>
        <v>4</v>
      </c>
      <c r="CH47" s="59">
        <f t="shared" ref="CH47:CH57" si="225">IF(R47&gt;=5,IF(BE47&gt;=0.24,5,IF(BE47&gt;=0.16,4,IF(BE47&gt;=0.08,3,IF(BE47&gt;=0,2,1)))),IF(R47&gt;=3,IF(BE47&gt;=0.18,5,IF(BE47&gt;=0.12,4,IF(BE47&gt;0.06,3,IF(BE47&gt;=0,2,1)))),IF(R47&gt;=1,IF(BE47&gt;=0.09,5,IF(BE47&gt;=0.05,4,IF(BE47&gt;=0.03,3,IF(BE47&gt;=0,2,1)))),IF(BE47&gt;=0.05,5,IF(BE47&gt;=0,4,1)))))</f>
        <v>4</v>
      </c>
      <c r="CI47" s="59">
        <f t="shared" ref="CI47:CI57" si="226">IF(S47&gt;=5,IF(BF47&gt;=0.24,5,IF(BF47&gt;=0.16,4,IF(BF47&gt;=0.08,3,IF(BF47&gt;=0,2,1)))),IF(S47&gt;=3,IF(BF47&gt;=0.18,5,IF(BF47&gt;=0.12,4,IF(BF47&gt;0.06,3,IF(BF47&gt;=0,2,1)))),IF(S47&gt;=1,IF(BF47&gt;=0.09,5,IF(BF47&gt;=0.05,4,IF(BF47&gt;=0.03,3,IF(BF47&gt;=0,2,1)))),IF(BF47&gt;=0.05,5,IF(BF47&gt;=0,4,1)))))</f>
        <v>4</v>
      </c>
      <c r="CJ47" s="59">
        <f t="shared" ref="CJ47:CJ57" si="227">IF(T47&gt;=5,IF(BG47&gt;=0.24,5,IF(BG47&gt;=0.16,4,IF(BG47&gt;=0.08,3,IF(BG47&gt;=0,2,1)))),IF(T47&gt;=3,IF(BG47&gt;=0.18,5,IF(BG47&gt;=0.12,4,IF(BG47&gt;0.06,3,IF(BG47&gt;=0,2,1)))),IF(T47&gt;=1,IF(BG47&gt;=0.09,5,IF(BG47&gt;=0.05,4,IF(BG47&gt;=0.03,3,IF(BG47&gt;=0,2,1)))),IF(BG47&gt;=0.05,5,IF(BG47&gt;=0,4,1)))))</f>
        <v>4</v>
      </c>
      <c r="CK47" s="59">
        <f t="shared" ref="CK47:CK57" si="228">IF(U47&gt;=5,IF(BH47&gt;=0.24,5,IF(BH47&gt;=0.16,4,IF(BH47&gt;=0.08,3,IF(BH47&gt;=0,2,1)))),IF(U47&gt;=3,IF(BH47&gt;=0.18,5,IF(BH47&gt;=0.12,4,IF(BH47&gt;0.06,3,IF(BH47&gt;=0,2,1)))),IF(U47&gt;=1,IF(BH47&gt;=0.09,5,IF(BH47&gt;=0.05,4,IF(BH47&gt;=0.03,3,IF(BH47&gt;=0,2,1)))),IF(BH47&gt;=0.05,5,IF(BH47&gt;=0,4,1)))))</f>
        <v>4</v>
      </c>
      <c r="CL47" s="59">
        <f t="shared" ref="CL47:CL57" si="229">IF(V47&gt;=5,IF(BI47&gt;=0.24,5,IF(BI47&gt;=0.16,4,IF(BI47&gt;=0.08,3,IF(BI47&gt;=0,2,1)))),IF(V47&gt;=3,IF(BI47&gt;=0.18,5,IF(BI47&gt;=0.12,4,IF(BI47&gt;0.06,3,IF(BI47&gt;=0,2,1)))),IF(V47&gt;=1,IF(BI47&gt;=0.09,5,IF(BI47&gt;=0.05,4,IF(BI47&gt;=0.03,3,IF(BI47&gt;=0,2,1)))),IF(BI47&gt;=0.05,5,IF(BI47&gt;=0,4,1)))))</f>
        <v>2</v>
      </c>
      <c r="CM47" s="59">
        <f t="shared" ref="CM47:CM57" si="230">IF(W47&gt;=5,IF(BJ47&gt;=0.24,5,IF(BJ47&gt;=0.16,4,IF(BJ47&gt;=0.08,3,IF(BJ47&gt;=0,2,1)))),IF(W47&gt;=3,IF(BJ47&gt;=0.18,5,IF(BJ47&gt;=0.12,4,IF(BJ47&gt;0.06,3,IF(BJ47&gt;=0,2,1)))),IF(W47&gt;=1,IF(BJ47&gt;=0.09,5,IF(BJ47&gt;=0.05,4,IF(BJ47&gt;=0.03,3,IF(BJ47&gt;=0,2,1)))),IF(BJ47&gt;=0.05,5,IF(BJ47&gt;=0,4,1)))))</f>
        <v>2</v>
      </c>
      <c r="CN47" s="59">
        <f t="shared" ref="CN47:CN57" si="231">IF(X47&gt;=5,IF(BK47&gt;=0.24,5,IF(BK47&gt;=0.16,4,IF(BK47&gt;=0.08,3,IF(BK47&gt;=0,2,1)))),IF(X47&gt;=3,IF(BK47&gt;=0.18,5,IF(BK47&gt;=0.12,4,IF(BK47&gt;0.06,3,IF(BK47&gt;=0,2,1)))),IF(X47&gt;=1,IF(BK47&gt;=0.09,5,IF(BK47&gt;=0.05,4,IF(BK47&gt;=0.03,3,IF(BK47&gt;=0,2,1)))),IF(BK47&gt;=0.05,5,IF(BK47&gt;=0,4,1)))))</f>
        <v>4</v>
      </c>
      <c r="CO47" s="59">
        <f t="shared" ref="CO47:CO57" si="232">IF(Y47&gt;=5,IF(BL47&gt;=0.24,5,IF(BL47&gt;=0.16,4,IF(BL47&gt;=0.08,3,IF(BL47&gt;=0,2,1)))),IF(Y47&gt;=3,IF(BL47&gt;=0.18,5,IF(BL47&gt;=0.12,4,IF(BL47&gt;0.06,3,IF(BL47&gt;=0,2,1)))),IF(Y47&gt;=1,IF(BL47&gt;=0.09,5,IF(BL47&gt;=0.05,4,IF(BL47&gt;=0.03,3,IF(BL47&gt;=0,2,1)))),IF(BL47&gt;=0.05,5,IF(BL47&gt;=0,4,1)))))</f>
        <v>4</v>
      </c>
      <c r="CP47" s="59">
        <f t="shared" ref="CP47:CP57" si="233">IF(Z47&gt;=5,IF(BM47&gt;=0.24,5,IF(BM47&gt;=0.16,4,IF(BM47&gt;=0.08,3,IF(BM47&gt;=0,2,1)))),IF(Z47&gt;=3,IF(BM47&gt;=0.18,5,IF(BM47&gt;=0.12,4,IF(BM47&gt;0.06,3,IF(BM47&gt;=0,2,1)))),IF(Z47&gt;=1,IF(BM47&gt;=0.09,5,IF(BM47&gt;=0.05,4,IF(BM47&gt;=0.03,3,IF(BM47&gt;=0,2,1)))),IF(BM47&gt;=0.05,5,IF(BM47&gt;=0,4,1)))))</f>
        <v>4</v>
      </c>
      <c r="CQ47" s="59">
        <f t="shared" ref="CQ47:CQ57" si="234">IF(AA47&gt;=5,IF(BN47&gt;=0.24,5,IF(BN47&gt;=0.16,4,IF(BN47&gt;=0.08,3,IF(BN47&gt;=0,2,1)))),IF(AA47&gt;=3,IF(BN47&gt;=0.18,5,IF(BN47&gt;=0.12,4,IF(BN47&gt;0.06,3,IF(BN47&gt;=0,2,1)))),IF(AA47&gt;=1,IF(BN47&gt;=0.09,5,IF(BN47&gt;=0.05,4,IF(BN47&gt;=0.03,3,IF(BN47&gt;=0,2,1)))),IF(BN47&gt;=0.05,5,IF(BN47&gt;=0,4,1)))))</f>
        <v>2</v>
      </c>
      <c r="CR47" s="59">
        <f t="shared" ref="CR47:CR57" si="235">IF(AB47&gt;=5,IF(BO47&gt;=0.24,5,IF(BO47&gt;=0.16,4,IF(BO47&gt;=0.08,3,IF(BO47&gt;=0,2,1)))),IF(AB47&gt;=3,IF(BO47&gt;=0.18,5,IF(BO47&gt;=0.12,4,IF(BO47&gt;0.06,3,IF(BO47&gt;=0,2,1)))),IF(AB47&gt;=1,IF(BO47&gt;=0.09,5,IF(BO47&gt;=0.05,4,IF(BO47&gt;=0.03,3,IF(BO47&gt;=0,2,1)))),IF(BO47&gt;=0.05,5,IF(BO47&gt;=0,4,1)))))</f>
        <v>2</v>
      </c>
      <c r="CS47" s="59">
        <f t="shared" ref="CS47:CS57" si="236">IF(AC47&gt;=5,IF(BP47&gt;=0.24,5,IF(BP47&gt;=0.16,4,IF(BP47&gt;=0.08,3,IF(BP47&gt;=0,2,1)))),IF(AC47&gt;=3,IF(BP47&gt;=0.18,5,IF(BP47&gt;=0.12,4,IF(BP47&gt;0.06,3,IF(BP47&gt;=0,2,1)))),IF(AC47&gt;=1,IF(BP47&gt;=0.09,5,IF(BP47&gt;=0.05,4,IF(BP47&gt;=0.03,3,IF(BP47&gt;=0,2,1)))),IF(BP47&gt;=0.05,5,IF(BP47&gt;=0,4,1)))))</f>
        <v>2</v>
      </c>
      <c r="CT47" s="59">
        <f t="shared" ref="CT47:CT57" si="237">IF(AD47&gt;=5,IF(BQ47&gt;=0.24,5,IF(BQ47&gt;=0.16,4,IF(BQ47&gt;=0.08,3,IF(BQ47&gt;=0,2,1)))),IF(AD47&gt;=3,IF(BQ47&gt;=0.18,5,IF(BQ47&gt;=0.12,4,IF(BQ47&gt;0.06,3,IF(BQ47&gt;=0,2,1)))),IF(AD47&gt;=1,IF(BQ47&gt;=0.09,5,IF(BQ47&gt;=0.05,4,IF(BQ47&gt;=0.03,3,IF(BQ47&gt;=0,2,1)))),IF(BQ47&gt;=0.05,5,IF(BQ47&gt;=0,4,1)))))</f>
        <v>4</v>
      </c>
      <c r="CU47" s="59">
        <f t="shared" ref="CU47:CU57" si="238">IF(AE47&gt;=5,IF(BR47&gt;=0.24,5,IF(BR47&gt;=0.16,4,IF(BR47&gt;=0.08,3,IF(BR47&gt;=0,2,1)))),IF(AE47&gt;=3,IF(BR47&gt;=0.18,5,IF(BR47&gt;=0.12,4,IF(BR47&gt;0.06,3,IF(BR47&gt;=0,2,1)))),IF(AE47&gt;=1,IF(BR47&gt;=0.09,5,IF(BR47&gt;=0.05,4,IF(BR47&gt;=0.03,3,IF(BR47&gt;=0,2,1)))),IF(BR47&gt;=0.05,5,IF(BR47&gt;=0,4,1)))))</f>
        <v>4</v>
      </c>
      <c r="CV47" s="59">
        <f t="shared" ref="CV47:CV57" si="239">IF(AF47&gt;=5,IF(BS47&gt;=0.24,5,IF(BS47&gt;=0.16,4,IF(BS47&gt;=0.08,3,IF(BS47&gt;=0,2,1)))),IF(AF47&gt;=3,IF(BS47&gt;=0.18,5,IF(BS47&gt;=0.12,4,IF(BS47&gt;0.06,3,IF(BS47&gt;=0,2,1)))),IF(AF47&gt;=1,IF(BS47&gt;=0.09,5,IF(BS47&gt;=0.05,4,IF(BS47&gt;=0.03,3,IF(BS47&gt;=0,2,1)))),IF(BS47&gt;=0.05,5,IF(BS47&gt;=0,4,1)))))</f>
        <v>4</v>
      </c>
      <c r="CW47" s="59"/>
      <c r="CX47" s="59"/>
      <c r="CY47" s="59"/>
      <c r="CZ47" s="59"/>
      <c r="DA47" s="59"/>
      <c r="DB47" s="59"/>
      <c r="DC47" s="50" t="s">
        <v>205</v>
      </c>
      <c r="DD47" s="77" t="s">
        <v>14</v>
      </c>
      <c r="DE47" s="59">
        <f t="shared" si="108"/>
        <v>12</v>
      </c>
      <c r="DF47" s="59">
        <f t="shared" si="109"/>
        <v>12</v>
      </c>
      <c r="DG47" s="59">
        <f t="shared" si="110"/>
        <v>12</v>
      </c>
      <c r="DH47" s="59">
        <f t="shared" si="111"/>
        <v>12</v>
      </c>
      <c r="DI47" s="59">
        <f t="shared" si="112"/>
        <v>12</v>
      </c>
      <c r="DJ47" s="59">
        <f t="shared" si="113"/>
        <v>12</v>
      </c>
      <c r="DK47" s="59">
        <f>CI47/5*$CB47</f>
        <v>12</v>
      </c>
      <c r="DL47" s="59">
        <f t="shared" si="209"/>
        <v>12</v>
      </c>
      <c r="DM47" s="59">
        <f t="shared" si="209"/>
        <v>12</v>
      </c>
      <c r="DN47" s="59">
        <f t="shared" si="209"/>
        <v>6</v>
      </c>
      <c r="DO47" s="59">
        <f t="shared" si="209"/>
        <v>6</v>
      </c>
      <c r="DP47" s="59">
        <f t="shared" si="209"/>
        <v>12</v>
      </c>
      <c r="DQ47" s="59">
        <f t="shared" si="209"/>
        <v>12</v>
      </c>
      <c r="DR47" s="59">
        <f t="shared" si="209"/>
        <v>12</v>
      </c>
      <c r="DS47" s="59">
        <f t="shared" si="209"/>
        <v>6</v>
      </c>
      <c r="DT47" s="59">
        <f t="shared" si="209"/>
        <v>6</v>
      </c>
      <c r="DU47" s="59">
        <f t="shared" si="209"/>
        <v>6</v>
      </c>
      <c r="DV47" s="59">
        <f t="shared" si="209"/>
        <v>12</v>
      </c>
      <c r="DW47" s="59">
        <f t="shared" si="209"/>
        <v>12</v>
      </c>
      <c r="DX47" s="59">
        <f t="shared" si="209"/>
        <v>12</v>
      </c>
      <c r="DY47" s="59"/>
      <c r="DZ47" s="59"/>
      <c r="EA47" s="59"/>
      <c r="EB47" s="59"/>
      <c r="EC47" s="59"/>
      <c r="ED47" s="59"/>
      <c r="EE47" s="59"/>
    </row>
    <row r="48" spans="2:169" s="48" customFormat="1" ht="14.25" customHeight="1">
      <c r="B48" s="50"/>
      <c r="C48" s="77" t="s">
        <v>9</v>
      </c>
      <c r="M48" s="51">
        <v>3.23</v>
      </c>
      <c r="N48" s="51">
        <v>0</v>
      </c>
      <c r="O48" s="51">
        <v>0</v>
      </c>
      <c r="P48" s="51">
        <v>20.56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116"/>
      <c r="AL48" s="73"/>
      <c r="AM48" s="73"/>
      <c r="AN48" s="73"/>
      <c r="AO48" s="187"/>
      <c r="AP48" s="73"/>
      <c r="AQ48" s="52"/>
      <c r="AR48" s="52"/>
      <c r="AS48" s="207"/>
      <c r="AT48" s="207"/>
      <c r="AU48" s="207"/>
      <c r="AV48" s="207"/>
      <c r="AW48" s="207"/>
      <c r="AX48" s="109"/>
      <c r="AY48" s="49"/>
      <c r="AZ48" s="62">
        <v>0</v>
      </c>
      <c r="BA48" s="62">
        <v>0</v>
      </c>
      <c r="BB48" s="62">
        <v>0</v>
      </c>
      <c r="BC48" s="62">
        <v>0</v>
      </c>
      <c r="BD48" s="62">
        <v>0</v>
      </c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0</v>
      </c>
      <c r="BR48" s="62">
        <v>0</v>
      </c>
      <c r="BS48" s="62">
        <v>0</v>
      </c>
      <c r="BT48" s="62"/>
      <c r="BU48" s="62"/>
      <c r="BV48" s="62"/>
      <c r="BW48" s="62"/>
      <c r="BX48" s="62"/>
      <c r="BY48" s="54"/>
      <c r="BZ48" s="54"/>
      <c r="CA48" s="54"/>
      <c r="CB48" s="61">
        <v>15</v>
      </c>
      <c r="CC48" s="59">
        <f t="shared" si="220"/>
        <v>2</v>
      </c>
      <c r="CD48" s="59">
        <f t="shared" si="221"/>
        <v>4</v>
      </c>
      <c r="CE48" s="59">
        <f t="shared" si="222"/>
        <v>4</v>
      </c>
      <c r="CF48" s="59">
        <f t="shared" si="223"/>
        <v>2</v>
      </c>
      <c r="CG48" s="59">
        <f t="shared" si="224"/>
        <v>4</v>
      </c>
      <c r="CH48" s="59">
        <f t="shared" si="225"/>
        <v>4</v>
      </c>
      <c r="CI48" s="59">
        <f t="shared" si="226"/>
        <v>4</v>
      </c>
      <c r="CJ48" s="59">
        <f t="shared" si="227"/>
        <v>4</v>
      </c>
      <c r="CK48" s="59">
        <f t="shared" si="228"/>
        <v>4</v>
      </c>
      <c r="CL48" s="59">
        <f t="shared" si="229"/>
        <v>4</v>
      </c>
      <c r="CM48" s="59">
        <f t="shared" si="230"/>
        <v>4</v>
      </c>
      <c r="CN48" s="59">
        <f t="shared" si="231"/>
        <v>4</v>
      </c>
      <c r="CO48" s="59">
        <f t="shared" si="232"/>
        <v>4</v>
      </c>
      <c r="CP48" s="59">
        <f t="shared" si="233"/>
        <v>4</v>
      </c>
      <c r="CQ48" s="59">
        <f t="shared" si="234"/>
        <v>4</v>
      </c>
      <c r="CR48" s="59">
        <f t="shared" si="235"/>
        <v>4</v>
      </c>
      <c r="CS48" s="59">
        <f t="shared" si="236"/>
        <v>4</v>
      </c>
      <c r="CT48" s="59">
        <f t="shared" si="237"/>
        <v>4</v>
      </c>
      <c r="CU48" s="59">
        <f t="shared" si="238"/>
        <v>4</v>
      </c>
      <c r="CV48" s="59">
        <f t="shared" si="239"/>
        <v>4</v>
      </c>
      <c r="CW48" s="59"/>
      <c r="CX48" s="59"/>
      <c r="CY48" s="59"/>
      <c r="CZ48" s="59"/>
      <c r="DA48" s="59"/>
      <c r="DB48" s="59"/>
      <c r="DC48" s="50" t="s">
        <v>205</v>
      </c>
      <c r="DD48" s="77" t="s">
        <v>9</v>
      </c>
      <c r="DE48" s="59">
        <f t="shared" si="108"/>
        <v>6</v>
      </c>
      <c r="DF48" s="59">
        <f t="shared" si="109"/>
        <v>12</v>
      </c>
      <c r="DG48" s="59">
        <f t="shared" si="110"/>
        <v>12</v>
      </c>
      <c r="DH48" s="59">
        <f t="shared" si="111"/>
        <v>6</v>
      </c>
      <c r="DI48" s="59">
        <f t="shared" si="112"/>
        <v>12</v>
      </c>
      <c r="DJ48" s="59">
        <f t="shared" si="113"/>
        <v>12</v>
      </c>
      <c r="DK48" s="59">
        <f t="shared" ref="DK48:DK55" si="240">CI48/5*$CB48</f>
        <v>12</v>
      </c>
      <c r="DL48" s="59">
        <f t="shared" ref="DL48:DL55" si="241">CJ48/5*$CB48</f>
        <v>12</v>
      </c>
      <c r="DM48" s="59">
        <f t="shared" ref="DM48:DM55" si="242">CK48/5*$CB48</f>
        <v>12</v>
      </c>
      <c r="DN48" s="59">
        <f t="shared" ref="DN48:DN55" si="243">CL48/5*$CB48</f>
        <v>12</v>
      </c>
      <c r="DO48" s="59">
        <f t="shared" ref="DO48:DX55" si="244">CM48/5*$CB48</f>
        <v>12</v>
      </c>
      <c r="DP48" s="59">
        <f t="shared" si="244"/>
        <v>12</v>
      </c>
      <c r="DQ48" s="59">
        <f t="shared" si="244"/>
        <v>12</v>
      </c>
      <c r="DR48" s="59">
        <f t="shared" si="244"/>
        <v>12</v>
      </c>
      <c r="DS48" s="59">
        <f t="shared" si="244"/>
        <v>12</v>
      </c>
      <c r="DT48" s="59">
        <f t="shared" si="244"/>
        <v>12</v>
      </c>
      <c r="DU48" s="59">
        <f t="shared" si="244"/>
        <v>12</v>
      </c>
      <c r="DV48" s="59">
        <f t="shared" si="244"/>
        <v>12</v>
      </c>
      <c r="DW48" s="59">
        <f t="shared" si="244"/>
        <v>12</v>
      </c>
      <c r="DX48" s="59">
        <f t="shared" si="244"/>
        <v>12</v>
      </c>
      <c r="DY48" s="59"/>
      <c r="DZ48" s="59"/>
      <c r="EA48" s="59"/>
      <c r="EB48" s="59"/>
      <c r="EC48" s="59"/>
      <c r="ED48" s="59"/>
      <c r="EE48" s="59"/>
    </row>
    <row r="49" spans="2:135" s="48" customFormat="1" ht="14.25" customHeight="1">
      <c r="B49" s="50"/>
      <c r="C49" s="77" t="s">
        <v>0</v>
      </c>
      <c r="M49" s="51">
        <v>0.94</v>
      </c>
      <c r="N49" s="51">
        <v>2.3199999999999998</v>
      </c>
      <c r="O49" s="51">
        <v>1.58</v>
      </c>
      <c r="P49" s="51">
        <v>1.06</v>
      </c>
      <c r="Q49" s="51">
        <v>2.31</v>
      </c>
      <c r="R49" s="51">
        <v>1.57</v>
      </c>
      <c r="S49" s="51">
        <v>1.7</v>
      </c>
      <c r="T49" s="51">
        <v>1.27</v>
      </c>
      <c r="U49" s="51">
        <v>2.68</v>
      </c>
      <c r="V49" s="51">
        <v>2.4700000000000002</v>
      </c>
      <c r="W49" s="51">
        <v>1.1299999999999999</v>
      </c>
      <c r="X49" s="51">
        <v>1.61</v>
      </c>
      <c r="Y49" s="51">
        <v>1.74</v>
      </c>
      <c r="Z49" s="51">
        <v>0.83</v>
      </c>
      <c r="AA49" s="51">
        <v>1.51</v>
      </c>
      <c r="AB49" s="51">
        <v>0.9</v>
      </c>
      <c r="AC49" s="51">
        <v>0.45</v>
      </c>
      <c r="AD49" s="51">
        <v>0.3</v>
      </c>
      <c r="AE49" s="51">
        <v>1.33</v>
      </c>
      <c r="AF49" s="51">
        <v>1.19</v>
      </c>
      <c r="AG49" s="51">
        <v>1.38</v>
      </c>
      <c r="AH49" s="51">
        <v>0.86</v>
      </c>
      <c r="AI49" s="51">
        <v>0.71</v>
      </c>
      <c r="AJ49" s="51">
        <v>2.11</v>
      </c>
      <c r="AK49" s="116">
        <v>1.66</v>
      </c>
      <c r="AL49" s="73">
        <v>2.62</v>
      </c>
      <c r="AM49" s="73">
        <v>1.36</v>
      </c>
      <c r="AN49" s="73">
        <v>2.57</v>
      </c>
      <c r="AO49" s="187">
        <v>0.79</v>
      </c>
      <c r="AP49" s="73">
        <v>0.95</v>
      </c>
      <c r="AQ49" s="195">
        <v>1.1200000000000001</v>
      </c>
      <c r="AR49" s="195">
        <v>1.19</v>
      </c>
      <c r="AS49" s="206"/>
      <c r="AT49" s="206"/>
      <c r="AU49" s="206"/>
      <c r="AV49" s="206"/>
      <c r="AW49" s="206"/>
      <c r="AX49" s="109"/>
      <c r="AY49" s="49"/>
      <c r="AZ49" s="54">
        <f t="shared" ref="AZ49:BS49" si="245">(M49-Y49)/M49</f>
        <v>-0.85106382978723416</v>
      </c>
      <c r="BA49" s="54">
        <f t="shared" si="245"/>
        <v>0.64224137931034475</v>
      </c>
      <c r="BB49" s="54">
        <f t="shared" si="245"/>
        <v>4.4303797468354465E-2</v>
      </c>
      <c r="BC49" s="54">
        <f t="shared" si="245"/>
        <v>0.15094339622641512</v>
      </c>
      <c r="BD49" s="54">
        <f t="shared" si="245"/>
        <v>0.80519480519480524</v>
      </c>
      <c r="BE49" s="54">
        <f t="shared" si="245"/>
        <v>0.80891719745222923</v>
      </c>
      <c r="BF49" s="54">
        <f t="shared" si="245"/>
        <v>0.21764705882352936</v>
      </c>
      <c r="BG49" s="54">
        <f t="shared" si="245"/>
        <v>6.2992125984252023E-2</v>
      </c>
      <c r="BH49" s="54">
        <f t="shared" si="245"/>
        <v>0.48507462686567171</v>
      </c>
      <c r="BI49" s="54">
        <f t="shared" si="245"/>
        <v>0.65182186234817818</v>
      </c>
      <c r="BJ49" s="54">
        <f t="shared" si="245"/>
        <v>0.37168141592920351</v>
      </c>
      <c r="BK49" s="54">
        <f t="shared" si="245"/>
        <v>-0.31055900621117999</v>
      </c>
      <c r="BL49" s="54">
        <f t="shared" si="245"/>
        <v>4.5977011494252915E-2</v>
      </c>
      <c r="BM49" s="54">
        <f t="shared" si="245"/>
        <v>-2.1566265060240966</v>
      </c>
      <c r="BN49" s="54">
        <f t="shared" si="245"/>
        <v>9.9337748344370799E-2</v>
      </c>
      <c r="BO49" s="54">
        <f t="shared" si="245"/>
        <v>-1.8555555555555554</v>
      </c>
      <c r="BP49" s="54">
        <f t="shared" si="245"/>
        <v>-0.75555555555555554</v>
      </c>
      <c r="BQ49" s="54">
        <f t="shared" si="245"/>
        <v>-2.1666666666666665</v>
      </c>
      <c r="BR49" s="54">
        <f t="shared" si="245"/>
        <v>0.15789473684210523</v>
      </c>
      <c r="BS49" s="54">
        <f t="shared" si="245"/>
        <v>0</v>
      </c>
      <c r="BT49" s="54"/>
      <c r="BU49" s="54"/>
      <c r="BV49" s="54"/>
      <c r="BW49" s="54"/>
      <c r="BX49" s="54"/>
      <c r="BY49" s="54"/>
      <c r="BZ49" s="54"/>
      <c r="CA49" s="54"/>
      <c r="CB49" s="61">
        <v>15</v>
      </c>
      <c r="CC49" s="59">
        <f t="shared" si="220"/>
        <v>1</v>
      </c>
      <c r="CD49" s="59">
        <f t="shared" si="221"/>
        <v>5</v>
      </c>
      <c r="CE49" s="59">
        <f t="shared" si="222"/>
        <v>3</v>
      </c>
      <c r="CF49" s="59">
        <f t="shared" si="223"/>
        <v>5</v>
      </c>
      <c r="CG49" s="59">
        <f t="shared" si="224"/>
        <v>5</v>
      </c>
      <c r="CH49" s="59">
        <f t="shared" si="225"/>
        <v>5</v>
      </c>
      <c r="CI49" s="59">
        <f t="shared" si="226"/>
        <v>5</v>
      </c>
      <c r="CJ49" s="59">
        <f t="shared" si="227"/>
        <v>4</v>
      </c>
      <c r="CK49" s="59">
        <f t="shared" si="228"/>
        <v>5</v>
      </c>
      <c r="CL49" s="59">
        <f t="shared" si="229"/>
        <v>5</v>
      </c>
      <c r="CM49" s="59">
        <f t="shared" si="230"/>
        <v>5</v>
      </c>
      <c r="CN49" s="59">
        <f t="shared" si="231"/>
        <v>1</v>
      </c>
      <c r="CO49" s="59">
        <f t="shared" si="232"/>
        <v>3</v>
      </c>
      <c r="CP49" s="59">
        <f t="shared" si="233"/>
        <v>1</v>
      </c>
      <c r="CQ49" s="59">
        <f t="shared" si="234"/>
        <v>5</v>
      </c>
      <c r="CR49" s="59">
        <f t="shared" si="235"/>
        <v>1</v>
      </c>
      <c r="CS49" s="59">
        <f t="shared" si="236"/>
        <v>1</v>
      </c>
      <c r="CT49" s="59">
        <f t="shared" si="237"/>
        <v>1</v>
      </c>
      <c r="CU49" s="59">
        <f t="shared" si="238"/>
        <v>5</v>
      </c>
      <c r="CV49" s="59">
        <f t="shared" si="239"/>
        <v>2</v>
      </c>
      <c r="CW49" s="59"/>
      <c r="CX49" s="59"/>
      <c r="CY49" s="59"/>
      <c r="CZ49" s="59"/>
      <c r="DA49" s="59"/>
      <c r="DB49" s="59"/>
      <c r="DC49" s="50" t="s">
        <v>205</v>
      </c>
      <c r="DD49" s="77" t="s">
        <v>0</v>
      </c>
      <c r="DE49" s="59">
        <f t="shared" si="108"/>
        <v>3</v>
      </c>
      <c r="DF49" s="59">
        <f t="shared" si="109"/>
        <v>15</v>
      </c>
      <c r="DG49" s="59">
        <f t="shared" si="110"/>
        <v>9</v>
      </c>
      <c r="DH49" s="59">
        <f t="shared" si="111"/>
        <v>15</v>
      </c>
      <c r="DI49" s="59">
        <f t="shared" si="112"/>
        <v>15</v>
      </c>
      <c r="DJ49" s="59">
        <f t="shared" si="113"/>
        <v>15</v>
      </c>
      <c r="DK49" s="59">
        <f t="shared" si="240"/>
        <v>15</v>
      </c>
      <c r="DL49" s="59">
        <f t="shared" si="241"/>
        <v>12</v>
      </c>
      <c r="DM49" s="59">
        <f t="shared" si="242"/>
        <v>15</v>
      </c>
      <c r="DN49" s="59">
        <f t="shared" si="243"/>
        <v>15</v>
      </c>
      <c r="DO49" s="59">
        <f t="shared" si="244"/>
        <v>15</v>
      </c>
      <c r="DP49" s="59">
        <f t="shared" si="244"/>
        <v>3</v>
      </c>
      <c r="DQ49" s="59">
        <f t="shared" si="244"/>
        <v>9</v>
      </c>
      <c r="DR49" s="59">
        <f t="shared" si="244"/>
        <v>3</v>
      </c>
      <c r="DS49" s="59">
        <f t="shared" si="244"/>
        <v>15</v>
      </c>
      <c r="DT49" s="59">
        <f t="shared" si="244"/>
        <v>3</v>
      </c>
      <c r="DU49" s="59">
        <f t="shared" si="244"/>
        <v>3</v>
      </c>
      <c r="DV49" s="59">
        <f t="shared" si="244"/>
        <v>3</v>
      </c>
      <c r="DW49" s="59">
        <f t="shared" si="244"/>
        <v>15</v>
      </c>
      <c r="DX49" s="59">
        <f t="shared" si="244"/>
        <v>6</v>
      </c>
      <c r="DY49" s="59"/>
      <c r="DZ49" s="59"/>
      <c r="EA49" s="59"/>
      <c r="EB49" s="59"/>
      <c r="EC49" s="59"/>
      <c r="ED49" s="59"/>
      <c r="EE49" s="59"/>
    </row>
    <row r="50" spans="2:135" s="48" customFormat="1" ht="14.25" customHeight="1">
      <c r="B50" s="50"/>
      <c r="C50" s="77" t="s">
        <v>15</v>
      </c>
      <c r="M50" s="51">
        <v>0.3</v>
      </c>
      <c r="N50" s="51">
        <v>0.1</v>
      </c>
      <c r="O50" s="51">
        <v>0.05</v>
      </c>
      <c r="P50" s="51">
        <v>7.0000000000000007E-2</v>
      </c>
      <c r="Q50" s="51">
        <v>0.13</v>
      </c>
      <c r="R50" s="51">
        <v>0.12</v>
      </c>
      <c r="S50" s="51">
        <v>0.15</v>
      </c>
      <c r="T50" s="51">
        <v>0.19</v>
      </c>
      <c r="U50" s="51">
        <v>0.47</v>
      </c>
      <c r="V50" s="51">
        <v>0.05</v>
      </c>
      <c r="W50" s="51">
        <v>0.19</v>
      </c>
      <c r="X50" s="51">
        <v>0.12</v>
      </c>
      <c r="Y50" s="51">
        <v>0.39</v>
      </c>
      <c r="Z50" s="51">
        <v>0.09</v>
      </c>
      <c r="AA50" s="51">
        <v>0.17</v>
      </c>
      <c r="AB50" s="51">
        <v>0</v>
      </c>
      <c r="AC50" s="51">
        <v>0.02</v>
      </c>
      <c r="AD50" s="51">
        <v>0.12</v>
      </c>
      <c r="AE50" s="51">
        <v>1.53</v>
      </c>
      <c r="AF50" s="51">
        <v>0.56000000000000005</v>
      </c>
      <c r="AG50" s="51">
        <v>1.64</v>
      </c>
      <c r="AH50" s="51">
        <v>0.49</v>
      </c>
      <c r="AI50" s="51">
        <v>0.26</v>
      </c>
      <c r="AJ50" s="51">
        <v>0.48</v>
      </c>
      <c r="AK50" s="116">
        <v>2.1</v>
      </c>
      <c r="AL50" s="73">
        <v>2.02</v>
      </c>
      <c r="AM50" s="73">
        <v>0.86</v>
      </c>
      <c r="AN50" s="73">
        <v>0.13</v>
      </c>
      <c r="AO50" s="187">
        <v>0.39</v>
      </c>
      <c r="AP50" s="73">
        <v>1.1499999999999999</v>
      </c>
      <c r="AQ50" s="195">
        <v>0.08</v>
      </c>
      <c r="AR50" s="195">
        <v>0</v>
      </c>
      <c r="AS50" s="206"/>
      <c r="AT50" s="206"/>
      <c r="AU50" s="206"/>
      <c r="AV50" s="206"/>
      <c r="AW50" s="206"/>
      <c r="AX50" s="109"/>
      <c r="AY50" s="49"/>
      <c r="AZ50" s="54">
        <f t="shared" ref="AZ50:BN51" si="246">(M50-Y50)/M50</f>
        <v>-0.3000000000000001</v>
      </c>
      <c r="BA50" s="54">
        <f t="shared" si="246"/>
        <v>0.10000000000000009</v>
      </c>
      <c r="BB50" s="54">
        <f t="shared" si="246"/>
        <v>-2.4</v>
      </c>
      <c r="BC50" s="54">
        <f t="shared" si="246"/>
        <v>1</v>
      </c>
      <c r="BD50" s="54">
        <f t="shared" si="246"/>
        <v>0.84615384615384615</v>
      </c>
      <c r="BE50" s="54">
        <f t="shared" si="246"/>
        <v>0</v>
      </c>
      <c r="BF50" s="54">
        <f t="shared" si="246"/>
        <v>-9.2000000000000011</v>
      </c>
      <c r="BG50" s="54">
        <f t="shared" si="246"/>
        <v>-1.9473684210526319</v>
      </c>
      <c r="BH50" s="54">
        <f t="shared" si="246"/>
        <v>-2.4893617021276597</v>
      </c>
      <c r="BI50" s="54">
        <f t="shared" si="246"/>
        <v>-8.7999999999999989</v>
      </c>
      <c r="BJ50" s="54">
        <f t="shared" si="246"/>
        <v>-0.36842105263157898</v>
      </c>
      <c r="BK50" s="54">
        <f t="shared" si="246"/>
        <v>-3</v>
      </c>
      <c r="BL50" s="54">
        <f t="shared" si="246"/>
        <v>-4.3846153846153841</v>
      </c>
      <c r="BM50" s="54">
        <f t="shared" si="246"/>
        <v>-21.444444444444443</v>
      </c>
      <c r="BN50" s="54">
        <f t="shared" si="246"/>
        <v>-4.0588235294117645</v>
      </c>
      <c r="BO50" s="62">
        <v>-5</v>
      </c>
      <c r="BP50" s="54">
        <f t="shared" ref="BP50:BS54" si="247">(AC50-AO50)/AC50</f>
        <v>-18.5</v>
      </c>
      <c r="BQ50" s="54">
        <f t="shared" si="247"/>
        <v>-8.5833333333333321</v>
      </c>
      <c r="BR50" s="54">
        <f t="shared" si="247"/>
        <v>0.94771241830065356</v>
      </c>
      <c r="BS50" s="54">
        <f t="shared" si="247"/>
        <v>1</v>
      </c>
      <c r="BT50" s="54"/>
      <c r="BU50" s="54"/>
      <c r="BV50" s="54"/>
      <c r="BW50" s="54"/>
      <c r="BX50" s="54"/>
      <c r="BY50" s="54"/>
      <c r="BZ50" s="54"/>
      <c r="CA50" s="54"/>
      <c r="CB50" s="61">
        <v>15</v>
      </c>
      <c r="CC50" s="59">
        <f t="shared" si="220"/>
        <v>1</v>
      </c>
      <c r="CD50" s="59">
        <f t="shared" si="221"/>
        <v>5</v>
      </c>
      <c r="CE50" s="59">
        <f t="shared" si="222"/>
        <v>1</v>
      </c>
      <c r="CF50" s="59">
        <f t="shared" si="223"/>
        <v>5</v>
      </c>
      <c r="CG50" s="59">
        <f t="shared" si="224"/>
        <v>5</v>
      </c>
      <c r="CH50" s="59">
        <f t="shared" si="225"/>
        <v>4</v>
      </c>
      <c r="CI50" s="59">
        <f t="shared" si="226"/>
        <v>1</v>
      </c>
      <c r="CJ50" s="59">
        <f t="shared" si="227"/>
        <v>1</v>
      </c>
      <c r="CK50" s="59">
        <f t="shared" si="228"/>
        <v>1</v>
      </c>
      <c r="CL50" s="59">
        <f t="shared" si="229"/>
        <v>1</v>
      </c>
      <c r="CM50" s="59">
        <f t="shared" si="230"/>
        <v>1</v>
      </c>
      <c r="CN50" s="59">
        <f t="shared" si="231"/>
        <v>1</v>
      </c>
      <c r="CO50" s="59">
        <f t="shared" si="232"/>
        <v>1</v>
      </c>
      <c r="CP50" s="59">
        <f t="shared" si="233"/>
        <v>1</v>
      </c>
      <c r="CQ50" s="59">
        <f t="shared" si="234"/>
        <v>1</v>
      </c>
      <c r="CR50" s="59">
        <f t="shared" si="235"/>
        <v>1</v>
      </c>
      <c r="CS50" s="59">
        <f t="shared" si="236"/>
        <v>1</v>
      </c>
      <c r="CT50" s="59">
        <f t="shared" si="237"/>
        <v>1</v>
      </c>
      <c r="CU50" s="59">
        <f t="shared" si="238"/>
        <v>5</v>
      </c>
      <c r="CV50" s="59">
        <f t="shared" si="239"/>
        <v>5</v>
      </c>
      <c r="CW50" s="59"/>
      <c r="CX50" s="59"/>
      <c r="CY50" s="59"/>
      <c r="CZ50" s="59"/>
      <c r="DA50" s="59"/>
      <c r="DB50" s="59"/>
      <c r="DC50" s="50" t="s">
        <v>205</v>
      </c>
      <c r="DD50" s="77" t="s">
        <v>15</v>
      </c>
      <c r="DE50" s="59">
        <f t="shared" si="108"/>
        <v>3</v>
      </c>
      <c r="DF50" s="59">
        <f t="shared" si="109"/>
        <v>15</v>
      </c>
      <c r="DG50" s="59">
        <f t="shared" si="110"/>
        <v>3</v>
      </c>
      <c r="DH50" s="59">
        <f t="shared" si="111"/>
        <v>15</v>
      </c>
      <c r="DI50" s="59">
        <f t="shared" si="112"/>
        <v>15</v>
      </c>
      <c r="DJ50" s="59">
        <f t="shared" si="113"/>
        <v>12</v>
      </c>
      <c r="DK50" s="59">
        <f t="shared" si="240"/>
        <v>3</v>
      </c>
      <c r="DL50" s="59">
        <f t="shared" si="241"/>
        <v>3</v>
      </c>
      <c r="DM50" s="59">
        <f t="shared" si="242"/>
        <v>3</v>
      </c>
      <c r="DN50" s="59">
        <f t="shared" si="243"/>
        <v>3</v>
      </c>
      <c r="DO50" s="59">
        <f t="shared" si="244"/>
        <v>3</v>
      </c>
      <c r="DP50" s="59">
        <f t="shared" si="244"/>
        <v>3</v>
      </c>
      <c r="DQ50" s="59">
        <f t="shared" si="244"/>
        <v>3</v>
      </c>
      <c r="DR50" s="59">
        <f t="shared" si="244"/>
        <v>3</v>
      </c>
      <c r="DS50" s="59">
        <f t="shared" si="244"/>
        <v>3</v>
      </c>
      <c r="DT50" s="59">
        <f t="shared" si="244"/>
        <v>3</v>
      </c>
      <c r="DU50" s="59">
        <f t="shared" si="244"/>
        <v>3</v>
      </c>
      <c r="DV50" s="59">
        <f t="shared" si="244"/>
        <v>3</v>
      </c>
      <c r="DW50" s="59">
        <f t="shared" si="244"/>
        <v>15</v>
      </c>
      <c r="DX50" s="59">
        <f t="shared" si="244"/>
        <v>15</v>
      </c>
      <c r="DY50" s="59"/>
      <c r="DZ50" s="59"/>
      <c r="EA50" s="59"/>
      <c r="EB50" s="59"/>
      <c r="EC50" s="59"/>
      <c r="ED50" s="59"/>
      <c r="EE50" s="59"/>
    </row>
    <row r="51" spans="2:135" s="48" customFormat="1" ht="14.25" customHeight="1">
      <c r="B51" s="50"/>
      <c r="C51" s="77" t="s">
        <v>10</v>
      </c>
      <c r="M51" s="51">
        <v>13.76</v>
      </c>
      <c r="N51" s="51">
        <v>5.6</v>
      </c>
      <c r="O51" s="51">
        <v>4.49</v>
      </c>
      <c r="P51" s="51">
        <v>1.71</v>
      </c>
      <c r="Q51" s="51">
        <v>1.99</v>
      </c>
      <c r="R51" s="51">
        <v>6.48</v>
      </c>
      <c r="S51" s="51">
        <v>8.73</v>
      </c>
      <c r="T51" s="51">
        <v>4.37</v>
      </c>
      <c r="U51" s="51">
        <v>1.79</v>
      </c>
      <c r="V51" s="51">
        <v>0.84</v>
      </c>
      <c r="W51" s="51">
        <v>1.97</v>
      </c>
      <c r="X51" s="51">
        <v>0.91</v>
      </c>
      <c r="Y51" s="51">
        <v>0.97</v>
      </c>
      <c r="Z51" s="51">
        <v>3.82</v>
      </c>
      <c r="AA51" s="51">
        <v>5.25</v>
      </c>
      <c r="AB51" s="51">
        <v>8.9700000000000006</v>
      </c>
      <c r="AC51" s="51">
        <v>15.83</v>
      </c>
      <c r="AD51" s="51">
        <v>0.32</v>
      </c>
      <c r="AE51" s="51">
        <v>0.56000000000000005</v>
      </c>
      <c r="AF51" s="51">
        <v>0.17</v>
      </c>
      <c r="AG51" s="51">
        <v>11.89</v>
      </c>
      <c r="AH51" s="51">
        <v>1.05</v>
      </c>
      <c r="AI51" s="51">
        <v>0.77</v>
      </c>
      <c r="AJ51" s="51">
        <v>0.86</v>
      </c>
      <c r="AK51" s="116">
        <v>0.62</v>
      </c>
      <c r="AL51" s="73">
        <v>1.54</v>
      </c>
      <c r="AM51" s="73">
        <v>2.2599999999999998</v>
      </c>
      <c r="AN51" s="73">
        <v>1.58</v>
      </c>
      <c r="AO51" s="187">
        <v>1.19</v>
      </c>
      <c r="AP51" s="73">
        <v>0.62</v>
      </c>
      <c r="AQ51" s="195">
        <v>0.87</v>
      </c>
      <c r="AR51" s="195">
        <v>0.34</v>
      </c>
      <c r="AS51" s="206"/>
      <c r="AT51" s="206"/>
      <c r="AU51" s="206"/>
      <c r="AV51" s="206"/>
      <c r="AW51" s="206"/>
      <c r="AX51" s="109"/>
      <c r="AY51" s="49"/>
      <c r="AZ51" s="54">
        <f t="shared" si="246"/>
        <v>0.9295058139534883</v>
      </c>
      <c r="BA51" s="54">
        <f t="shared" si="246"/>
        <v>0.31785714285714284</v>
      </c>
      <c r="BB51" s="54">
        <f t="shared" si="246"/>
        <v>-0.16926503340757232</v>
      </c>
      <c r="BC51" s="54">
        <f t="shared" si="246"/>
        <v>-4.2456140350877201</v>
      </c>
      <c r="BD51" s="54">
        <f t="shared" si="246"/>
        <v>-6.9547738693467336</v>
      </c>
      <c r="BE51" s="54">
        <f t="shared" si="246"/>
        <v>0.95061728395061729</v>
      </c>
      <c r="BF51" s="54">
        <f t="shared" si="246"/>
        <v>0.93585337915234812</v>
      </c>
      <c r="BG51" s="54">
        <f t="shared" si="246"/>
        <v>0.9610983981693364</v>
      </c>
      <c r="BH51" s="54">
        <f t="shared" si="246"/>
        <v>-5.6424581005586596</v>
      </c>
      <c r="BI51" s="54">
        <f t="shared" si="246"/>
        <v>-0.25000000000000011</v>
      </c>
      <c r="BJ51" s="54">
        <f t="shared" si="246"/>
        <v>0.60913705583756339</v>
      </c>
      <c r="BK51" s="54">
        <f t="shared" si="246"/>
        <v>5.4945054945054993E-2</v>
      </c>
      <c r="BL51" s="54">
        <f t="shared" si="246"/>
        <v>0.36082474226804123</v>
      </c>
      <c r="BM51" s="54">
        <f t="shared" si="246"/>
        <v>0.59685863874345546</v>
      </c>
      <c r="BN51" s="54">
        <f t="shared" si="246"/>
        <v>0.56952380952380954</v>
      </c>
      <c r="BO51" s="54">
        <f>(AB51-AN51)/AB51</f>
        <v>0.82385730211817165</v>
      </c>
      <c r="BP51" s="54">
        <f t="shared" si="247"/>
        <v>0.92482627921667726</v>
      </c>
      <c r="BQ51" s="54">
        <f t="shared" si="247"/>
        <v>-0.9375</v>
      </c>
      <c r="BR51" s="54">
        <f t="shared" si="247"/>
        <v>-0.55357142857142838</v>
      </c>
      <c r="BS51" s="54">
        <f t="shared" si="247"/>
        <v>-1</v>
      </c>
      <c r="BT51" s="54"/>
      <c r="BU51" s="54"/>
      <c r="BV51" s="54"/>
      <c r="BW51" s="54"/>
      <c r="BX51" s="54"/>
      <c r="BY51" s="54"/>
      <c r="BZ51" s="54"/>
      <c r="CA51" s="54"/>
      <c r="CB51" s="61">
        <v>15</v>
      </c>
      <c r="CC51" s="59">
        <f t="shared" si="220"/>
        <v>5</v>
      </c>
      <c r="CD51" s="59">
        <f t="shared" si="221"/>
        <v>5</v>
      </c>
      <c r="CE51" s="59">
        <f t="shared" si="222"/>
        <v>1</v>
      </c>
      <c r="CF51" s="59">
        <f t="shared" si="223"/>
        <v>1</v>
      </c>
      <c r="CG51" s="59">
        <f t="shared" si="224"/>
        <v>1</v>
      </c>
      <c r="CH51" s="59">
        <f t="shared" si="225"/>
        <v>5</v>
      </c>
      <c r="CI51" s="59">
        <f t="shared" si="226"/>
        <v>5</v>
      </c>
      <c r="CJ51" s="59">
        <f t="shared" si="227"/>
        <v>5</v>
      </c>
      <c r="CK51" s="59">
        <f t="shared" si="228"/>
        <v>1</v>
      </c>
      <c r="CL51" s="59">
        <f t="shared" si="229"/>
        <v>1</v>
      </c>
      <c r="CM51" s="59">
        <f t="shared" si="230"/>
        <v>5</v>
      </c>
      <c r="CN51" s="59">
        <f t="shared" si="231"/>
        <v>5</v>
      </c>
      <c r="CO51" s="59">
        <f t="shared" si="232"/>
        <v>5</v>
      </c>
      <c r="CP51" s="59">
        <f t="shared" si="233"/>
        <v>5</v>
      </c>
      <c r="CQ51" s="59">
        <f t="shared" si="234"/>
        <v>5</v>
      </c>
      <c r="CR51" s="59">
        <f t="shared" si="235"/>
        <v>5</v>
      </c>
      <c r="CS51" s="59">
        <f t="shared" si="236"/>
        <v>5</v>
      </c>
      <c r="CT51" s="59">
        <f t="shared" si="237"/>
        <v>1</v>
      </c>
      <c r="CU51" s="59">
        <f t="shared" si="238"/>
        <v>1</v>
      </c>
      <c r="CV51" s="59">
        <f t="shared" si="239"/>
        <v>1</v>
      </c>
      <c r="CW51" s="59"/>
      <c r="CX51" s="59"/>
      <c r="CY51" s="59"/>
      <c r="CZ51" s="59"/>
      <c r="DA51" s="59"/>
      <c r="DB51" s="59"/>
      <c r="DC51" s="50" t="s">
        <v>205</v>
      </c>
      <c r="DD51" s="77" t="s">
        <v>10</v>
      </c>
      <c r="DE51" s="59">
        <f t="shared" si="108"/>
        <v>15</v>
      </c>
      <c r="DF51" s="59">
        <f t="shared" si="109"/>
        <v>15</v>
      </c>
      <c r="DG51" s="59">
        <f t="shared" si="110"/>
        <v>3</v>
      </c>
      <c r="DH51" s="59">
        <f t="shared" si="111"/>
        <v>3</v>
      </c>
      <c r="DI51" s="59">
        <f t="shared" si="112"/>
        <v>3</v>
      </c>
      <c r="DJ51" s="59">
        <f t="shared" si="113"/>
        <v>15</v>
      </c>
      <c r="DK51" s="59">
        <f t="shared" si="240"/>
        <v>15</v>
      </c>
      <c r="DL51" s="59">
        <f t="shared" si="241"/>
        <v>15</v>
      </c>
      <c r="DM51" s="59">
        <f t="shared" si="242"/>
        <v>3</v>
      </c>
      <c r="DN51" s="59">
        <f t="shared" si="243"/>
        <v>3</v>
      </c>
      <c r="DO51" s="59">
        <f t="shared" si="244"/>
        <v>15</v>
      </c>
      <c r="DP51" s="59">
        <f t="shared" si="244"/>
        <v>15</v>
      </c>
      <c r="DQ51" s="59">
        <f t="shared" si="244"/>
        <v>15</v>
      </c>
      <c r="DR51" s="59">
        <f t="shared" si="244"/>
        <v>15</v>
      </c>
      <c r="DS51" s="59">
        <f t="shared" si="244"/>
        <v>15</v>
      </c>
      <c r="DT51" s="59">
        <f t="shared" si="244"/>
        <v>15</v>
      </c>
      <c r="DU51" s="59">
        <f t="shared" si="244"/>
        <v>15</v>
      </c>
      <c r="DV51" s="59">
        <f t="shared" si="244"/>
        <v>3</v>
      </c>
      <c r="DW51" s="59">
        <f t="shared" si="244"/>
        <v>3</v>
      </c>
      <c r="DX51" s="59">
        <f t="shared" si="244"/>
        <v>3</v>
      </c>
      <c r="DY51" s="59"/>
      <c r="DZ51" s="59"/>
      <c r="EA51" s="59"/>
      <c r="EB51" s="59"/>
      <c r="EC51" s="59"/>
      <c r="ED51" s="59"/>
      <c r="EE51" s="59"/>
    </row>
    <row r="52" spans="2:135" s="48" customFormat="1" ht="14.25" customHeight="1">
      <c r="B52" s="50"/>
      <c r="C52" s="77" t="s">
        <v>7</v>
      </c>
      <c r="M52" s="51">
        <v>1.45</v>
      </c>
      <c r="N52" s="51">
        <v>0</v>
      </c>
      <c r="O52" s="51">
        <v>1.38</v>
      </c>
      <c r="P52" s="51">
        <v>0.04</v>
      </c>
      <c r="Q52" s="51">
        <v>6.52</v>
      </c>
      <c r="R52" s="51">
        <v>1.55</v>
      </c>
      <c r="S52" s="51">
        <v>20.46</v>
      </c>
      <c r="T52" s="51">
        <v>6.37</v>
      </c>
      <c r="U52" s="51">
        <v>3.44</v>
      </c>
      <c r="V52" s="51">
        <v>0.59</v>
      </c>
      <c r="W52" s="51">
        <v>0</v>
      </c>
      <c r="X52" s="51">
        <v>1.55</v>
      </c>
      <c r="Y52" s="51">
        <v>3.36</v>
      </c>
      <c r="Z52" s="51">
        <v>1.81</v>
      </c>
      <c r="AA52" s="51">
        <v>4.92</v>
      </c>
      <c r="AB52" s="51">
        <v>4.34</v>
      </c>
      <c r="AC52" s="51">
        <v>0.76</v>
      </c>
      <c r="AD52" s="51">
        <v>0.13</v>
      </c>
      <c r="AE52" s="51">
        <v>27.22</v>
      </c>
      <c r="AF52" s="51">
        <v>1.04</v>
      </c>
      <c r="AG52" s="51">
        <v>19.260000000000002</v>
      </c>
      <c r="AH52" s="51">
        <v>1.46</v>
      </c>
      <c r="AI52" s="51">
        <v>6.17</v>
      </c>
      <c r="AJ52" s="51">
        <v>49.89</v>
      </c>
      <c r="AK52" s="116">
        <v>5.61</v>
      </c>
      <c r="AL52" s="73">
        <v>0.02</v>
      </c>
      <c r="AM52" s="73">
        <v>0.01</v>
      </c>
      <c r="AN52" s="73">
        <v>7.58</v>
      </c>
      <c r="AO52" s="187">
        <v>6.19</v>
      </c>
      <c r="AP52" s="73">
        <v>0.08</v>
      </c>
      <c r="AQ52" s="195">
        <v>16.559999999999999</v>
      </c>
      <c r="AR52" s="195">
        <v>0.99</v>
      </c>
      <c r="AS52" s="206"/>
      <c r="AT52" s="206"/>
      <c r="AU52" s="206"/>
      <c r="AV52" s="206"/>
      <c r="AW52" s="206"/>
      <c r="AX52" s="109"/>
      <c r="AY52" s="49"/>
      <c r="AZ52" s="54">
        <f t="shared" ref="AZ52:BI55" si="248">(M52-Y52)/M52</f>
        <v>-1.3172413793103448</v>
      </c>
      <c r="BA52" s="54" t="e">
        <f t="shared" si="248"/>
        <v>#DIV/0!</v>
      </c>
      <c r="BB52" s="54">
        <f t="shared" si="248"/>
        <v>-2.5652173913043481</v>
      </c>
      <c r="BC52" s="54">
        <f t="shared" si="248"/>
        <v>-107.5</v>
      </c>
      <c r="BD52" s="54">
        <f t="shared" si="248"/>
        <v>0.8834355828220859</v>
      </c>
      <c r="BE52" s="54">
        <f t="shared" si="248"/>
        <v>0.91612903225806441</v>
      </c>
      <c r="BF52" s="54">
        <f t="shared" si="248"/>
        <v>-0.33040078201368511</v>
      </c>
      <c r="BG52" s="54">
        <f t="shared" si="248"/>
        <v>0.83673469387755106</v>
      </c>
      <c r="BH52" s="54">
        <f t="shared" si="248"/>
        <v>-4.5988372093023262</v>
      </c>
      <c r="BI52" s="54">
        <f t="shared" si="248"/>
        <v>-1.4745762711864407</v>
      </c>
      <c r="BJ52" s="62">
        <v>0</v>
      </c>
      <c r="BK52" s="54">
        <f t="shared" ref="BK52:BN54" si="249">(X52-AJ52)/X52</f>
        <v>-31.187096774193549</v>
      </c>
      <c r="BL52" s="54">
        <f t="shared" si="249"/>
        <v>-0.66964285714285732</v>
      </c>
      <c r="BM52" s="54">
        <f t="shared" si="249"/>
        <v>0.98895027624309395</v>
      </c>
      <c r="BN52" s="54">
        <f t="shared" si="249"/>
        <v>0.99796747967479682</v>
      </c>
      <c r="BO52" s="54">
        <f>(AB52-AN52)/AB52</f>
        <v>-0.74654377880184342</v>
      </c>
      <c r="BP52" s="54">
        <f t="shared" si="247"/>
        <v>-7.1447368421052637</v>
      </c>
      <c r="BQ52" s="54">
        <f t="shared" si="247"/>
        <v>0.38461538461538464</v>
      </c>
      <c r="BR52" s="54">
        <f t="shared" si="247"/>
        <v>0.39162380602498165</v>
      </c>
      <c r="BS52" s="54">
        <f t="shared" si="247"/>
        <v>4.8076923076923121E-2</v>
      </c>
      <c r="BT52" s="54"/>
      <c r="BU52" s="54"/>
      <c r="BV52" s="54"/>
      <c r="BW52" s="54"/>
      <c r="BX52" s="54"/>
      <c r="BY52" s="54"/>
      <c r="BZ52" s="54"/>
      <c r="CA52" s="54"/>
      <c r="CB52" s="61">
        <v>15</v>
      </c>
      <c r="CC52" s="59">
        <f t="shared" si="220"/>
        <v>1</v>
      </c>
      <c r="CD52" s="59" t="e">
        <f t="shared" si="221"/>
        <v>#DIV/0!</v>
      </c>
      <c r="CE52" s="59">
        <f t="shared" si="222"/>
        <v>1</v>
      </c>
      <c r="CF52" s="59">
        <f t="shared" si="223"/>
        <v>1</v>
      </c>
      <c r="CG52" s="59">
        <f t="shared" si="224"/>
        <v>5</v>
      </c>
      <c r="CH52" s="59">
        <f t="shared" si="225"/>
        <v>5</v>
      </c>
      <c r="CI52" s="59">
        <f t="shared" si="226"/>
        <v>1</v>
      </c>
      <c r="CJ52" s="59">
        <f t="shared" si="227"/>
        <v>5</v>
      </c>
      <c r="CK52" s="59">
        <f t="shared" si="228"/>
        <v>1</v>
      </c>
      <c r="CL52" s="59">
        <f t="shared" si="229"/>
        <v>1</v>
      </c>
      <c r="CM52" s="59">
        <f t="shared" si="230"/>
        <v>4</v>
      </c>
      <c r="CN52" s="59">
        <f t="shared" si="231"/>
        <v>1</v>
      </c>
      <c r="CO52" s="59">
        <f t="shared" si="232"/>
        <v>1</v>
      </c>
      <c r="CP52" s="59">
        <f t="shared" si="233"/>
        <v>5</v>
      </c>
      <c r="CQ52" s="59">
        <f t="shared" si="234"/>
        <v>5</v>
      </c>
      <c r="CR52" s="59">
        <f t="shared" si="235"/>
        <v>1</v>
      </c>
      <c r="CS52" s="59">
        <f t="shared" si="236"/>
        <v>1</v>
      </c>
      <c r="CT52" s="59">
        <f t="shared" si="237"/>
        <v>5</v>
      </c>
      <c r="CU52" s="59">
        <f t="shared" si="238"/>
        <v>5</v>
      </c>
      <c r="CV52" s="59">
        <f t="shared" si="239"/>
        <v>3</v>
      </c>
      <c r="CW52" s="59"/>
      <c r="CX52" s="59"/>
      <c r="CY52" s="59"/>
      <c r="CZ52" s="59"/>
      <c r="DA52" s="59"/>
      <c r="DB52" s="59"/>
      <c r="DC52" s="50" t="s">
        <v>205</v>
      </c>
      <c r="DD52" s="77" t="s">
        <v>7</v>
      </c>
      <c r="DE52" s="59">
        <f t="shared" si="108"/>
        <v>3</v>
      </c>
      <c r="DF52" s="59" t="e">
        <f t="shared" si="109"/>
        <v>#DIV/0!</v>
      </c>
      <c r="DG52" s="59">
        <f t="shared" si="110"/>
        <v>3</v>
      </c>
      <c r="DH52" s="59">
        <f t="shared" si="111"/>
        <v>3</v>
      </c>
      <c r="DI52" s="59">
        <f t="shared" si="112"/>
        <v>15</v>
      </c>
      <c r="DJ52" s="59">
        <f t="shared" si="113"/>
        <v>15</v>
      </c>
      <c r="DK52" s="59">
        <f t="shared" si="240"/>
        <v>3</v>
      </c>
      <c r="DL52" s="59">
        <f t="shared" si="241"/>
        <v>15</v>
      </c>
      <c r="DM52" s="59">
        <f t="shared" si="242"/>
        <v>3</v>
      </c>
      <c r="DN52" s="59">
        <f t="shared" si="243"/>
        <v>3</v>
      </c>
      <c r="DO52" s="59">
        <f t="shared" si="244"/>
        <v>12</v>
      </c>
      <c r="DP52" s="59">
        <f t="shared" si="244"/>
        <v>3</v>
      </c>
      <c r="DQ52" s="59">
        <f t="shared" si="244"/>
        <v>3</v>
      </c>
      <c r="DR52" s="59">
        <f t="shared" si="244"/>
        <v>15</v>
      </c>
      <c r="DS52" s="59">
        <f t="shared" si="244"/>
        <v>15</v>
      </c>
      <c r="DT52" s="59">
        <f t="shared" si="244"/>
        <v>3</v>
      </c>
      <c r="DU52" s="59">
        <f t="shared" si="244"/>
        <v>3</v>
      </c>
      <c r="DV52" s="59">
        <f t="shared" si="244"/>
        <v>15</v>
      </c>
      <c r="DW52" s="59">
        <f t="shared" si="244"/>
        <v>15</v>
      </c>
      <c r="DX52" s="59">
        <f t="shared" si="244"/>
        <v>9</v>
      </c>
      <c r="DY52" s="59"/>
      <c r="DZ52" s="59"/>
      <c r="EA52" s="59"/>
      <c r="EB52" s="59"/>
      <c r="EC52" s="59"/>
      <c r="ED52" s="59"/>
      <c r="EE52" s="59"/>
    </row>
    <row r="53" spans="2:135" s="48" customFormat="1" ht="14.25" customHeight="1">
      <c r="B53" s="50"/>
      <c r="C53" s="77" t="s">
        <v>2</v>
      </c>
      <c r="M53" s="51">
        <v>0.31</v>
      </c>
      <c r="N53" s="51">
        <v>1.1200000000000001</v>
      </c>
      <c r="O53" s="51">
        <v>0.21</v>
      </c>
      <c r="P53" s="51">
        <v>0.3</v>
      </c>
      <c r="Q53" s="51">
        <v>0.28000000000000003</v>
      </c>
      <c r="R53" s="51">
        <v>0.6</v>
      </c>
      <c r="S53" s="51">
        <v>0.73</v>
      </c>
      <c r="T53" s="51">
        <v>0.43</v>
      </c>
      <c r="U53" s="51">
        <v>0.84</v>
      </c>
      <c r="V53" s="51">
        <v>0.26</v>
      </c>
      <c r="W53" s="51">
        <v>0.8</v>
      </c>
      <c r="X53" s="51">
        <v>0.3</v>
      </c>
      <c r="Y53" s="51">
        <v>1.02</v>
      </c>
      <c r="Z53" s="51">
        <v>0.03</v>
      </c>
      <c r="AA53" s="51">
        <v>0.51</v>
      </c>
      <c r="AB53" s="51">
        <v>0.71</v>
      </c>
      <c r="AC53" s="51">
        <v>0.49</v>
      </c>
      <c r="AD53" s="51">
        <v>0.18</v>
      </c>
      <c r="AE53" s="51">
        <v>0.09</v>
      </c>
      <c r="AF53" s="51">
        <v>0.39</v>
      </c>
      <c r="AG53" s="51">
        <v>0.49</v>
      </c>
      <c r="AH53" s="51">
        <v>0.41</v>
      </c>
      <c r="AI53" s="51">
        <v>4.21</v>
      </c>
      <c r="AJ53" s="51">
        <v>7.0000000000000007E-2</v>
      </c>
      <c r="AK53" s="116">
        <v>0.4</v>
      </c>
      <c r="AL53" s="73">
        <v>0.13</v>
      </c>
      <c r="AM53" s="73">
        <v>0</v>
      </c>
      <c r="AN53" s="73">
        <v>1.01</v>
      </c>
      <c r="AO53" s="187">
        <v>0.35</v>
      </c>
      <c r="AP53" s="73">
        <v>0.03</v>
      </c>
      <c r="AQ53" s="195">
        <v>0.45</v>
      </c>
      <c r="AR53" s="195">
        <v>7.0000000000000007E-2</v>
      </c>
      <c r="AS53" s="206"/>
      <c r="AT53" s="206"/>
      <c r="AU53" s="206"/>
      <c r="AV53" s="206"/>
      <c r="AW53" s="206"/>
      <c r="AX53" s="109"/>
      <c r="AY53" s="49"/>
      <c r="AZ53" s="54">
        <f t="shared" si="248"/>
        <v>-2.290322580645161</v>
      </c>
      <c r="BA53" s="54">
        <f t="shared" si="248"/>
        <v>0.9732142857142857</v>
      </c>
      <c r="BB53" s="54">
        <f t="shared" si="248"/>
        <v>-1.4285714285714288</v>
      </c>
      <c r="BC53" s="54">
        <f t="shared" si="248"/>
        <v>-1.3666666666666667</v>
      </c>
      <c r="BD53" s="54">
        <f t="shared" si="248"/>
        <v>-0.74999999999999978</v>
      </c>
      <c r="BE53" s="54">
        <f t="shared" si="248"/>
        <v>0.7</v>
      </c>
      <c r="BF53" s="54">
        <f t="shared" si="248"/>
        <v>0.87671232876712335</v>
      </c>
      <c r="BG53" s="54">
        <f t="shared" si="248"/>
        <v>9.3023255813953445E-2</v>
      </c>
      <c r="BH53" s="54">
        <f t="shared" si="248"/>
        <v>0.41666666666666663</v>
      </c>
      <c r="BI53" s="54">
        <f t="shared" si="248"/>
        <v>-0.57692307692307676</v>
      </c>
      <c r="BJ53" s="54">
        <f>(W53-AI53)/W53</f>
        <v>-4.2625000000000002</v>
      </c>
      <c r="BK53" s="54">
        <f t="shared" si="249"/>
        <v>0.76666666666666661</v>
      </c>
      <c r="BL53" s="54">
        <f t="shared" si="249"/>
        <v>0.60784313725490191</v>
      </c>
      <c r="BM53" s="54">
        <f t="shared" si="249"/>
        <v>-3.3333333333333335</v>
      </c>
      <c r="BN53" s="54">
        <f t="shared" si="249"/>
        <v>1</v>
      </c>
      <c r="BO53" s="54">
        <f>(AB53-AN53)/AB53</f>
        <v>-0.42253521126760574</v>
      </c>
      <c r="BP53" s="54">
        <f t="shared" si="247"/>
        <v>0.28571428571428575</v>
      </c>
      <c r="BQ53" s="54">
        <f t="shared" si="247"/>
        <v>0.83333333333333337</v>
      </c>
      <c r="BR53" s="54">
        <f t="shared" si="247"/>
        <v>-4</v>
      </c>
      <c r="BS53" s="54">
        <f t="shared" si="247"/>
        <v>0.82051282051282048</v>
      </c>
      <c r="BT53" s="54"/>
      <c r="BU53" s="54"/>
      <c r="BV53" s="54"/>
      <c r="BW53" s="54"/>
      <c r="BX53" s="54"/>
      <c r="BY53" s="54"/>
      <c r="BZ53" s="54"/>
      <c r="CA53" s="54"/>
      <c r="CB53" s="61">
        <v>15</v>
      </c>
      <c r="CC53" s="59">
        <f t="shared" si="220"/>
        <v>1</v>
      </c>
      <c r="CD53" s="59">
        <f t="shared" si="221"/>
        <v>5</v>
      </c>
      <c r="CE53" s="59">
        <f t="shared" si="222"/>
        <v>1</v>
      </c>
      <c r="CF53" s="59">
        <f t="shared" si="223"/>
        <v>1</v>
      </c>
      <c r="CG53" s="59">
        <f t="shared" si="224"/>
        <v>1</v>
      </c>
      <c r="CH53" s="59">
        <f t="shared" si="225"/>
        <v>5</v>
      </c>
      <c r="CI53" s="59">
        <f t="shared" si="226"/>
        <v>5</v>
      </c>
      <c r="CJ53" s="59">
        <f t="shared" si="227"/>
        <v>5</v>
      </c>
      <c r="CK53" s="59">
        <f t="shared" si="228"/>
        <v>5</v>
      </c>
      <c r="CL53" s="59">
        <f t="shared" si="229"/>
        <v>1</v>
      </c>
      <c r="CM53" s="59">
        <f t="shared" si="230"/>
        <v>1</v>
      </c>
      <c r="CN53" s="59">
        <f t="shared" si="231"/>
        <v>5</v>
      </c>
      <c r="CO53" s="59">
        <f t="shared" si="232"/>
        <v>5</v>
      </c>
      <c r="CP53" s="59">
        <f t="shared" si="233"/>
        <v>1</v>
      </c>
      <c r="CQ53" s="59">
        <f t="shared" si="234"/>
        <v>5</v>
      </c>
      <c r="CR53" s="59">
        <f t="shared" si="235"/>
        <v>1</v>
      </c>
      <c r="CS53" s="59">
        <f t="shared" si="236"/>
        <v>5</v>
      </c>
      <c r="CT53" s="59">
        <f t="shared" si="237"/>
        <v>5</v>
      </c>
      <c r="CU53" s="59">
        <f t="shared" si="238"/>
        <v>1</v>
      </c>
      <c r="CV53" s="59">
        <f t="shared" si="239"/>
        <v>5</v>
      </c>
      <c r="CW53" s="59"/>
      <c r="CX53" s="59"/>
      <c r="CY53" s="59"/>
      <c r="CZ53" s="59"/>
      <c r="DA53" s="59"/>
      <c r="DB53" s="59"/>
      <c r="DC53" s="50" t="s">
        <v>205</v>
      </c>
      <c r="DD53" s="77" t="s">
        <v>2</v>
      </c>
      <c r="DE53" s="59">
        <f t="shared" si="108"/>
        <v>3</v>
      </c>
      <c r="DF53" s="59">
        <f t="shared" si="109"/>
        <v>15</v>
      </c>
      <c r="DG53" s="59">
        <f t="shared" si="110"/>
        <v>3</v>
      </c>
      <c r="DH53" s="59">
        <f t="shared" si="111"/>
        <v>3</v>
      </c>
      <c r="DI53" s="59">
        <f t="shared" si="112"/>
        <v>3</v>
      </c>
      <c r="DJ53" s="59">
        <f t="shared" si="113"/>
        <v>15</v>
      </c>
      <c r="DK53" s="59">
        <f t="shared" si="240"/>
        <v>15</v>
      </c>
      <c r="DL53" s="59">
        <f t="shared" si="241"/>
        <v>15</v>
      </c>
      <c r="DM53" s="59">
        <f t="shared" si="242"/>
        <v>15</v>
      </c>
      <c r="DN53" s="59">
        <f t="shared" si="243"/>
        <v>3</v>
      </c>
      <c r="DO53" s="59">
        <f t="shared" si="244"/>
        <v>3</v>
      </c>
      <c r="DP53" s="59">
        <f t="shared" si="244"/>
        <v>15</v>
      </c>
      <c r="DQ53" s="59">
        <f t="shared" si="244"/>
        <v>15</v>
      </c>
      <c r="DR53" s="59">
        <f t="shared" si="244"/>
        <v>3</v>
      </c>
      <c r="DS53" s="59">
        <f t="shared" si="244"/>
        <v>15</v>
      </c>
      <c r="DT53" s="59">
        <f t="shared" si="244"/>
        <v>3</v>
      </c>
      <c r="DU53" s="59">
        <f t="shared" si="244"/>
        <v>15</v>
      </c>
      <c r="DV53" s="59">
        <f t="shared" si="244"/>
        <v>15</v>
      </c>
      <c r="DW53" s="59">
        <f t="shared" si="244"/>
        <v>3</v>
      </c>
      <c r="DX53" s="59">
        <f t="shared" si="244"/>
        <v>15</v>
      </c>
      <c r="DY53" s="59"/>
      <c r="DZ53" s="59"/>
      <c r="EA53" s="59"/>
      <c r="EB53" s="59"/>
      <c r="EC53" s="59"/>
      <c r="ED53" s="59"/>
      <c r="EE53" s="59"/>
    </row>
    <row r="54" spans="2:135" s="48" customFormat="1" ht="14.25" customHeight="1">
      <c r="B54" s="50"/>
      <c r="C54" s="77" t="s">
        <v>13</v>
      </c>
      <c r="M54" s="51">
        <v>0</v>
      </c>
      <c r="N54" s="51">
        <v>0</v>
      </c>
      <c r="O54" s="51">
        <v>4.12</v>
      </c>
      <c r="P54" s="51">
        <v>2.12</v>
      </c>
      <c r="Q54" s="51">
        <v>0.17</v>
      </c>
      <c r="R54" s="51">
        <v>0.51</v>
      </c>
      <c r="S54" s="51">
        <v>1.42</v>
      </c>
      <c r="T54" s="51">
        <v>5.12</v>
      </c>
      <c r="U54" s="51">
        <v>2</v>
      </c>
      <c r="V54" s="51">
        <v>3.12</v>
      </c>
      <c r="W54" s="51">
        <v>0.48</v>
      </c>
      <c r="X54" s="51">
        <v>0.79</v>
      </c>
      <c r="Y54" s="51">
        <v>2.52</v>
      </c>
      <c r="Z54" s="51">
        <v>0.73</v>
      </c>
      <c r="AA54" s="51">
        <v>1.5</v>
      </c>
      <c r="AB54" s="51">
        <v>1.1399999999999999</v>
      </c>
      <c r="AC54" s="51">
        <v>1.26</v>
      </c>
      <c r="AD54" s="51">
        <v>1.05</v>
      </c>
      <c r="AE54" s="51">
        <v>1.4</v>
      </c>
      <c r="AF54" s="51">
        <v>7.28</v>
      </c>
      <c r="AG54" s="51">
        <v>2.89</v>
      </c>
      <c r="AH54" s="51">
        <v>0.3</v>
      </c>
      <c r="AI54" s="51">
        <v>4.1900000000000004</v>
      </c>
      <c r="AJ54" s="51">
        <v>1.95</v>
      </c>
      <c r="AK54" s="116">
        <v>1.49</v>
      </c>
      <c r="AL54" s="73">
        <v>1.8</v>
      </c>
      <c r="AM54" s="73">
        <v>0.47</v>
      </c>
      <c r="AN54" s="73">
        <v>0.64</v>
      </c>
      <c r="AO54" s="187">
        <v>0.33</v>
      </c>
      <c r="AP54" s="73">
        <v>4.0999999999999996</v>
      </c>
      <c r="AQ54" s="195">
        <v>1.59</v>
      </c>
      <c r="AR54" s="195">
        <v>0.44</v>
      </c>
      <c r="AS54" s="206"/>
      <c r="AT54" s="206"/>
      <c r="AU54" s="206"/>
      <c r="AV54" s="206"/>
      <c r="AW54" s="206"/>
      <c r="AX54" s="109"/>
      <c r="AY54" s="49"/>
      <c r="AZ54" s="54" t="e">
        <f t="shared" si="248"/>
        <v>#DIV/0!</v>
      </c>
      <c r="BA54" s="54" t="e">
        <f t="shared" si="248"/>
        <v>#DIV/0!</v>
      </c>
      <c r="BB54" s="54">
        <f t="shared" si="248"/>
        <v>0.63592233009708743</v>
      </c>
      <c r="BC54" s="54">
        <f t="shared" si="248"/>
        <v>0.46226415094339629</v>
      </c>
      <c r="BD54" s="54">
        <f t="shared" si="248"/>
        <v>-6.4117647058823533</v>
      </c>
      <c r="BE54" s="54">
        <f t="shared" si="248"/>
        <v>-1.0588235294117647</v>
      </c>
      <c r="BF54" s="54">
        <f t="shared" si="248"/>
        <v>1.4084507042253534E-2</v>
      </c>
      <c r="BG54" s="54">
        <f t="shared" si="248"/>
        <v>-0.421875</v>
      </c>
      <c r="BH54" s="54">
        <f t="shared" si="248"/>
        <v>-0.44500000000000006</v>
      </c>
      <c r="BI54" s="54">
        <f t="shared" si="248"/>
        <v>0.90384615384615385</v>
      </c>
      <c r="BJ54" s="54">
        <f>(W54-AI54)/W54</f>
        <v>-7.7291666666666679</v>
      </c>
      <c r="BK54" s="54">
        <f t="shared" si="249"/>
        <v>-1.4683544303797467</v>
      </c>
      <c r="BL54" s="54">
        <f t="shared" si="249"/>
        <v>0.40873015873015872</v>
      </c>
      <c r="BM54" s="54">
        <f t="shared" si="249"/>
        <v>-1.4657534246575343</v>
      </c>
      <c r="BN54" s="54">
        <f t="shared" si="249"/>
        <v>0.68666666666666665</v>
      </c>
      <c r="BO54" s="54">
        <f>(AB54-AN54)/AB54</f>
        <v>0.4385964912280701</v>
      </c>
      <c r="BP54" s="54">
        <f t="shared" si="247"/>
        <v>0.73809523809523803</v>
      </c>
      <c r="BQ54" s="54">
        <f t="shared" si="247"/>
        <v>-2.9047619047619047</v>
      </c>
      <c r="BR54" s="54">
        <f t="shared" si="247"/>
        <v>-0.13571428571428584</v>
      </c>
      <c r="BS54" s="54">
        <f t="shared" si="247"/>
        <v>0.93956043956043955</v>
      </c>
      <c r="BT54" s="54"/>
      <c r="BU54" s="54"/>
      <c r="BV54" s="54"/>
      <c r="BW54" s="54"/>
      <c r="BX54" s="54"/>
      <c r="BY54" s="54"/>
      <c r="BZ54" s="54"/>
      <c r="CA54" s="54"/>
      <c r="CB54" s="61">
        <v>15</v>
      </c>
      <c r="CC54" s="59" t="e">
        <f t="shared" si="220"/>
        <v>#DIV/0!</v>
      </c>
      <c r="CD54" s="59" t="e">
        <f t="shared" si="221"/>
        <v>#DIV/0!</v>
      </c>
      <c r="CE54" s="59">
        <f t="shared" si="222"/>
        <v>5</v>
      </c>
      <c r="CF54" s="59">
        <f t="shared" si="223"/>
        <v>5</v>
      </c>
      <c r="CG54" s="59">
        <f t="shared" si="224"/>
        <v>1</v>
      </c>
      <c r="CH54" s="59">
        <f t="shared" si="225"/>
        <v>1</v>
      </c>
      <c r="CI54" s="59">
        <f t="shared" si="226"/>
        <v>2</v>
      </c>
      <c r="CJ54" s="59">
        <f t="shared" si="227"/>
        <v>1</v>
      </c>
      <c r="CK54" s="59">
        <f t="shared" si="228"/>
        <v>1</v>
      </c>
      <c r="CL54" s="59">
        <f t="shared" si="229"/>
        <v>5</v>
      </c>
      <c r="CM54" s="59">
        <f t="shared" si="230"/>
        <v>1</v>
      </c>
      <c r="CN54" s="59">
        <f t="shared" si="231"/>
        <v>1</v>
      </c>
      <c r="CO54" s="59">
        <f t="shared" si="232"/>
        <v>5</v>
      </c>
      <c r="CP54" s="59">
        <f t="shared" si="233"/>
        <v>1</v>
      </c>
      <c r="CQ54" s="59">
        <f t="shared" si="234"/>
        <v>5</v>
      </c>
      <c r="CR54" s="59">
        <f t="shared" si="235"/>
        <v>5</v>
      </c>
      <c r="CS54" s="59">
        <f t="shared" si="236"/>
        <v>5</v>
      </c>
      <c r="CT54" s="59">
        <f t="shared" si="237"/>
        <v>1</v>
      </c>
      <c r="CU54" s="59">
        <f t="shared" si="238"/>
        <v>1</v>
      </c>
      <c r="CV54" s="59">
        <f t="shared" si="239"/>
        <v>5</v>
      </c>
      <c r="CW54" s="59"/>
      <c r="CX54" s="59"/>
      <c r="CY54" s="59"/>
      <c r="CZ54" s="59"/>
      <c r="DA54" s="59"/>
      <c r="DB54" s="59"/>
      <c r="DC54" s="50" t="s">
        <v>205</v>
      </c>
      <c r="DD54" s="77" t="s">
        <v>13</v>
      </c>
      <c r="DE54" s="59" t="e">
        <f t="shared" si="108"/>
        <v>#DIV/0!</v>
      </c>
      <c r="DF54" s="59" t="e">
        <f t="shared" si="109"/>
        <v>#DIV/0!</v>
      </c>
      <c r="DG54" s="59">
        <f t="shared" si="110"/>
        <v>15</v>
      </c>
      <c r="DH54" s="59">
        <f t="shared" si="111"/>
        <v>15</v>
      </c>
      <c r="DI54" s="59">
        <f t="shared" si="112"/>
        <v>3</v>
      </c>
      <c r="DJ54" s="59">
        <f t="shared" si="113"/>
        <v>3</v>
      </c>
      <c r="DK54" s="59">
        <f t="shared" si="240"/>
        <v>6</v>
      </c>
      <c r="DL54" s="59">
        <f t="shared" si="241"/>
        <v>3</v>
      </c>
      <c r="DM54" s="59">
        <f t="shared" si="242"/>
        <v>3</v>
      </c>
      <c r="DN54" s="59">
        <f t="shared" si="243"/>
        <v>15</v>
      </c>
      <c r="DO54" s="59">
        <f t="shared" si="244"/>
        <v>3</v>
      </c>
      <c r="DP54" s="59">
        <f t="shared" si="244"/>
        <v>3</v>
      </c>
      <c r="DQ54" s="59">
        <f t="shared" si="244"/>
        <v>15</v>
      </c>
      <c r="DR54" s="59">
        <f t="shared" si="244"/>
        <v>3</v>
      </c>
      <c r="DS54" s="59">
        <f t="shared" si="244"/>
        <v>15</v>
      </c>
      <c r="DT54" s="59">
        <f t="shared" si="244"/>
        <v>15</v>
      </c>
      <c r="DU54" s="59">
        <f t="shared" si="244"/>
        <v>15</v>
      </c>
      <c r="DV54" s="59">
        <f t="shared" si="244"/>
        <v>3</v>
      </c>
      <c r="DW54" s="59">
        <f t="shared" si="244"/>
        <v>3</v>
      </c>
      <c r="DX54" s="59">
        <f t="shared" si="244"/>
        <v>15</v>
      </c>
      <c r="DY54" s="59"/>
      <c r="DZ54" s="59"/>
      <c r="EA54" s="59"/>
      <c r="EB54" s="59"/>
      <c r="EC54" s="59"/>
      <c r="ED54" s="59"/>
      <c r="EE54" s="59"/>
    </row>
    <row r="55" spans="2:135" s="48" customFormat="1" ht="14.25" customHeight="1">
      <c r="B55" s="50"/>
      <c r="C55" s="77" t="s">
        <v>12</v>
      </c>
      <c r="M55" s="51">
        <v>0.01</v>
      </c>
      <c r="N55" s="51">
        <v>0.66</v>
      </c>
      <c r="O55" s="51">
        <v>3.85</v>
      </c>
      <c r="P55" s="51">
        <v>6.04</v>
      </c>
      <c r="Q55" s="51">
        <v>0.18</v>
      </c>
      <c r="R55" s="51">
        <v>5.29</v>
      </c>
      <c r="S55" s="51">
        <v>1.61</v>
      </c>
      <c r="T55" s="51">
        <v>0.89</v>
      </c>
      <c r="U55" s="51">
        <v>2.5299999999999998</v>
      </c>
      <c r="V55" s="51">
        <v>0.15</v>
      </c>
      <c r="W55" s="51">
        <v>0</v>
      </c>
      <c r="X55" s="51">
        <v>0</v>
      </c>
      <c r="Y55" s="51">
        <v>1.64</v>
      </c>
      <c r="Z55" s="51">
        <v>0.82</v>
      </c>
      <c r="AA55" s="51">
        <v>0</v>
      </c>
      <c r="AB55" s="51">
        <v>2.71</v>
      </c>
      <c r="AC55" s="51">
        <v>3.9</v>
      </c>
      <c r="AD55" s="51">
        <v>5.05</v>
      </c>
      <c r="AE55" s="51">
        <v>5.05</v>
      </c>
      <c r="AF55" s="51">
        <v>1</v>
      </c>
      <c r="AG55" s="51">
        <v>1.88</v>
      </c>
      <c r="AH55" s="51">
        <v>2.72</v>
      </c>
      <c r="AI55" s="51">
        <v>4.9000000000000004</v>
      </c>
      <c r="AJ55" s="51">
        <v>0.15</v>
      </c>
      <c r="AK55" s="116">
        <v>0.41</v>
      </c>
      <c r="AL55" s="73">
        <v>3.58</v>
      </c>
      <c r="AM55" s="73">
        <v>0.82</v>
      </c>
      <c r="AN55" s="73">
        <v>0.02</v>
      </c>
      <c r="AO55" s="187">
        <v>0.66</v>
      </c>
      <c r="AP55" s="73">
        <v>1.8</v>
      </c>
      <c r="AQ55" s="195">
        <v>0.98</v>
      </c>
      <c r="AR55" s="195">
        <v>3.72</v>
      </c>
      <c r="AS55" s="206"/>
      <c r="AT55" s="206"/>
      <c r="AU55" s="206"/>
      <c r="AV55" s="206"/>
      <c r="AW55" s="206"/>
      <c r="AX55" s="109"/>
      <c r="AY55" s="49"/>
      <c r="AZ55" s="54">
        <f t="shared" si="248"/>
        <v>-163</v>
      </c>
      <c r="BA55" s="54">
        <f t="shared" si="248"/>
        <v>-0.24242424242424229</v>
      </c>
      <c r="BB55" s="54">
        <f t="shared" si="248"/>
        <v>1</v>
      </c>
      <c r="BC55" s="54">
        <f t="shared" si="248"/>
        <v>0.55132450331125826</v>
      </c>
      <c r="BD55" s="54">
        <f t="shared" si="248"/>
        <v>-20.666666666666664</v>
      </c>
      <c r="BE55" s="54">
        <f t="shared" si="248"/>
        <v>4.5368620037807221E-2</v>
      </c>
      <c r="BF55" s="54">
        <f t="shared" si="248"/>
        <v>-2.1366459627329188</v>
      </c>
      <c r="BG55" s="54">
        <f t="shared" si="248"/>
        <v>-0.12359550561797751</v>
      </c>
      <c r="BH55" s="54">
        <f t="shared" si="248"/>
        <v>0.25691699604743079</v>
      </c>
      <c r="BI55" s="54">
        <f t="shared" si="248"/>
        <v>-17.133333333333336</v>
      </c>
      <c r="BJ55" s="62">
        <v>0</v>
      </c>
      <c r="BK55" s="62">
        <v>0</v>
      </c>
      <c r="BL55" s="54">
        <f>(Y55-AK55)/Y55</f>
        <v>0.75</v>
      </c>
      <c r="BM55" s="54">
        <f>(Z55-AL55)/Z55</f>
        <v>-3.3658536585365857</v>
      </c>
      <c r="BN55" s="62">
        <v>0</v>
      </c>
      <c r="BO55" s="62">
        <v>0</v>
      </c>
      <c r="BP55" s="62">
        <v>0</v>
      </c>
      <c r="BQ55" s="62">
        <v>0</v>
      </c>
      <c r="BR55" s="54">
        <f>(AE55-AQ55)/AE55</f>
        <v>0.80594059405940599</v>
      </c>
      <c r="BS55" s="54">
        <f>(AF55-AR55)/AF55</f>
        <v>-2.72</v>
      </c>
      <c r="BT55" s="54"/>
      <c r="BU55" s="54"/>
      <c r="BV55" s="54"/>
      <c r="BW55" s="54"/>
      <c r="BX55" s="54"/>
      <c r="BY55" s="54"/>
      <c r="BZ55" s="54"/>
      <c r="CA55" s="54"/>
      <c r="CB55" s="61">
        <v>15</v>
      </c>
      <c r="CC55" s="59">
        <f t="shared" si="220"/>
        <v>1</v>
      </c>
      <c r="CD55" s="59">
        <f t="shared" si="221"/>
        <v>1</v>
      </c>
      <c r="CE55" s="59">
        <f t="shared" si="222"/>
        <v>5</v>
      </c>
      <c r="CF55" s="59">
        <f t="shared" si="223"/>
        <v>5</v>
      </c>
      <c r="CG55" s="59">
        <f t="shared" si="224"/>
        <v>1</v>
      </c>
      <c r="CH55" s="59">
        <f t="shared" si="225"/>
        <v>2</v>
      </c>
      <c r="CI55" s="59">
        <f t="shared" si="226"/>
        <v>1</v>
      </c>
      <c r="CJ55" s="59">
        <f t="shared" si="227"/>
        <v>1</v>
      </c>
      <c r="CK55" s="59">
        <f t="shared" si="228"/>
        <v>5</v>
      </c>
      <c r="CL55" s="59">
        <f t="shared" si="229"/>
        <v>1</v>
      </c>
      <c r="CM55" s="59">
        <f t="shared" si="230"/>
        <v>4</v>
      </c>
      <c r="CN55" s="59">
        <f t="shared" si="231"/>
        <v>4</v>
      </c>
      <c r="CO55" s="59">
        <f t="shared" si="232"/>
        <v>5</v>
      </c>
      <c r="CP55" s="59">
        <f t="shared" si="233"/>
        <v>1</v>
      </c>
      <c r="CQ55" s="59">
        <f t="shared" si="234"/>
        <v>4</v>
      </c>
      <c r="CR55" s="59">
        <f t="shared" si="235"/>
        <v>2</v>
      </c>
      <c r="CS55" s="59">
        <f t="shared" si="236"/>
        <v>2</v>
      </c>
      <c r="CT55" s="59">
        <f t="shared" si="237"/>
        <v>2</v>
      </c>
      <c r="CU55" s="59">
        <f t="shared" si="238"/>
        <v>5</v>
      </c>
      <c r="CV55" s="59">
        <f t="shared" si="239"/>
        <v>1</v>
      </c>
      <c r="CW55" s="59"/>
      <c r="CX55" s="59"/>
      <c r="CY55" s="59"/>
      <c r="CZ55" s="59"/>
      <c r="DA55" s="59"/>
      <c r="DB55" s="59"/>
      <c r="DC55" s="50" t="s">
        <v>205</v>
      </c>
      <c r="DD55" s="77" t="s">
        <v>12</v>
      </c>
      <c r="DE55" s="59">
        <f t="shared" si="108"/>
        <v>3</v>
      </c>
      <c r="DF55" s="59">
        <f t="shared" si="109"/>
        <v>3</v>
      </c>
      <c r="DG55" s="59">
        <f t="shared" si="110"/>
        <v>15</v>
      </c>
      <c r="DH55" s="59">
        <f t="shared" si="111"/>
        <v>15</v>
      </c>
      <c r="DI55" s="59">
        <f t="shared" si="112"/>
        <v>3</v>
      </c>
      <c r="DJ55" s="59">
        <f t="shared" si="113"/>
        <v>6</v>
      </c>
      <c r="DK55" s="59">
        <f t="shared" si="240"/>
        <v>3</v>
      </c>
      <c r="DL55" s="59">
        <f t="shared" si="241"/>
        <v>3</v>
      </c>
      <c r="DM55" s="59">
        <f t="shared" si="242"/>
        <v>15</v>
      </c>
      <c r="DN55" s="59">
        <f t="shared" si="243"/>
        <v>3</v>
      </c>
      <c r="DO55" s="59">
        <f t="shared" si="244"/>
        <v>12</v>
      </c>
      <c r="DP55" s="59">
        <f t="shared" si="244"/>
        <v>12</v>
      </c>
      <c r="DQ55" s="59">
        <f t="shared" si="244"/>
        <v>15</v>
      </c>
      <c r="DR55" s="59">
        <f t="shared" si="244"/>
        <v>3</v>
      </c>
      <c r="DS55" s="59">
        <f t="shared" si="244"/>
        <v>12</v>
      </c>
      <c r="DT55" s="59">
        <f t="shared" si="244"/>
        <v>6</v>
      </c>
      <c r="DU55" s="59">
        <f t="shared" si="244"/>
        <v>6</v>
      </c>
      <c r="DV55" s="59">
        <f t="shared" si="244"/>
        <v>6</v>
      </c>
      <c r="DW55" s="59">
        <f t="shared" si="244"/>
        <v>15</v>
      </c>
      <c r="DX55" s="59">
        <f t="shared" si="244"/>
        <v>3</v>
      </c>
      <c r="DY55" s="59"/>
      <c r="DZ55" s="59"/>
      <c r="EA55" s="59"/>
      <c r="EB55" s="59"/>
      <c r="EC55" s="59"/>
      <c r="ED55" s="59"/>
      <c r="EE55" s="59"/>
    </row>
    <row r="56" spans="2:135" s="48" customFormat="1" ht="14.25" customHeight="1">
      <c r="B56" s="50"/>
      <c r="C56" s="77" t="s">
        <v>8</v>
      </c>
      <c r="M56" s="51">
        <v>0</v>
      </c>
      <c r="N56" s="51">
        <v>0.17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/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116">
        <v>0</v>
      </c>
      <c r="AL56" s="116">
        <v>0</v>
      </c>
      <c r="AM56" s="116">
        <v>0</v>
      </c>
      <c r="AN56" s="73">
        <v>0</v>
      </c>
      <c r="AO56" s="187">
        <v>3.48</v>
      </c>
      <c r="AP56" s="73">
        <v>0.23</v>
      </c>
      <c r="AQ56" s="195">
        <v>0</v>
      </c>
      <c r="AR56" s="195">
        <v>0</v>
      </c>
      <c r="AS56" s="206"/>
      <c r="AT56" s="206"/>
      <c r="AU56" s="206"/>
      <c r="AV56" s="206"/>
      <c r="AW56" s="206"/>
      <c r="AX56" s="109"/>
      <c r="AY56" s="49"/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/>
      <c r="BU56" s="62"/>
      <c r="BV56" s="62"/>
      <c r="BW56" s="62"/>
      <c r="BX56" s="62"/>
      <c r="BY56" s="54"/>
      <c r="BZ56" s="54"/>
      <c r="CA56" s="54"/>
      <c r="CB56" s="61">
        <v>15</v>
      </c>
      <c r="CC56" s="59">
        <f t="shared" si="220"/>
        <v>4</v>
      </c>
      <c r="CD56" s="59">
        <f t="shared" si="221"/>
        <v>4</v>
      </c>
      <c r="CE56" s="59">
        <f t="shared" si="222"/>
        <v>4</v>
      </c>
      <c r="CF56" s="59">
        <f t="shared" si="223"/>
        <v>4</v>
      </c>
      <c r="CG56" s="59">
        <f t="shared" si="224"/>
        <v>4</v>
      </c>
      <c r="CH56" s="59">
        <f t="shared" si="225"/>
        <v>4</v>
      </c>
      <c r="CI56" s="59">
        <f t="shared" si="226"/>
        <v>4</v>
      </c>
      <c r="CJ56" s="59">
        <f t="shared" si="227"/>
        <v>4</v>
      </c>
      <c r="CK56" s="59">
        <f t="shared" si="228"/>
        <v>4</v>
      </c>
      <c r="CL56" s="59">
        <f t="shared" si="229"/>
        <v>4</v>
      </c>
      <c r="CM56" s="59">
        <f t="shared" si="230"/>
        <v>4</v>
      </c>
      <c r="CN56" s="59">
        <f t="shared" si="231"/>
        <v>4</v>
      </c>
      <c r="CO56" s="59">
        <f t="shared" si="232"/>
        <v>4</v>
      </c>
      <c r="CP56" s="59">
        <f t="shared" si="233"/>
        <v>4</v>
      </c>
      <c r="CQ56" s="59">
        <f t="shared" si="234"/>
        <v>4</v>
      </c>
      <c r="CR56" s="59">
        <f t="shared" si="235"/>
        <v>4</v>
      </c>
      <c r="CS56" s="59">
        <f t="shared" si="236"/>
        <v>4</v>
      </c>
      <c r="CT56" s="59">
        <f t="shared" si="237"/>
        <v>4</v>
      </c>
      <c r="CU56" s="59">
        <f t="shared" si="238"/>
        <v>4</v>
      </c>
      <c r="CV56" s="59">
        <f t="shared" si="239"/>
        <v>4</v>
      </c>
      <c r="CW56" s="59"/>
      <c r="CX56" s="59"/>
      <c r="CY56" s="59"/>
      <c r="CZ56" s="59"/>
      <c r="DA56" s="59"/>
      <c r="DB56" s="59"/>
      <c r="DC56" s="50" t="s">
        <v>205</v>
      </c>
      <c r="DD56" s="77" t="s">
        <v>8</v>
      </c>
      <c r="DE56" s="59">
        <f t="shared" si="108"/>
        <v>12</v>
      </c>
      <c r="DF56" s="59">
        <f t="shared" si="109"/>
        <v>12</v>
      </c>
      <c r="DG56" s="59">
        <f t="shared" si="110"/>
        <v>12</v>
      </c>
      <c r="DH56" s="59">
        <f t="shared" si="111"/>
        <v>12</v>
      </c>
      <c r="DI56" s="59">
        <f t="shared" si="112"/>
        <v>12</v>
      </c>
      <c r="DJ56" s="59">
        <f t="shared" si="113"/>
        <v>12</v>
      </c>
      <c r="DK56" s="59">
        <f t="shared" ref="DK56" si="250">CI56/5*$CB56</f>
        <v>12</v>
      </c>
      <c r="DL56" s="59">
        <f t="shared" ref="DL56" si="251">CJ56/5*$CB56</f>
        <v>12</v>
      </c>
      <c r="DM56" s="59">
        <f t="shared" ref="DM56" si="252">CK56/5*$CB56</f>
        <v>12</v>
      </c>
      <c r="DN56" s="59">
        <f t="shared" ref="DN56" si="253">CL56/5*$CB56</f>
        <v>12</v>
      </c>
      <c r="DO56" s="59">
        <f t="shared" ref="DO56" si="254">CM56/5*$CB56</f>
        <v>12</v>
      </c>
      <c r="DP56" s="59">
        <f t="shared" ref="DP56" si="255">CN56/5*$CB56</f>
        <v>12</v>
      </c>
      <c r="DQ56" s="59">
        <f t="shared" ref="DQ56:DX56" si="256">CO56/5*$CB56</f>
        <v>12</v>
      </c>
      <c r="DR56" s="59">
        <f t="shared" si="256"/>
        <v>12</v>
      </c>
      <c r="DS56" s="59">
        <f t="shared" si="256"/>
        <v>12</v>
      </c>
      <c r="DT56" s="59">
        <f t="shared" si="256"/>
        <v>12</v>
      </c>
      <c r="DU56" s="59">
        <f t="shared" si="256"/>
        <v>12</v>
      </c>
      <c r="DV56" s="59">
        <f t="shared" si="256"/>
        <v>12</v>
      </c>
      <c r="DW56" s="59">
        <f t="shared" si="256"/>
        <v>12</v>
      </c>
      <c r="DX56" s="59">
        <f t="shared" si="256"/>
        <v>12</v>
      </c>
      <c r="DY56" s="59"/>
      <c r="DZ56" s="59"/>
      <c r="EA56" s="59"/>
      <c r="EB56" s="59"/>
      <c r="EC56" s="59"/>
      <c r="ED56" s="59"/>
      <c r="EE56" s="59"/>
    </row>
    <row r="57" spans="2:135" s="48" customFormat="1" ht="14.25" customHeight="1">
      <c r="B57" s="50"/>
      <c r="C57" s="77" t="s">
        <v>5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116">
        <v>0</v>
      </c>
      <c r="AL57" s="73">
        <v>0</v>
      </c>
      <c r="AM57" s="73">
        <v>12.85</v>
      </c>
      <c r="AN57" s="73">
        <v>12.85</v>
      </c>
      <c r="AO57" s="187">
        <v>0</v>
      </c>
      <c r="AP57" s="73">
        <v>2.4300000000000002</v>
      </c>
      <c r="AQ57" s="195">
        <v>0</v>
      </c>
      <c r="AR57" s="195">
        <v>0</v>
      </c>
      <c r="AS57" s="206"/>
      <c r="AT57" s="206"/>
      <c r="AU57" s="206"/>
      <c r="AV57" s="206"/>
      <c r="AW57" s="206"/>
      <c r="AX57" s="109"/>
      <c r="AY57" s="49"/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/>
      <c r="BU57" s="62"/>
      <c r="BV57" s="62"/>
      <c r="BW57" s="62"/>
      <c r="BX57" s="62"/>
      <c r="BY57" s="54"/>
      <c r="BZ57" s="54"/>
      <c r="CA57" s="54"/>
      <c r="CB57" s="61">
        <v>15</v>
      </c>
      <c r="CC57" s="59">
        <f t="shared" si="220"/>
        <v>4</v>
      </c>
      <c r="CD57" s="59">
        <f t="shared" si="221"/>
        <v>4</v>
      </c>
      <c r="CE57" s="59">
        <f t="shared" si="222"/>
        <v>4</v>
      </c>
      <c r="CF57" s="59">
        <f t="shared" si="223"/>
        <v>4</v>
      </c>
      <c r="CG57" s="59">
        <f t="shared" si="224"/>
        <v>4</v>
      </c>
      <c r="CH57" s="59">
        <f t="shared" si="225"/>
        <v>4</v>
      </c>
      <c r="CI57" s="59">
        <f t="shared" si="226"/>
        <v>4</v>
      </c>
      <c r="CJ57" s="59">
        <f t="shared" si="227"/>
        <v>4</v>
      </c>
      <c r="CK57" s="59">
        <f t="shared" si="228"/>
        <v>4</v>
      </c>
      <c r="CL57" s="59">
        <f t="shared" si="229"/>
        <v>4</v>
      </c>
      <c r="CM57" s="59">
        <f t="shared" si="230"/>
        <v>4</v>
      </c>
      <c r="CN57" s="59">
        <f t="shared" si="231"/>
        <v>4</v>
      </c>
      <c r="CO57" s="59">
        <f t="shared" si="232"/>
        <v>4</v>
      </c>
      <c r="CP57" s="59">
        <f t="shared" si="233"/>
        <v>4</v>
      </c>
      <c r="CQ57" s="59">
        <f t="shared" si="234"/>
        <v>4</v>
      </c>
      <c r="CR57" s="59">
        <f t="shared" si="235"/>
        <v>4</v>
      </c>
      <c r="CS57" s="59">
        <f t="shared" si="236"/>
        <v>4</v>
      </c>
      <c r="CT57" s="59">
        <f t="shared" si="237"/>
        <v>4</v>
      </c>
      <c r="CU57" s="59">
        <f t="shared" si="238"/>
        <v>4</v>
      </c>
      <c r="CV57" s="59">
        <f t="shared" si="239"/>
        <v>4</v>
      </c>
      <c r="CW57" s="59"/>
      <c r="CX57" s="59"/>
      <c r="CY57" s="59"/>
      <c r="CZ57" s="59"/>
      <c r="DA57" s="59"/>
      <c r="DB57" s="59"/>
      <c r="DC57" s="50" t="s">
        <v>205</v>
      </c>
      <c r="DD57" s="77" t="s">
        <v>5</v>
      </c>
      <c r="DE57" s="59">
        <f t="shared" si="108"/>
        <v>12</v>
      </c>
      <c r="DF57" s="59">
        <f t="shared" si="109"/>
        <v>12</v>
      </c>
      <c r="DG57" s="59">
        <f t="shared" si="110"/>
        <v>12</v>
      </c>
      <c r="DH57" s="59">
        <f t="shared" si="111"/>
        <v>12</v>
      </c>
      <c r="DI57" s="59">
        <f t="shared" si="112"/>
        <v>12</v>
      </c>
      <c r="DJ57" s="59">
        <f t="shared" si="113"/>
        <v>12</v>
      </c>
      <c r="DK57" s="59">
        <f t="shared" ref="DK57" si="257">CI57/5*$CB57</f>
        <v>12</v>
      </c>
      <c r="DL57" s="59">
        <f t="shared" ref="DL57" si="258">CJ57/5*$CB57</f>
        <v>12</v>
      </c>
      <c r="DM57" s="59">
        <f t="shared" ref="DM57" si="259">CK57/5*$CB57</f>
        <v>12</v>
      </c>
      <c r="DN57" s="59">
        <f t="shared" ref="DN57" si="260">CL57/5*$CB57</f>
        <v>12</v>
      </c>
      <c r="DO57" s="59">
        <f t="shared" ref="DO57" si="261">CM57/5*$CB57</f>
        <v>12</v>
      </c>
      <c r="DP57" s="59">
        <f t="shared" ref="DP57" si="262">CN57/5*$CB57</f>
        <v>12</v>
      </c>
      <c r="DQ57" s="59">
        <f t="shared" ref="DQ57:DX57" si="263">CO57/5*$CB57</f>
        <v>12</v>
      </c>
      <c r="DR57" s="59">
        <f t="shared" si="263"/>
        <v>12</v>
      </c>
      <c r="DS57" s="59">
        <f t="shared" si="263"/>
        <v>12</v>
      </c>
      <c r="DT57" s="59">
        <f t="shared" si="263"/>
        <v>12</v>
      </c>
      <c r="DU57" s="59">
        <f t="shared" si="263"/>
        <v>12</v>
      </c>
      <c r="DV57" s="59">
        <f t="shared" si="263"/>
        <v>12</v>
      </c>
      <c r="DW57" s="59">
        <f t="shared" si="263"/>
        <v>12</v>
      </c>
      <c r="DX57" s="59">
        <f t="shared" si="263"/>
        <v>12</v>
      </c>
      <c r="DY57" s="59"/>
      <c r="DZ57" s="59"/>
      <c r="EA57" s="59"/>
      <c r="EB57" s="59"/>
      <c r="EC57" s="59"/>
      <c r="ED57" s="59"/>
      <c r="EE57" s="59"/>
    </row>
    <row r="58" spans="2:135" ht="14.25" customHeight="1">
      <c r="B58" s="46" t="s">
        <v>132</v>
      </c>
      <c r="C58" s="47" t="s">
        <v>14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119">
        <v>0</v>
      </c>
      <c r="AM58" s="119">
        <v>0</v>
      </c>
      <c r="AN58" s="119">
        <v>0</v>
      </c>
      <c r="AO58" s="127">
        <v>0</v>
      </c>
      <c r="AP58" s="72">
        <v>0</v>
      </c>
      <c r="AQ58" s="72">
        <v>0</v>
      </c>
      <c r="AR58" s="72">
        <v>0</v>
      </c>
      <c r="AS58" s="111"/>
      <c r="AT58" s="111"/>
      <c r="AU58" s="111"/>
      <c r="AV58" s="111"/>
      <c r="AW58" s="111"/>
      <c r="AX58" s="111"/>
      <c r="AY58" s="56"/>
      <c r="AZ58" s="56"/>
      <c r="BA58" s="56"/>
      <c r="BB58" s="56"/>
      <c r="BC58" s="56"/>
      <c r="BD58" s="56"/>
      <c r="BE58" s="56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60"/>
      <c r="CC58" s="60"/>
      <c r="CD58" s="60"/>
      <c r="CE58" s="60"/>
      <c r="CF58" s="60"/>
      <c r="CG58" s="60"/>
      <c r="CH58" s="60"/>
      <c r="CI58" s="58"/>
      <c r="CJ58" s="58"/>
      <c r="CK58" s="58"/>
      <c r="CL58" s="58"/>
      <c r="CM58" s="58"/>
      <c r="CN58" s="58">
        <f t="shared" ref="CN58:CN68" si="264">IF(AJ58&gt;10000,-6,IF(AJ58&gt;5000,-5,IF(AJ58&gt;1000,-4,IF(AJ58&gt;500,-3,IF(AJ58&gt;100,-2,IF(AJ58&gt;=1,-1,0))))))</f>
        <v>0</v>
      </c>
      <c r="CO58" s="58">
        <f t="shared" ref="CO58:CO68" si="265">IF(AK58&gt;10000,-6,IF(AK58&gt;5000,-5,IF(AK58&gt;1000,-4,IF(AK58&gt;500,-3,IF(AK58&gt;100,-2,IF(AK58&gt;=1,-1,0))))))</f>
        <v>0</v>
      </c>
      <c r="CP58" s="58">
        <f t="shared" ref="CP58:CP68" si="266">IF(AL58&gt;10000,-6,IF(AL58&gt;5000,-5,IF(AL58&gt;1000,-4,IF(AL58&gt;500,-3,IF(AL58&gt;100,-2,IF(AL58&gt;=1,-1,0))))))</f>
        <v>0</v>
      </c>
      <c r="CQ58" s="58">
        <f t="shared" ref="CQ58:CQ68" si="267">IF(AM58&gt;10000,-6,IF(AM58&gt;5000,-5,IF(AM58&gt;1000,-4,IF(AM58&gt;500,-3,IF(AM58&gt;100,-2,IF(AM58&gt;=1,-1,0))))))</f>
        <v>0</v>
      </c>
      <c r="CR58" s="58">
        <f t="shared" ref="CR58:CR68" si="268">IF(AN58&gt;10000,-6,IF(AN58&gt;5000,-5,IF(AN58&gt;1000,-4,IF(AN58&gt;500,-3,IF(AN58&gt;100,-2,IF(AN58&gt;=1,-1,0))))))</f>
        <v>0</v>
      </c>
      <c r="CS58" s="58">
        <f t="shared" ref="CS58:CS68" si="269">IF(AO58&gt;10000,-6,IF(AO58&gt;5000,-5,IF(AO58&gt;1000,-4,IF(AO58&gt;500,-3,IF(AO58&gt;100,-2,IF(AO58&gt;=1,-1,0))))))</f>
        <v>0</v>
      </c>
      <c r="CT58" s="58">
        <f t="shared" ref="CT58:CT68" si="270">IF(AP58&gt;10000,-6,IF(AP58&gt;5000,-5,IF(AP58&gt;1000,-4,IF(AP58&gt;500,-3,IF(AP58&gt;100,-2,IF(AP58&gt;=1,-1,0))))))</f>
        <v>0</v>
      </c>
      <c r="CU58" s="58">
        <f t="shared" ref="CU58:CU68" si="271">IF(AQ58&gt;10000,-6,IF(AQ58&gt;5000,-5,IF(AQ58&gt;1000,-4,IF(AQ58&gt;500,-3,IF(AQ58&gt;100,-2,IF(AQ58&gt;=1,-1,0))))))</f>
        <v>0</v>
      </c>
      <c r="CV58" s="58">
        <f t="shared" ref="CV58:CV68" si="272">IF(AR58&gt;10000,-6,IF(AR58&gt;5000,-5,IF(AR58&gt;1000,-4,IF(AR58&gt;500,-3,IF(AR58&gt;100,-2,IF(AR58&gt;=1,-1,0))))))</f>
        <v>0</v>
      </c>
      <c r="CW58" s="58"/>
      <c r="CX58" s="58"/>
      <c r="CY58" s="58"/>
      <c r="CZ58" s="58"/>
      <c r="DA58" s="58"/>
      <c r="DB58" s="58"/>
      <c r="DC58" s="46" t="s">
        <v>207</v>
      </c>
      <c r="DD58" s="47" t="s">
        <v>14</v>
      </c>
      <c r="DE58" s="55"/>
      <c r="DF58" s="55"/>
      <c r="DG58" s="55"/>
      <c r="DH58" s="55"/>
      <c r="DI58" s="55"/>
      <c r="DJ58" s="55"/>
      <c r="DK58" s="58"/>
      <c r="DL58" s="58"/>
      <c r="DM58" s="58"/>
      <c r="DN58" s="58"/>
      <c r="DO58" s="58"/>
      <c r="DP58" s="58">
        <f t="shared" ref="DP58:DX58" si="273">CN58</f>
        <v>0</v>
      </c>
      <c r="DQ58" s="58">
        <f t="shared" si="273"/>
        <v>0</v>
      </c>
      <c r="DR58" s="58">
        <f t="shared" si="273"/>
        <v>0</v>
      </c>
      <c r="DS58" s="58">
        <f t="shared" si="273"/>
        <v>0</v>
      </c>
      <c r="DT58" s="58">
        <f t="shared" si="273"/>
        <v>0</v>
      </c>
      <c r="DU58" s="58">
        <f t="shared" si="273"/>
        <v>0</v>
      </c>
      <c r="DV58" s="58">
        <f t="shared" si="273"/>
        <v>0</v>
      </c>
      <c r="DW58" s="58">
        <f t="shared" si="273"/>
        <v>0</v>
      </c>
      <c r="DX58" s="58">
        <f t="shared" si="273"/>
        <v>0</v>
      </c>
      <c r="DY58" s="58"/>
      <c r="DZ58" s="58"/>
      <c r="EA58" s="58"/>
      <c r="EB58" s="58"/>
      <c r="EC58" s="58"/>
      <c r="ED58" s="58"/>
      <c r="EE58" s="58"/>
    </row>
    <row r="59" spans="2:135" ht="14.25" customHeight="1">
      <c r="B59" s="46"/>
      <c r="C59" s="47" t="s">
        <v>9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118">
        <v>0</v>
      </c>
      <c r="AP59" s="72">
        <v>0</v>
      </c>
      <c r="AQ59" s="72">
        <v>0</v>
      </c>
      <c r="AR59" s="72">
        <v>0</v>
      </c>
      <c r="AS59" s="111"/>
      <c r="AT59" s="111"/>
      <c r="AU59" s="111"/>
      <c r="AV59" s="111"/>
      <c r="AW59" s="111"/>
      <c r="AX59" s="111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60"/>
      <c r="CC59" s="60"/>
      <c r="CD59" s="60"/>
      <c r="CE59" s="60"/>
      <c r="CF59" s="60"/>
      <c r="CG59" s="60"/>
      <c r="CH59" s="60"/>
      <c r="CI59" s="58"/>
      <c r="CJ59" s="58"/>
      <c r="CK59" s="58"/>
      <c r="CL59" s="58"/>
      <c r="CM59" s="58"/>
      <c r="CN59" s="58">
        <f t="shared" si="264"/>
        <v>0</v>
      </c>
      <c r="CO59" s="58">
        <f t="shared" si="265"/>
        <v>0</v>
      </c>
      <c r="CP59" s="58">
        <f t="shared" si="266"/>
        <v>0</v>
      </c>
      <c r="CQ59" s="58">
        <f t="shared" si="267"/>
        <v>0</v>
      </c>
      <c r="CR59" s="58">
        <f t="shared" si="268"/>
        <v>0</v>
      </c>
      <c r="CS59" s="58">
        <f t="shared" si="269"/>
        <v>0</v>
      </c>
      <c r="CT59" s="58">
        <f t="shared" si="270"/>
        <v>0</v>
      </c>
      <c r="CU59" s="58">
        <f t="shared" si="271"/>
        <v>0</v>
      </c>
      <c r="CV59" s="58">
        <f t="shared" si="272"/>
        <v>0</v>
      </c>
      <c r="CW59" s="58"/>
      <c r="CX59" s="58"/>
      <c r="CY59" s="58"/>
      <c r="CZ59" s="58"/>
      <c r="DA59" s="58"/>
      <c r="DB59" s="58"/>
      <c r="DC59" s="46" t="s">
        <v>207</v>
      </c>
      <c r="DD59" s="47" t="s">
        <v>9</v>
      </c>
      <c r="DE59" s="55"/>
      <c r="DF59" s="55"/>
      <c r="DG59" s="55"/>
      <c r="DH59" s="55"/>
      <c r="DI59" s="55"/>
      <c r="DJ59" s="55"/>
      <c r="DK59" s="58"/>
      <c r="DL59" s="58"/>
      <c r="DM59" s="58"/>
      <c r="DN59" s="58"/>
      <c r="DO59" s="58"/>
      <c r="DP59" s="58">
        <f t="shared" ref="DP59:DX68" si="274">CN59</f>
        <v>0</v>
      </c>
      <c r="DQ59" s="58">
        <f t="shared" si="274"/>
        <v>0</v>
      </c>
      <c r="DR59" s="58">
        <f t="shared" si="274"/>
        <v>0</v>
      </c>
      <c r="DS59" s="58">
        <f t="shared" si="274"/>
        <v>0</v>
      </c>
      <c r="DT59" s="58">
        <f t="shared" si="274"/>
        <v>0</v>
      </c>
      <c r="DU59" s="58">
        <f t="shared" si="274"/>
        <v>0</v>
      </c>
      <c r="DV59" s="58">
        <f t="shared" si="274"/>
        <v>0</v>
      </c>
      <c r="DW59" s="58">
        <f t="shared" si="274"/>
        <v>0</v>
      </c>
      <c r="DX59" s="58">
        <f t="shared" si="274"/>
        <v>0</v>
      </c>
      <c r="DY59" s="58"/>
      <c r="DZ59" s="58"/>
      <c r="EA59" s="58"/>
      <c r="EB59" s="58"/>
      <c r="EC59" s="58"/>
      <c r="ED59" s="58"/>
      <c r="EE59" s="58"/>
    </row>
    <row r="60" spans="2:135" ht="14.25" customHeight="1">
      <c r="B60" s="46"/>
      <c r="C60" s="47" t="s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500</v>
      </c>
      <c r="AK60" s="2">
        <v>836</v>
      </c>
      <c r="AL60" s="2">
        <v>290</v>
      </c>
      <c r="AM60" s="2">
        <v>0</v>
      </c>
      <c r="AN60" s="2">
        <v>0</v>
      </c>
      <c r="AO60" s="118">
        <v>90</v>
      </c>
      <c r="AP60" s="72">
        <v>0</v>
      </c>
      <c r="AQ60" s="72">
        <v>0</v>
      </c>
      <c r="AR60" s="72">
        <v>334</v>
      </c>
      <c r="AS60" s="111"/>
      <c r="AT60" s="111"/>
      <c r="AU60" s="111"/>
      <c r="AV60" s="111"/>
      <c r="AW60" s="111"/>
      <c r="AX60" s="111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60"/>
      <c r="CC60" s="60"/>
      <c r="CD60" s="60"/>
      <c r="CE60" s="60"/>
      <c r="CF60" s="60"/>
      <c r="CG60" s="60"/>
      <c r="CH60" s="60"/>
      <c r="CI60" s="58"/>
      <c r="CJ60" s="58"/>
      <c r="CK60" s="58"/>
      <c r="CL60" s="58"/>
      <c r="CM60" s="58"/>
      <c r="CN60" s="58">
        <f t="shared" si="264"/>
        <v>-2</v>
      </c>
      <c r="CO60" s="58">
        <f t="shared" si="265"/>
        <v>-3</v>
      </c>
      <c r="CP60" s="58">
        <f t="shared" si="266"/>
        <v>-2</v>
      </c>
      <c r="CQ60" s="58">
        <f t="shared" si="267"/>
        <v>0</v>
      </c>
      <c r="CR60" s="58">
        <f t="shared" si="268"/>
        <v>0</v>
      </c>
      <c r="CS60" s="58">
        <f t="shared" si="269"/>
        <v>-1</v>
      </c>
      <c r="CT60" s="58">
        <f t="shared" si="270"/>
        <v>0</v>
      </c>
      <c r="CU60" s="58">
        <f t="shared" si="271"/>
        <v>0</v>
      </c>
      <c r="CV60" s="58">
        <f t="shared" si="272"/>
        <v>-2</v>
      </c>
      <c r="CW60" s="58"/>
      <c r="CX60" s="58"/>
      <c r="CY60" s="58"/>
      <c r="CZ60" s="58"/>
      <c r="DA60" s="58"/>
      <c r="DB60" s="58"/>
      <c r="DC60" s="46" t="s">
        <v>207</v>
      </c>
      <c r="DD60" s="47" t="s">
        <v>0</v>
      </c>
      <c r="DE60" s="55"/>
      <c r="DF60" s="55"/>
      <c r="DG60" s="55"/>
      <c r="DH60" s="55"/>
      <c r="DI60" s="55"/>
      <c r="DJ60" s="55"/>
      <c r="DK60" s="58"/>
      <c r="DL60" s="58"/>
      <c r="DM60" s="58"/>
      <c r="DN60" s="58"/>
      <c r="DO60" s="58"/>
      <c r="DP60" s="58">
        <f t="shared" si="274"/>
        <v>-2</v>
      </c>
      <c r="DQ60" s="58">
        <f t="shared" si="274"/>
        <v>-3</v>
      </c>
      <c r="DR60" s="58">
        <f t="shared" si="274"/>
        <v>-2</v>
      </c>
      <c r="DS60" s="58">
        <f t="shared" si="274"/>
        <v>0</v>
      </c>
      <c r="DT60" s="58">
        <f t="shared" si="274"/>
        <v>0</v>
      </c>
      <c r="DU60" s="58">
        <f t="shared" si="274"/>
        <v>-1</v>
      </c>
      <c r="DV60" s="58">
        <f t="shared" si="274"/>
        <v>0</v>
      </c>
      <c r="DW60" s="58">
        <f t="shared" si="274"/>
        <v>0</v>
      </c>
      <c r="DX60" s="58">
        <f t="shared" si="274"/>
        <v>-2</v>
      </c>
      <c r="DY60" s="58"/>
      <c r="DZ60" s="58"/>
      <c r="EA60" s="58"/>
      <c r="EB60" s="58"/>
      <c r="EC60" s="58"/>
      <c r="ED60" s="58"/>
      <c r="EE60" s="58"/>
    </row>
    <row r="61" spans="2:135" ht="14.25" customHeight="1">
      <c r="B61" s="46"/>
      <c r="C61" s="47" t="s">
        <v>15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118">
        <v>2</v>
      </c>
      <c r="AP61" s="72">
        <v>0</v>
      </c>
      <c r="AQ61" s="72">
        <v>0</v>
      </c>
      <c r="AR61" s="72">
        <v>0</v>
      </c>
      <c r="AS61" s="111"/>
      <c r="AT61" s="111"/>
      <c r="AU61" s="111"/>
      <c r="AV61" s="111"/>
      <c r="AW61" s="111"/>
      <c r="AX61" s="111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60"/>
      <c r="CC61" s="60"/>
      <c r="CD61" s="60"/>
      <c r="CE61" s="60"/>
      <c r="CF61" s="60"/>
      <c r="CG61" s="60"/>
      <c r="CH61" s="60"/>
      <c r="CI61" s="58"/>
      <c r="CJ61" s="58"/>
      <c r="CK61" s="58"/>
      <c r="CL61" s="58"/>
      <c r="CM61" s="58"/>
      <c r="CN61" s="58">
        <f t="shared" si="264"/>
        <v>0</v>
      </c>
      <c r="CO61" s="58">
        <f t="shared" si="265"/>
        <v>0</v>
      </c>
      <c r="CP61" s="58">
        <f t="shared" si="266"/>
        <v>0</v>
      </c>
      <c r="CQ61" s="58">
        <f t="shared" si="267"/>
        <v>0</v>
      </c>
      <c r="CR61" s="58">
        <f t="shared" si="268"/>
        <v>0</v>
      </c>
      <c r="CS61" s="58">
        <f t="shared" si="269"/>
        <v>-1</v>
      </c>
      <c r="CT61" s="58">
        <f t="shared" si="270"/>
        <v>0</v>
      </c>
      <c r="CU61" s="58">
        <f t="shared" si="271"/>
        <v>0</v>
      </c>
      <c r="CV61" s="58">
        <f t="shared" si="272"/>
        <v>0</v>
      </c>
      <c r="CW61" s="58"/>
      <c r="CX61" s="58"/>
      <c r="CY61" s="58"/>
      <c r="CZ61" s="58"/>
      <c r="DA61" s="58"/>
      <c r="DB61" s="58"/>
      <c r="DC61" s="46" t="s">
        <v>207</v>
      </c>
      <c r="DD61" s="47" t="s">
        <v>15</v>
      </c>
      <c r="DE61" s="55"/>
      <c r="DF61" s="55"/>
      <c r="DG61" s="55"/>
      <c r="DH61" s="55"/>
      <c r="DI61" s="55"/>
      <c r="DJ61" s="55"/>
      <c r="DK61" s="58"/>
      <c r="DL61" s="58"/>
      <c r="DM61" s="58"/>
      <c r="DN61" s="58"/>
      <c r="DO61" s="58"/>
      <c r="DP61" s="58">
        <f t="shared" si="274"/>
        <v>0</v>
      </c>
      <c r="DQ61" s="58">
        <f t="shared" si="274"/>
        <v>0</v>
      </c>
      <c r="DR61" s="58">
        <f t="shared" si="274"/>
        <v>0</v>
      </c>
      <c r="DS61" s="58">
        <f t="shared" si="274"/>
        <v>0</v>
      </c>
      <c r="DT61" s="58">
        <f t="shared" si="274"/>
        <v>0</v>
      </c>
      <c r="DU61" s="58">
        <f t="shared" si="274"/>
        <v>-1</v>
      </c>
      <c r="DV61" s="58">
        <f t="shared" si="274"/>
        <v>0</v>
      </c>
      <c r="DW61" s="58">
        <f t="shared" si="274"/>
        <v>0</v>
      </c>
      <c r="DX61" s="58">
        <f t="shared" si="274"/>
        <v>0</v>
      </c>
      <c r="DY61" s="58"/>
      <c r="DZ61" s="58"/>
      <c r="EA61" s="58"/>
      <c r="EB61" s="58"/>
      <c r="EC61" s="58"/>
      <c r="ED61" s="58"/>
      <c r="EE61" s="58"/>
    </row>
    <row r="62" spans="2:135" ht="14.25" customHeight="1">
      <c r="B62" s="46"/>
      <c r="C62" s="47" t="s">
        <v>10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20</v>
      </c>
      <c r="AL62" s="2">
        <v>0</v>
      </c>
      <c r="AM62" s="2">
        <v>0</v>
      </c>
      <c r="AN62" s="2">
        <v>0</v>
      </c>
      <c r="AO62" s="118">
        <v>0</v>
      </c>
      <c r="AP62" s="72">
        <v>0</v>
      </c>
      <c r="AQ62" s="72">
        <v>0</v>
      </c>
      <c r="AR62" s="72">
        <v>0</v>
      </c>
      <c r="AS62" s="111"/>
      <c r="AT62" s="111"/>
      <c r="AU62" s="111"/>
      <c r="AV62" s="111"/>
      <c r="AW62" s="111"/>
      <c r="AX62" s="111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60"/>
      <c r="CC62" s="60"/>
      <c r="CD62" s="60"/>
      <c r="CE62" s="60"/>
      <c r="CF62" s="60"/>
      <c r="CG62" s="60"/>
      <c r="CH62" s="60"/>
      <c r="CI62" s="58"/>
      <c r="CJ62" s="58"/>
      <c r="CK62" s="58"/>
      <c r="CL62" s="58"/>
      <c r="CM62" s="58"/>
      <c r="CN62" s="58">
        <f t="shared" si="264"/>
        <v>0</v>
      </c>
      <c r="CO62" s="58">
        <f t="shared" si="265"/>
        <v>-1</v>
      </c>
      <c r="CP62" s="58">
        <f t="shared" si="266"/>
        <v>0</v>
      </c>
      <c r="CQ62" s="58">
        <f t="shared" si="267"/>
        <v>0</v>
      </c>
      <c r="CR62" s="58">
        <f t="shared" si="268"/>
        <v>0</v>
      </c>
      <c r="CS62" s="58">
        <f t="shared" si="269"/>
        <v>0</v>
      </c>
      <c r="CT62" s="58">
        <f t="shared" si="270"/>
        <v>0</v>
      </c>
      <c r="CU62" s="58">
        <f t="shared" si="271"/>
        <v>0</v>
      </c>
      <c r="CV62" s="58">
        <f t="shared" si="272"/>
        <v>0</v>
      </c>
      <c r="CW62" s="58"/>
      <c r="CX62" s="58"/>
      <c r="CY62" s="58"/>
      <c r="CZ62" s="58"/>
      <c r="DA62" s="58"/>
      <c r="DB62" s="58"/>
      <c r="DC62" s="46" t="s">
        <v>207</v>
      </c>
      <c r="DD62" s="47" t="s">
        <v>10</v>
      </c>
      <c r="DE62" s="55"/>
      <c r="DF62" s="55"/>
      <c r="DG62" s="55"/>
      <c r="DH62" s="55"/>
      <c r="DI62" s="55"/>
      <c r="DJ62" s="55"/>
      <c r="DK62" s="58"/>
      <c r="DL62" s="58"/>
      <c r="DM62" s="58"/>
      <c r="DN62" s="58"/>
      <c r="DO62" s="58"/>
      <c r="DP62" s="58">
        <f t="shared" si="274"/>
        <v>0</v>
      </c>
      <c r="DQ62" s="58">
        <f t="shared" si="274"/>
        <v>-1</v>
      </c>
      <c r="DR62" s="58">
        <f t="shared" si="274"/>
        <v>0</v>
      </c>
      <c r="DS62" s="58">
        <f t="shared" si="274"/>
        <v>0</v>
      </c>
      <c r="DT62" s="58">
        <f t="shared" si="274"/>
        <v>0</v>
      </c>
      <c r="DU62" s="58">
        <f t="shared" si="274"/>
        <v>0</v>
      </c>
      <c r="DV62" s="58">
        <f t="shared" si="274"/>
        <v>0</v>
      </c>
      <c r="DW62" s="58">
        <f t="shared" si="274"/>
        <v>0</v>
      </c>
      <c r="DX62" s="58">
        <f t="shared" si="274"/>
        <v>0</v>
      </c>
      <c r="DY62" s="58"/>
      <c r="DZ62" s="58"/>
      <c r="EA62" s="58"/>
      <c r="EB62" s="58"/>
      <c r="EC62" s="58"/>
      <c r="ED62" s="58"/>
      <c r="EE62" s="58"/>
    </row>
    <row r="63" spans="2:135" ht="14.25" customHeight="1">
      <c r="B63" s="46"/>
      <c r="C63" s="47" t="s">
        <v>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118">
        <v>0</v>
      </c>
      <c r="AP63" s="72">
        <v>0</v>
      </c>
      <c r="AQ63" s="72">
        <v>0</v>
      </c>
      <c r="AR63" s="72">
        <v>0</v>
      </c>
      <c r="AS63" s="111"/>
      <c r="AT63" s="111"/>
      <c r="AU63" s="111"/>
      <c r="AV63" s="111"/>
      <c r="AW63" s="111"/>
      <c r="AX63" s="111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60"/>
      <c r="CC63" s="60"/>
      <c r="CD63" s="60"/>
      <c r="CE63" s="60"/>
      <c r="CF63" s="60"/>
      <c r="CG63" s="60"/>
      <c r="CH63" s="60"/>
      <c r="CI63" s="58"/>
      <c r="CJ63" s="58"/>
      <c r="CK63" s="58"/>
      <c r="CL63" s="58"/>
      <c r="CM63" s="58"/>
      <c r="CN63" s="58">
        <f t="shared" si="264"/>
        <v>0</v>
      </c>
      <c r="CO63" s="58">
        <f t="shared" si="265"/>
        <v>0</v>
      </c>
      <c r="CP63" s="58">
        <f t="shared" si="266"/>
        <v>0</v>
      </c>
      <c r="CQ63" s="58">
        <f t="shared" si="267"/>
        <v>0</v>
      </c>
      <c r="CR63" s="58">
        <f t="shared" si="268"/>
        <v>0</v>
      </c>
      <c r="CS63" s="58">
        <f t="shared" si="269"/>
        <v>0</v>
      </c>
      <c r="CT63" s="58">
        <f t="shared" si="270"/>
        <v>0</v>
      </c>
      <c r="CU63" s="58">
        <f t="shared" si="271"/>
        <v>0</v>
      </c>
      <c r="CV63" s="58">
        <f t="shared" si="272"/>
        <v>0</v>
      </c>
      <c r="CW63" s="58"/>
      <c r="CX63" s="58"/>
      <c r="CY63" s="58"/>
      <c r="CZ63" s="58"/>
      <c r="DA63" s="58"/>
      <c r="DB63" s="58"/>
      <c r="DC63" s="46" t="s">
        <v>207</v>
      </c>
      <c r="DD63" s="47" t="s">
        <v>7</v>
      </c>
      <c r="DE63" s="55"/>
      <c r="DF63" s="55"/>
      <c r="DG63" s="55"/>
      <c r="DH63" s="55"/>
      <c r="DI63" s="55"/>
      <c r="DJ63" s="55"/>
      <c r="DK63" s="58"/>
      <c r="DL63" s="58"/>
      <c r="DM63" s="58"/>
      <c r="DN63" s="58"/>
      <c r="DO63" s="58"/>
      <c r="DP63" s="58">
        <f t="shared" si="274"/>
        <v>0</v>
      </c>
      <c r="DQ63" s="58">
        <f t="shared" si="274"/>
        <v>0</v>
      </c>
      <c r="DR63" s="58">
        <f t="shared" si="274"/>
        <v>0</v>
      </c>
      <c r="DS63" s="58">
        <f t="shared" si="274"/>
        <v>0</v>
      </c>
      <c r="DT63" s="58">
        <f t="shared" si="274"/>
        <v>0</v>
      </c>
      <c r="DU63" s="58">
        <f t="shared" si="274"/>
        <v>0</v>
      </c>
      <c r="DV63" s="58">
        <f t="shared" si="274"/>
        <v>0</v>
      </c>
      <c r="DW63" s="58">
        <f t="shared" si="274"/>
        <v>0</v>
      </c>
      <c r="DX63" s="58">
        <f t="shared" si="274"/>
        <v>0</v>
      </c>
      <c r="DY63" s="58"/>
      <c r="DZ63" s="58"/>
      <c r="EA63" s="58"/>
      <c r="EB63" s="58"/>
      <c r="EC63" s="58"/>
      <c r="ED63" s="58"/>
      <c r="EE63" s="58"/>
    </row>
    <row r="64" spans="2:135" ht="14.25" customHeight="1">
      <c r="B64" s="46"/>
      <c r="C64" s="47" t="s">
        <v>2</v>
      </c>
      <c r="E64" s="53"/>
      <c r="F64" s="53"/>
      <c r="G64" s="53"/>
      <c r="H64" s="53"/>
      <c r="I64" s="53"/>
      <c r="J64" s="53"/>
      <c r="K64" s="53"/>
      <c r="L64" s="53"/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9567</v>
      </c>
      <c r="AL64" s="2">
        <v>0</v>
      </c>
      <c r="AM64" s="2">
        <v>0</v>
      </c>
      <c r="AN64" s="2">
        <v>0</v>
      </c>
      <c r="AO64" s="118">
        <v>3</v>
      </c>
      <c r="AP64" s="72">
        <v>0</v>
      </c>
      <c r="AQ64" s="72">
        <v>0</v>
      </c>
      <c r="AR64" s="72">
        <v>0</v>
      </c>
      <c r="AS64" s="111"/>
      <c r="AT64" s="111"/>
      <c r="AU64" s="111"/>
      <c r="AV64" s="111"/>
      <c r="AW64" s="111"/>
      <c r="AX64" s="111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60"/>
      <c r="CC64" s="60"/>
      <c r="CD64" s="60"/>
      <c r="CE64" s="60"/>
      <c r="CF64" s="60"/>
      <c r="CG64" s="60"/>
      <c r="CH64" s="60"/>
      <c r="CI64" s="58"/>
      <c r="CJ64" s="58"/>
      <c r="CK64" s="58"/>
      <c r="CL64" s="58"/>
      <c r="CM64" s="58"/>
      <c r="CN64" s="58">
        <f t="shared" si="264"/>
        <v>0</v>
      </c>
      <c r="CO64" s="58">
        <f t="shared" si="265"/>
        <v>-5</v>
      </c>
      <c r="CP64" s="58">
        <f t="shared" si="266"/>
        <v>0</v>
      </c>
      <c r="CQ64" s="58">
        <f t="shared" si="267"/>
        <v>0</v>
      </c>
      <c r="CR64" s="58">
        <f t="shared" si="268"/>
        <v>0</v>
      </c>
      <c r="CS64" s="58">
        <f t="shared" si="269"/>
        <v>-1</v>
      </c>
      <c r="CT64" s="58">
        <f t="shared" si="270"/>
        <v>0</v>
      </c>
      <c r="CU64" s="58">
        <f t="shared" si="271"/>
        <v>0</v>
      </c>
      <c r="CV64" s="58">
        <f t="shared" si="272"/>
        <v>0</v>
      </c>
      <c r="CW64" s="58"/>
      <c r="CX64" s="58"/>
      <c r="CY64" s="58"/>
      <c r="CZ64" s="58"/>
      <c r="DA64" s="58"/>
      <c r="DB64" s="58"/>
      <c r="DC64" s="46" t="s">
        <v>207</v>
      </c>
      <c r="DD64" s="47" t="s">
        <v>2</v>
      </c>
      <c r="DE64" s="55"/>
      <c r="DF64" s="55"/>
      <c r="DG64" s="55"/>
      <c r="DH64" s="55"/>
      <c r="DI64" s="55"/>
      <c r="DJ64" s="55"/>
      <c r="DK64" s="58"/>
      <c r="DL64" s="58"/>
      <c r="DM64" s="58"/>
      <c r="DN64" s="58"/>
      <c r="DO64" s="58"/>
      <c r="DP64" s="58">
        <f t="shared" si="274"/>
        <v>0</v>
      </c>
      <c r="DQ64" s="58">
        <f t="shared" si="274"/>
        <v>-5</v>
      </c>
      <c r="DR64" s="58">
        <f t="shared" si="274"/>
        <v>0</v>
      </c>
      <c r="DS64" s="58">
        <f t="shared" si="274"/>
        <v>0</v>
      </c>
      <c r="DT64" s="58">
        <f t="shared" si="274"/>
        <v>0</v>
      </c>
      <c r="DU64" s="58">
        <f t="shared" si="274"/>
        <v>-1</v>
      </c>
      <c r="DV64" s="58">
        <f t="shared" si="274"/>
        <v>0</v>
      </c>
      <c r="DW64" s="58">
        <f t="shared" si="274"/>
        <v>0</v>
      </c>
      <c r="DX64" s="58">
        <f t="shared" si="274"/>
        <v>0</v>
      </c>
      <c r="DY64" s="58"/>
      <c r="DZ64" s="58"/>
      <c r="EA64" s="58"/>
      <c r="EB64" s="58"/>
      <c r="EC64" s="58"/>
      <c r="ED64" s="58"/>
      <c r="EE64" s="58"/>
    </row>
    <row r="65" spans="2:135" ht="14.25" customHeight="1">
      <c r="B65" s="46"/>
      <c r="C65" s="47" t="s">
        <v>13</v>
      </c>
      <c r="E65" s="53"/>
      <c r="F65" s="53"/>
      <c r="G65" s="53"/>
      <c r="H65" s="53"/>
      <c r="I65" s="53"/>
      <c r="J65" s="53"/>
      <c r="K65" s="53"/>
      <c r="L65" s="53"/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10539</v>
      </c>
      <c r="AL65" s="2">
        <v>0</v>
      </c>
      <c r="AM65" s="2">
        <v>0</v>
      </c>
      <c r="AN65" s="2">
        <v>0</v>
      </c>
      <c r="AO65" s="118">
        <v>357</v>
      </c>
      <c r="AP65" s="72">
        <v>0</v>
      </c>
      <c r="AQ65" s="72">
        <v>0</v>
      </c>
      <c r="AR65" s="72">
        <v>0</v>
      </c>
      <c r="AS65" s="111"/>
      <c r="AT65" s="111"/>
      <c r="AU65" s="111"/>
      <c r="AV65" s="111"/>
      <c r="AW65" s="111"/>
      <c r="AX65" s="111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60"/>
      <c r="CC65" s="60"/>
      <c r="CD65" s="60"/>
      <c r="CE65" s="60"/>
      <c r="CF65" s="60"/>
      <c r="CG65" s="60"/>
      <c r="CH65" s="60"/>
      <c r="CI65" s="58"/>
      <c r="CJ65" s="58"/>
      <c r="CK65" s="58"/>
      <c r="CL65" s="58"/>
      <c r="CM65" s="58"/>
      <c r="CN65" s="58">
        <f t="shared" si="264"/>
        <v>0</v>
      </c>
      <c r="CO65" s="58">
        <f t="shared" si="265"/>
        <v>-6</v>
      </c>
      <c r="CP65" s="58">
        <f t="shared" si="266"/>
        <v>0</v>
      </c>
      <c r="CQ65" s="58">
        <f t="shared" si="267"/>
        <v>0</v>
      </c>
      <c r="CR65" s="58">
        <f t="shared" si="268"/>
        <v>0</v>
      </c>
      <c r="CS65" s="58">
        <f t="shared" si="269"/>
        <v>-2</v>
      </c>
      <c r="CT65" s="58">
        <f t="shared" si="270"/>
        <v>0</v>
      </c>
      <c r="CU65" s="58">
        <f t="shared" si="271"/>
        <v>0</v>
      </c>
      <c r="CV65" s="58">
        <f t="shared" si="272"/>
        <v>0</v>
      </c>
      <c r="CW65" s="58"/>
      <c r="CX65" s="58"/>
      <c r="CY65" s="58"/>
      <c r="CZ65" s="58"/>
      <c r="DA65" s="58"/>
      <c r="DB65" s="58"/>
      <c r="DC65" s="46" t="s">
        <v>207</v>
      </c>
      <c r="DD65" s="47" t="s">
        <v>13</v>
      </c>
      <c r="DE65" s="55"/>
      <c r="DF65" s="55"/>
      <c r="DG65" s="55"/>
      <c r="DH65" s="55"/>
      <c r="DI65" s="55"/>
      <c r="DJ65" s="55"/>
      <c r="DK65" s="58"/>
      <c r="DL65" s="58"/>
      <c r="DM65" s="58"/>
      <c r="DN65" s="58"/>
      <c r="DO65" s="58"/>
      <c r="DP65" s="58">
        <f t="shared" si="274"/>
        <v>0</v>
      </c>
      <c r="DQ65" s="58">
        <f t="shared" si="274"/>
        <v>-6</v>
      </c>
      <c r="DR65" s="58">
        <f t="shared" si="274"/>
        <v>0</v>
      </c>
      <c r="DS65" s="58">
        <f t="shared" si="274"/>
        <v>0</v>
      </c>
      <c r="DT65" s="58">
        <f t="shared" si="274"/>
        <v>0</v>
      </c>
      <c r="DU65" s="58">
        <f t="shared" si="274"/>
        <v>-2</v>
      </c>
      <c r="DV65" s="58">
        <f t="shared" si="274"/>
        <v>0</v>
      </c>
      <c r="DW65" s="58">
        <f t="shared" si="274"/>
        <v>0</v>
      </c>
      <c r="DX65" s="58">
        <f t="shared" si="274"/>
        <v>0</v>
      </c>
      <c r="DY65" s="58"/>
      <c r="DZ65" s="58"/>
      <c r="EA65" s="58"/>
      <c r="EB65" s="58"/>
      <c r="EC65" s="58"/>
      <c r="ED65" s="58"/>
      <c r="EE65" s="58"/>
    </row>
    <row r="66" spans="2:135" ht="14.25" customHeight="1">
      <c r="B66" s="46"/>
      <c r="C66" s="47" t="s">
        <v>12</v>
      </c>
      <c r="E66" s="53"/>
      <c r="F66" s="53"/>
      <c r="G66" s="65"/>
      <c r="H66" s="65"/>
      <c r="I66" s="65"/>
      <c r="J66" s="65"/>
      <c r="K66" s="53"/>
      <c r="L66" s="53"/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118">
        <v>0</v>
      </c>
      <c r="AP66" s="72">
        <v>0</v>
      </c>
      <c r="AQ66" s="72">
        <v>0</v>
      </c>
      <c r="AR66" s="72">
        <v>0</v>
      </c>
      <c r="AS66" s="111"/>
      <c r="AT66" s="111"/>
      <c r="AU66" s="111"/>
      <c r="AV66" s="111"/>
      <c r="AW66" s="111"/>
      <c r="AX66" s="111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60"/>
      <c r="CC66" s="60"/>
      <c r="CD66" s="60"/>
      <c r="CE66" s="60"/>
      <c r="CF66" s="60"/>
      <c r="CG66" s="60"/>
      <c r="CH66" s="60"/>
      <c r="CI66" s="58"/>
      <c r="CJ66" s="58"/>
      <c r="CK66" s="58"/>
      <c r="CL66" s="58"/>
      <c r="CM66" s="58"/>
      <c r="CN66" s="58">
        <f t="shared" si="264"/>
        <v>0</v>
      </c>
      <c r="CO66" s="58">
        <f t="shared" si="265"/>
        <v>0</v>
      </c>
      <c r="CP66" s="58">
        <f t="shared" si="266"/>
        <v>0</v>
      </c>
      <c r="CQ66" s="58">
        <f t="shared" si="267"/>
        <v>0</v>
      </c>
      <c r="CR66" s="58">
        <f t="shared" si="268"/>
        <v>0</v>
      </c>
      <c r="CS66" s="58">
        <f t="shared" si="269"/>
        <v>0</v>
      </c>
      <c r="CT66" s="58">
        <f t="shared" si="270"/>
        <v>0</v>
      </c>
      <c r="CU66" s="58">
        <f t="shared" si="271"/>
        <v>0</v>
      </c>
      <c r="CV66" s="58">
        <f t="shared" si="272"/>
        <v>0</v>
      </c>
      <c r="CW66" s="58"/>
      <c r="CX66" s="58"/>
      <c r="CY66" s="58"/>
      <c r="CZ66" s="58"/>
      <c r="DA66" s="58"/>
      <c r="DB66" s="58"/>
      <c r="DC66" s="46" t="s">
        <v>207</v>
      </c>
      <c r="DD66" s="47" t="s">
        <v>12</v>
      </c>
      <c r="DE66" s="55"/>
      <c r="DF66" s="55"/>
      <c r="DG66" s="55"/>
      <c r="DH66" s="55"/>
      <c r="DI66" s="55"/>
      <c r="DJ66" s="55"/>
      <c r="DK66" s="58"/>
      <c r="DL66" s="58"/>
      <c r="DM66" s="58"/>
      <c r="DN66" s="58"/>
      <c r="DO66" s="58"/>
      <c r="DP66" s="58">
        <f t="shared" si="274"/>
        <v>0</v>
      </c>
      <c r="DQ66" s="58">
        <f t="shared" si="274"/>
        <v>0</v>
      </c>
      <c r="DR66" s="58">
        <f t="shared" si="274"/>
        <v>0</v>
      </c>
      <c r="DS66" s="58">
        <f t="shared" si="274"/>
        <v>0</v>
      </c>
      <c r="DT66" s="58">
        <f t="shared" si="274"/>
        <v>0</v>
      </c>
      <c r="DU66" s="58">
        <f t="shared" si="274"/>
        <v>0</v>
      </c>
      <c r="DV66" s="58">
        <f t="shared" si="274"/>
        <v>0</v>
      </c>
      <c r="DW66" s="58">
        <f t="shared" si="274"/>
        <v>0</v>
      </c>
      <c r="DX66" s="58">
        <f t="shared" si="274"/>
        <v>0</v>
      </c>
      <c r="DY66" s="58"/>
      <c r="DZ66" s="58"/>
      <c r="EA66" s="58"/>
      <c r="EB66" s="58"/>
      <c r="EC66" s="58"/>
      <c r="ED66" s="58"/>
      <c r="EE66" s="58"/>
    </row>
    <row r="67" spans="2:135" ht="14.25" customHeight="1">
      <c r="B67" s="46"/>
      <c r="C67" s="47" t="s">
        <v>8</v>
      </c>
      <c r="E67" s="53"/>
      <c r="F67" s="53"/>
      <c r="G67" s="65"/>
      <c r="H67" s="65"/>
      <c r="I67" s="65"/>
      <c r="J67" s="65"/>
      <c r="K67" s="53"/>
      <c r="L67" s="53"/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70">
        <v>0</v>
      </c>
      <c r="AL67" s="2">
        <v>0</v>
      </c>
      <c r="AM67" s="2">
        <v>0</v>
      </c>
      <c r="AN67" s="2">
        <v>0</v>
      </c>
      <c r="AO67" s="118">
        <v>0</v>
      </c>
      <c r="AP67" s="72">
        <v>0</v>
      </c>
      <c r="AQ67" s="72">
        <v>0</v>
      </c>
      <c r="AR67" s="72">
        <v>0</v>
      </c>
      <c r="AS67" s="111"/>
      <c r="AT67" s="111"/>
      <c r="AU67" s="111"/>
      <c r="AV67" s="111"/>
      <c r="AW67" s="111"/>
      <c r="AX67" s="111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60"/>
      <c r="CC67" s="60"/>
      <c r="CD67" s="60"/>
      <c r="CE67" s="60"/>
      <c r="CF67" s="60"/>
      <c r="CG67" s="60"/>
      <c r="CH67" s="60"/>
      <c r="CI67" s="58"/>
      <c r="CJ67" s="58"/>
      <c r="CK67" s="58"/>
      <c r="CL67" s="58"/>
      <c r="CM67" s="58"/>
      <c r="CN67" s="58">
        <f t="shared" si="264"/>
        <v>0</v>
      </c>
      <c r="CO67" s="58">
        <f t="shared" si="265"/>
        <v>0</v>
      </c>
      <c r="CP67" s="58">
        <f t="shared" si="266"/>
        <v>0</v>
      </c>
      <c r="CQ67" s="58">
        <f t="shared" si="267"/>
        <v>0</v>
      </c>
      <c r="CR67" s="58">
        <f t="shared" si="268"/>
        <v>0</v>
      </c>
      <c r="CS67" s="58">
        <f t="shared" si="269"/>
        <v>0</v>
      </c>
      <c r="CT67" s="58">
        <f t="shared" si="270"/>
        <v>0</v>
      </c>
      <c r="CU67" s="58">
        <f t="shared" si="271"/>
        <v>0</v>
      </c>
      <c r="CV67" s="58">
        <f t="shared" si="272"/>
        <v>0</v>
      </c>
      <c r="CW67" s="58"/>
      <c r="CX67" s="58"/>
      <c r="CY67" s="58"/>
      <c r="CZ67" s="58"/>
      <c r="DA67" s="58"/>
      <c r="DB67" s="58"/>
      <c r="DC67" s="46" t="s">
        <v>207</v>
      </c>
      <c r="DD67" s="47" t="s">
        <v>8</v>
      </c>
      <c r="DE67" s="55"/>
      <c r="DF67" s="55"/>
      <c r="DG67" s="55"/>
      <c r="DH67" s="55"/>
      <c r="DI67" s="55"/>
      <c r="DJ67" s="55"/>
      <c r="DK67" s="58"/>
      <c r="DL67" s="58"/>
      <c r="DM67" s="58"/>
      <c r="DN67" s="58"/>
      <c r="DO67" s="58"/>
      <c r="DP67" s="58">
        <f t="shared" si="274"/>
        <v>0</v>
      </c>
      <c r="DQ67" s="58">
        <f t="shared" si="274"/>
        <v>0</v>
      </c>
      <c r="DR67" s="58">
        <f t="shared" si="274"/>
        <v>0</v>
      </c>
      <c r="DS67" s="58">
        <f t="shared" si="274"/>
        <v>0</v>
      </c>
      <c r="DT67" s="58">
        <f t="shared" si="274"/>
        <v>0</v>
      </c>
      <c r="DU67" s="58">
        <f t="shared" si="274"/>
        <v>0</v>
      </c>
      <c r="DV67" s="58">
        <f t="shared" si="274"/>
        <v>0</v>
      </c>
      <c r="DW67" s="58">
        <f t="shared" si="274"/>
        <v>0</v>
      </c>
      <c r="DX67" s="58">
        <f t="shared" si="274"/>
        <v>0</v>
      </c>
      <c r="DY67" s="58"/>
      <c r="DZ67" s="58"/>
      <c r="EA67" s="58"/>
      <c r="EB67" s="58"/>
      <c r="EC67" s="58"/>
      <c r="ED67" s="58"/>
      <c r="EE67" s="58"/>
    </row>
    <row r="68" spans="2:135" ht="14.25" customHeight="1">
      <c r="B68" s="46"/>
      <c r="C68" s="47" t="s">
        <v>5</v>
      </c>
      <c r="E68" s="53"/>
      <c r="F68" s="53"/>
      <c r="G68" s="65"/>
      <c r="H68" s="65"/>
      <c r="I68" s="65"/>
      <c r="J68" s="65"/>
      <c r="K68" s="53"/>
      <c r="L68" s="53"/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72">
        <v>0</v>
      </c>
      <c r="AL68" s="71">
        <v>0</v>
      </c>
      <c r="AM68" s="71">
        <v>0</v>
      </c>
      <c r="AN68" s="71">
        <v>0</v>
      </c>
      <c r="AO68" s="189">
        <v>0</v>
      </c>
      <c r="AP68" s="72">
        <v>0</v>
      </c>
      <c r="AQ68" s="72">
        <v>0</v>
      </c>
      <c r="AR68" s="72">
        <v>0</v>
      </c>
      <c r="AS68" s="111"/>
      <c r="AT68" s="111"/>
      <c r="AU68" s="111"/>
      <c r="AV68" s="111"/>
      <c r="AW68" s="111"/>
      <c r="AX68" s="111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60"/>
      <c r="CC68" s="60"/>
      <c r="CD68" s="60"/>
      <c r="CE68" s="60"/>
      <c r="CF68" s="60"/>
      <c r="CG68" s="60"/>
      <c r="CH68" s="60"/>
      <c r="CI68" s="58"/>
      <c r="CJ68" s="58"/>
      <c r="CK68" s="58"/>
      <c r="CL68" s="58"/>
      <c r="CM68" s="58"/>
      <c r="CN68" s="58">
        <f t="shared" si="264"/>
        <v>0</v>
      </c>
      <c r="CO68" s="58">
        <f t="shared" si="265"/>
        <v>0</v>
      </c>
      <c r="CP68" s="58">
        <f t="shared" si="266"/>
        <v>0</v>
      </c>
      <c r="CQ68" s="58">
        <f t="shared" si="267"/>
        <v>0</v>
      </c>
      <c r="CR68" s="58">
        <f t="shared" si="268"/>
        <v>0</v>
      </c>
      <c r="CS68" s="58">
        <f t="shared" si="269"/>
        <v>0</v>
      </c>
      <c r="CT68" s="58">
        <f t="shared" si="270"/>
        <v>0</v>
      </c>
      <c r="CU68" s="58">
        <f t="shared" si="271"/>
        <v>0</v>
      </c>
      <c r="CV68" s="58">
        <f t="shared" si="272"/>
        <v>0</v>
      </c>
      <c r="CW68" s="58"/>
      <c r="CX68" s="58"/>
      <c r="CY68" s="58"/>
      <c r="CZ68" s="58"/>
      <c r="DA68" s="58"/>
      <c r="DB68" s="58"/>
      <c r="DC68" s="46" t="s">
        <v>207</v>
      </c>
      <c r="DD68" s="47" t="s">
        <v>5</v>
      </c>
      <c r="DE68" s="55"/>
      <c r="DF68" s="55"/>
      <c r="DG68" s="55"/>
      <c r="DH68" s="55"/>
      <c r="DI68" s="55"/>
      <c r="DJ68" s="55"/>
      <c r="DK68" s="58"/>
      <c r="DL68" s="58"/>
      <c r="DM68" s="58"/>
      <c r="DN68" s="58"/>
      <c r="DO68" s="58"/>
      <c r="DP68" s="58">
        <f t="shared" si="274"/>
        <v>0</v>
      </c>
      <c r="DQ68" s="58">
        <f t="shared" si="274"/>
        <v>0</v>
      </c>
      <c r="DR68" s="58">
        <f t="shared" si="274"/>
        <v>0</v>
      </c>
      <c r="DS68" s="58">
        <f t="shared" si="274"/>
        <v>0</v>
      </c>
      <c r="DT68" s="58">
        <f t="shared" si="274"/>
        <v>0</v>
      </c>
      <c r="DU68" s="58">
        <f t="shared" si="274"/>
        <v>0</v>
      </c>
      <c r="DV68" s="58">
        <f t="shared" si="274"/>
        <v>0</v>
      </c>
      <c r="DW68" s="58">
        <f t="shared" si="274"/>
        <v>0</v>
      </c>
      <c r="DX68" s="58">
        <f t="shared" si="274"/>
        <v>0</v>
      </c>
      <c r="DY68" s="58"/>
      <c r="DZ68" s="58"/>
      <c r="EA68" s="58"/>
      <c r="EB68" s="58"/>
      <c r="EC68" s="58"/>
      <c r="ED68" s="58"/>
      <c r="EE68" s="58"/>
    </row>
    <row r="69" spans="2:135" s="48" customFormat="1" ht="14.25" customHeight="1">
      <c r="B69" s="50" t="s">
        <v>133</v>
      </c>
      <c r="C69" s="77" t="s">
        <v>14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51">
        <v>0</v>
      </c>
      <c r="AF69" s="51">
        <v>0</v>
      </c>
      <c r="AG69" s="51">
        <v>0</v>
      </c>
      <c r="AH69" s="51">
        <v>0</v>
      </c>
      <c r="AI69" s="51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187">
        <v>0</v>
      </c>
      <c r="AP69" s="73">
        <v>0</v>
      </c>
      <c r="AQ69" s="73">
        <v>0</v>
      </c>
      <c r="AR69" s="73">
        <v>0</v>
      </c>
      <c r="AS69" s="109"/>
      <c r="AT69" s="109"/>
      <c r="AU69" s="109"/>
      <c r="AV69" s="109"/>
      <c r="AW69" s="109"/>
      <c r="AX69" s="109"/>
      <c r="AY69" s="49"/>
      <c r="AZ69" s="49"/>
      <c r="BA69" s="49"/>
      <c r="BB69" s="49"/>
      <c r="BC69" s="49"/>
      <c r="BD69" s="49"/>
      <c r="BE69" s="49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61">
        <v>-1.52</v>
      </c>
      <c r="CC69" s="61"/>
      <c r="CD69" s="61"/>
      <c r="CE69" s="61"/>
      <c r="CF69" s="61"/>
      <c r="CG69" s="61"/>
      <c r="CH69" s="61"/>
      <c r="CI69" s="59"/>
      <c r="CJ69" s="59"/>
      <c r="CK69" s="59"/>
      <c r="CL69" s="59"/>
      <c r="CM69" s="59"/>
      <c r="CN69" s="59">
        <f t="shared" ref="CN69:CN90" si="275">AJ69/$CB69</f>
        <v>0</v>
      </c>
      <c r="CO69" s="59">
        <f t="shared" ref="CO69:CO90" si="276">AK69/$CB69</f>
        <v>0</v>
      </c>
      <c r="CP69" s="59">
        <f t="shared" ref="CP69:CP90" si="277">AL69/$CB69</f>
        <v>0</v>
      </c>
      <c r="CQ69" s="59">
        <f t="shared" ref="CQ69:CQ90" si="278">AM69/$CB69</f>
        <v>0</v>
      </c>
      <c r="CR69" s="59">
        <f t="shared" ref="CR69:CR90" si="279">AN69/$CB69</f>
        <v>0</v>
      </c>
      <c r="CS69" s="59">
        <f t="shared" ref="CS69:CS90" si="280">AO69/$CB69</f>
        <v>0</v>
      </c>
      <c r="CT69" s="59">
        <f t="shared" ref="CT69:CT90" si="281">AP69/$CB69</f>
        <v>0</v>
      </c>
      <c r="CU69" s="59">
        <f t="shared" ref="CU69:CU90" si="282">AQ69/$CB69</f>
        <v>0</v>
      </c>
      <c r="CV69" s="59">
        <f t="shared" ref="CV69:CV90" si="283">AR69/$CB69</f>
        <v>0</v>
      </c>
      <c r="CW69" s="59"/>
      <c r="CX69" s="59"/>
      <c r="CY69" s="59"/>
      <c r="CZ69" s="59"/>
      <c r="DA69" s="59"/>
      <c r="DB69" s="59"/>
      <c r="DC69" s="50" t="s">
        <v>209</v>
      </c>
      <c r="DD69" s="77" t="s">
        <v>14</v>
      </c>
      <c r="DE69" s="54"/>
      <c r="DF69" s="54"/>
      <c r="DG69" s="54"/>
      <c r="DH69" s="54"/>
      <c r="DI69" s="54"/>
      <c r="DJ69" s="54"/>
      <c r="DK69" s="59"/>
      <c r="DL69" s="59"/>
      <c r="DM69" s="59"/>
      <c r="DN69" s="59"/>
      <c r="DO69" s="59"/>
      <c r="DP69" s="59">
        <f t="shared" ref="DP69:DX69" si="284">CN69</f>
        <v>0</v>
      </c>
      <c r="DQ69" s="59">
        <f t="shared" si="284"/>
        <v>0</v>
      </c>
      <c r="DR69" s="59">
        <f t="shared" si="284"/>
        <v>0</v>
      </c>
      <c r="DS69" s="59">
        <f t="shared" si="284"/>
        <v>0</v>
      </c>
      <c r="DT69" s="59">
        <f t="shared" si="284"/>
        <v>0</v>
      </c>
      <c r="DU69" s="59">
        <f t="shared" si="284"/>
        <v>0</v>
      </c>
      <c r="DV69" s="59">
        <f t="shared" si="284"/>
        <v>0</v>
      </c>
      <c r="DW69" s="59">
        <f t="shared" si="284"/>
        <v>0</v>
      </c>
      <c r="DX69" s="59">
        <f t="shared" si="284"/>
        <v>0</v>
      </c>
      <c r="DY69" s="59"/>
      <c r="DZ69" s="59"/>
      <c r="EA69" s="59"/>
      <c r="EB69" s="59"/>
      <c r="EC69" s="59"/>
      <c r="ED69" s="59"/>
      <c r="EE69" s="59"/>
    </row>
    <row r="70" spans="2:135" s="48" customFormat="1" ht="14.25" customHeight="1">
      <c r="B70" s="50"/>
      <c r="C70" s="77" t="s">
        <v>9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73">
        <v>0</v>
      </c>
      <c r="AK70" s="69">
        <v>0</v>
      </c>
      <c r="AL70" s="73">
        <v>0</v>
      </c>
      <c r="AM70" s="73">
        <v>0</v>
      </c>
      <c r="AN70" s="73">
        <v>0</v>
      </c>
      <c r="AO70" s="187">
        <v>0</v>
      </c>
      <c r="AP70" s="73">
        <v>0</v>
      </c>
      <c r="AQ70" s="73">
        <v>0</v>
      </c>
      <c r="AR70" s="73">
        <v>0</v>
      </c>
      <c r="AS70" s="109"/>
      <c r="AT70" s="109"/>
      <c r="AU70" s="109"/>
      <c r="AV70" s="109"/>
      <c r="AW70" s="109"/>
      <c r="AX70" s="109"/>
      <c r="AY70" s="49"/>
      <c r="AZ70" s="49"/>
      <c r="BA70" s="49"/>
      <c r="BB70" s="49"/>
      <c r="BC70" s="49"/>
      <c r="BD70" s="49"/>
      <c r="BE70" s="49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61">
        <v>-1.52</v>
      </c>
      <c r="CC70" s="61"/>
      <c r="CD70" s="61"/>
      <c r="CE70" s="61"/>
      <c r="CF70" s="61"/>
      <c r="CG70" s="61"/>
      <c r="CH70" s="61"/>
      <c r="CI70" s="59"/>
      <c r="CJ70" s="59"/>
      <c r="CK70" s="59"/>
      <c r="CL70" s="59"/>
      <c r="CM70" s="59"/>
      <c r="CN70" s="59">
        <f t="shared" si="275"/>
        <v>0</v>
      </c>
      <c r="CO70" s="59">
        <f t="shared" si="276"/>
        <v>0</v>
      </c>
      <c r="CP70" s="59">
        <f t="shared" si="277"/>
        <v>0</v>
      </c>
      <c r="CQ70" s="59">
        <f t="shared" si="278"/>
        <v>0</v>
      </c>
      <c r="CR70" s="59">
        <f t="shared" si="279"/>
        <v>0</v>
      </c>
      <c r="CS70" s="59">
        <f t="shared" si="280"/>
        <v>0</v>
      </c>
      <c r="CT70" s="59">
        <f t="shared" si="281"/>
        <v>0</v>
      </c>
      <c r="CU70" s="59">
        <f t="shared" si="282"/>
        <v>0</v>
      </c>
      <c r="CV70" s="59">
        <f t="shared" si="283"/>
        <v>0</v>
      </c>
      <c r="CW70" s="59"/>
      <c r="CX70" s="59"/>
      <c r="CY70" s="59"/>
      <c r="CZ70" s="59"/>
      <c r="DA70" s="59"/>
      <c r="DB70" s="59"/>
      <c r="DC70" s="50" t="s">
        <v>209</v>
      </c>
      <c r="DD70" s="77" t="s">
        <v>9</v>
      </c>
      <c r="DE70" s="54"/>
      <c r="DF70" s="54"/>
      <c r="DG70" s="54"/>
      <c r="DH70" s="54"/>
      <c r="DI70" s="54"/>
      <c r="DJ70" s="54"/>
      <c r="DK70" s="59"/>
      <c r="DL70" s="59"/>
      <c r="DM70" s="59"/>
      <c r="DN70" s="59"/>
      <c r="DO70" s="59"/>
      <c r="DP70" s="59">
        <f t="shared" ref="DP70:DX79" si="285">CN70</f>
        <v>0</v>
      </c>
      <c r="DQ70" s="59">
        <f t="shared" si="285"/>
        <v>0</v>
      </c>
      <c r="DR70" s="59">
        <f t="shared" si="285"/>
        <v>0</v>
      </c>
      <c r="DS70" s="59">
        <f t="shared" si="285"/>
        <v>0</v>
      </c>
      <c r="DT70" s="59">
        <f t="shared" si="285"/>
        <v>0</v>
      </c>
      <c r="DU70" s="59">
        <f t="shared" si="285"/>
        <v>0</v>
      </c>
      <c r="DV70" s="59">
        <f t="shared" si="285"/>
        <v>0</v>
      </c>
      <c r="DW70" s="59">
        <f t="shared" si="285"/>
        <v>0</v>
      </c>
      <c r="DX70" s="59">
        <f t="shared" si="285"/>
        <v>0</v>
      </c>
      <c r="DY70" s="59"/>
      <c r="DZ70" s="59"/>
      <c r="EA70" s="59"/>
      <c r="EB70" s="59"/>
      <c r="EC70" s="59"/>
      <c r="ED70" s="59"/>
      <c r="EE70" s="59"/>
    </row>
    <row r="71" spans="2:135" s="48" customFormat="1" ht="14.25" customHeight="1">
      <c r="B71" s="50"/>
      <c r="C71" s="77" t="s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73">
        <v>2</v>
      </c>
      <c r="AK71" s="51">
        <v>2</v>
      </c>
      <c r="AL71" s="73">
        <v>0</v>
      </c>
      <c r="AM71" s="73">
        <v>0</v>
      </c>
      <c r="AN71" s="73">
        <v>0</v>
      </c>
      <c r="AO71" s="187">
        <v>2</v>
      </c>
      <c r="AP71" s="187">
        <v>0</v>
      </c>
      <c r="AQ71" s="73">
        <v>2</v>
      </c>
      <c r="AR71" s="73">
        <v>1</v>
      </c>
      <c r="AS71" s="109"/>
      <c r="AT71" s="109"/>
      <c r="AU71" s="109"/>
      <c r="AV71" s="109"/>
      <c r="AW71" s="109"/>
      <c r="AX71" s="109"/>
      <c r="AY71" s="49"/>
      <c r="AZ71" s="49"/>
      <c r="BA71" s="49"/>
      <c r="BB71" s="49"/>
      <c r="BC71" s="49"/>
      <c r="BD71" s="49"/>
      <c r="BE71" s="49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61">
        <v>-1.52</v>
      </c>
      <c r="CC71" s="61"/>
      <c r="CD71" s="61"/>
      <c r="CE71" s="61"/>
      <c r="CF71" s="61"/>
      <c r="CG71" s="61"/>
      <c r="CH71" s="61"/>
      <c r="CI71" s="59"/>
      <c r="CJ71" s="59"/>
      <c r="CK71" s="59"/>
      <c r="CL71" s="59"/>
      <c r="CM71" s="59"/>
      <c r="CN71" s="59">
        <f t="shared" si="275"/>
        <v>-1.3157894736842106</v>
      </c>
      <c r="CO71" s="59">
        <f t="shared" si="276"/>
        <v>-1.3157894736842106</v>
      </c>
      <c r="CP71" s="59">
        <f t="shared" si="277"/>
        <v>0</v>
      </c>
      <c r="CQ71" s="59">
        <f t="shared" si="278"/>
        <v>0</v>
      </c>
      <c r="CR71" s="59">
        <f t="shared" si="279"/>
        <v>0</v>
      </c>
      <c r="CS71" s="59">
        <f t="shared" si="280"/>
        <v>-1.3157894736842106</v>
      </c>
      <c r="CT71" s="59">
        <f t="shared" si="281"/>
        <v>0</v>
      </c>
      <c r="CU71" s="59">
        <f t="shared" si="282"/>
        <v>-1.3157894736842106</v>
      </c>
      <c r="CV71" s="59">
        <f t="shared" si="283"/>
        <v>-0.65789473684210531</v>
      </c>
      <c r="CW71" s="59"/>
      <c r="CX71" s="59"/>
      <c r="CY71" s="59"/>
      <c r="CZ71" s="59"/>
      <c r="DA71" s="59"/>
      <c r="DB71" s="59"/>
      <c r="DC71" s="50" t="s">
        <v>209</v>
      </c>
      <c r="DD71" s="77" t="s">
        <v>0</v>
      </c>
      <c r="DE71" s="54"/>
      <c r="DF71" s="54"/>
      <c r="DG71" s="54"/>
      <c r="DH71" s="54"/>
      <c r="DI71" s="54"/>
      <c r="DJ71" s="54"/>
      <c r="DK71" s="59"/>
      <c r="DL71" s="59"/>
      <c r="DM71" s="59"/>
      <c r="DN71" s="59"/>
      <c r="DO71" s="59"/>
      <c r="DP71" s="59">
        <f t="shared" si="285"/>
        <v>-1.3157894736842106</v>
      </c>
      <c r="DQ71" s="59">
        <f t="shared" si="285"/>
        <v>-1.3157894736842106</v>
      </c>
      <c r="DR71" s="59">
        <f t="shared" si="285"/>
        <v>0</v>
      </c>
      <c r="DS71" s="59">
        <f t="shared" si="285"/>
        <v>0</v>
      </c>
      <c r="DT71" s="59">
        <f t="shared" si="285"/>
        <v>0</v>
      </c>
      <c r="DU71" s="59">
        <f t="shared" si="285"/>
        <v>-1.3157894736842106</v>
      </c>
      <c r="DV71" s="59">
        <f t="shared" si="285"/>
        <v>0</v>
      </c>
      <c r="DW71" s="59">
        <f t="shared" si="285"/>
        <v>-1.3157894736842106</v>
      </c>
      <c r="DX71" s="59">
        <f t="shared" si="285"/>
        <v>-0.65789473684210531</v>
      </c>
      <c r="DY71" s="59"/>
      <c r="DZ71" s="59"/>
      <c r="EA71" s="59"/>
      <c r="EB71" s="59"/>
      <c r="EC71" s="59"/>
      <c r="ED71" s="59"/>
      <c r="EE71" s="59"/>
    </row>
    <row r="72" spans="2:135" s="48" customFormat="1" ht="14.25" customHeight="1">
      <c r="B72" s="50"/>
      <c r="C72" s="77" t="s">
        <v>15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73">
        <v>0</v>
      </c>
      <c r="AK72" s="51">
        <v>0</v>
      </c>
      <c r="AL72" s="73">
        <v>0</v>
      </c>
      <c r="AM72" s="73">
        <v>0</v>
      </c>
      <c r="AN72" s="73">
        <v>0</v>
      </c>
      <c r="AO72" s="73">
        <v>0</v>
      </c>
      <c r="AP72" s="187">
        <v>0</v>
      </c>
      <c r="AQ72" s="73">
        <v>0</v>
      </c>
      <c r="AR72" s="73">
        <v>1</v>
      </c>
      <c r="AS72" s="109"/>
      <c r="AT72" s="109"/>
      <c r="AU72" s="109"/>
      <c r="AV72" s="109"/>
      <c r="AW72" s="109"/>
      <c r="AX72" s="109"/>
      <c r="AY72" s="49"/>
      <c r="AZ72" s="49"/>
      <c r="BA72" s="49"/>
      <c r="BB72" s="49"/>
      <c r="BC72" s="49"/>
      <c r="BD72" s="49"/>
      <c r="BE72" s="49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61">
        <v>-1.52</v>
      </c>
      <c r="CC72" s="61"/>
      <c r="CD72" s="61"/>
      <c r="CE72" s="61"/>
      <c r="CF72" s="61"/>
      <c r="CG72" s="61"/>
      <c r="CH72" s="61"/>
      <c r="CI72" s="59"/>
      <c r="CJ72" s="59"/>
      <c r="CK72" s="59"/>
      <c r="CL72" s="59"/>
      <c r="CM72" s="59"/>
      <c r="CN72" s="59">
        <f t="shared" si="275"/>
        <v>0</v>
      </c>
      <c r="CO72" s="59">
        <f t="shared" si="276"/>
        <v>0</v>
      </c>
      <c r="CP72" s="59">
        <f t="shared" si="277"/>
        <v>0</v>
      </c>
      <c r="CQ72" s="59">
        <f t="shared" si="278"/>
        <v>0</v>
      </c>
      <c r="CR72" s="59">
        <f t="shared" si="279"/>
        <v>0</v>
      </c>
      <c r="CS72" s="59">
        <f t="shared" si="280"/>
        <v>0</v>
      </c>
      <c r="CT72" s="59">
        <f t="shared" si="281"/>
        <v>0</v>
      </c>
      <c r="CU72" s="59">
        <f t="shared" si="282"/>
        <v>0</v>
      </c>
      <c r="CV72" s="59">
        <f t="shared" si="283"/>
        <v>-0.65789473684210531</v>
      </c>
      <c r="CW72" s="59"/>
      <c r="CX72" s="59"/>
      <c r="CY72" s="59"/>
      <c r="CZ72" s="59"/>
      <c r="DA72" s="59"/>
      <c r="DB72" s="59"/>
      <c r="DC72" s="50" t="s">
        <v>209</v>
      </c>
      <c r="DD72" s="77" t="s">
        <v>15</v>
      </c>
      <c r="DE72" s="54"/>
      <c r="DF72" s="54"/>
      <c r="DG72" s="54"/>
      <c r="DH72" s="54"/>
      <c r="DI72" s="54"/>
      <c r="DJ72" s="54"/>
      <c r="DK72" s="59"/>
      <c r="DL72" s="59"/>
      <c r="DM72" s="59"/>
      <c r="DN72" s="59"/>
      <c r="DO72" s="59"/>
      <c r="DP72" s="59">
        <f t="shared" si="285"/>
        <v>0</v>
      </c>
      <c r="DQ72" s="59">
        <f t="shared" si="285"/>
        <v>0</v>
      </c>
      <c r="DR72" s="59">
        <f t="shared" si="285"/>
        <v>0</v>
      </c>
      <c r="DS72" s="59">
        <f t="shared" si="285"/>
        <v>0</v>
      </c>
      <c r="DT72" s="59">
        <f t="shared" si="285"/>
        <v>0</v>
      </c>
      <c r="DU72" s="59">
        <f t="shared" si="285"/>
        <v>0</v>
      </c>
      <c r="DV72" s="59">
        <f t="shared" si="285"/>
        <v>0</v>
      </c>
      <c r="DW72" s="59">
        <f t="shared" si="285"/>
        <v>0</v>
      </c>
      <c r="DX72" s="59">
        <f t="shared" si="285"/>
        <v>-0.65789473684210531</v>
      </c>
      <c r="DY72" s="59"/>
      <c r="DZ72" s="59"/>
      <c r="EA72" s="59"/>
      <c r="EB72" s="59"/>
      <c r="EC72" s="59"/>
      <c r="ED72" s="59"/>
      <c r="EE72" s="59"/>
    </row>
    <row r="73" spans="2:135" s="48" customFormat="1" ht="14.25" customHeight="1">
      <c r="B73" s="50"/>
      <c r="C73" s="77" t="s">
        <v>10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73">
        <v>0</v>
      </c>
      <c r="AK73" s="51">
        <v>0</v>
      </c>
      <c r="AL73" s="73">
        <v>0</v>
      </c>
      <c r="AM73" s="73">
        <v>0</v>
      </c>
      <c r="AN73" s="73">
        <v>0</v>
      </c>
      <c r="AO73" s="73">
        <v>0</v>
      </c>
      <c r="AP73" s="187">
        <v>0</v>
      </c>
      <c r="AQ73" s="73">
        <v>0</v>
      </c>
      <c r="AR73" s="73">
        <v>0</v>
      </c>
      <c r="AS73" s="109"/>
      <c r="AT73" s="109"/>
      <c r="AU73" s="109"/>
      <c r="AV73" s="109"/>
      <c r="AW73" s="109"/>
      <c r="AX73" s="109"/>
      <c r="AY73" s="49"/>
      <c r="AZ73" s="49"/>
      <c r="BA73" s="49"/>
      <c r="BB73" s="49"/>
      <c r="BC73" s="49"/>
      <c r="BD73" s="49"/>
      <c r="BE73" s="49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61">
        <v>-1.52</v>
      </c>
      <c r="CC73" s="61"/>
      <c r="CD73" s="61"/>
      <c r="CE73" s="61"/>
      <c r="CF73" s="61"/>
      <c r="CG73" s="61"/>
      <c r="CH73" s="61"/>
      <c r="CI73" s="59"/>
      <c r="CJ73" s="59"/>
      <c r="CK73" s="59"/>
      <c r="CL73" s="59"/>
      <c r="CM73" s="59"/>
      <c r="CN73" s="59">
        <f t="shared" si="275"/>
        <v>0</v>
      </c>
      <c r="CO73" s="59">
        <f t="shared" si="276"/>
        <v>0</v>
      </c>
      <c r="CP73" s="59">
        <f t="shared" si="277"/>
        <v>0</v>
      </c>
      <c r="CQ73" s="59">
        <f t="shared" si="278"/>
        <v>0</v>
      </c>
      <c r="CR73" s="59">
        <f t="shared" si="279"/>
        <v>0</v>
      </c>
      <c r="CS73" s="59">
        <f t="shared" si="280"/>
        <v>0</v>
      </c>
      <c r="CT73" s="59">
        <f t="shared" si="281"/>
        <v>0</v>
      </c>
      <c r="CU73" s="59">
        <f t="shared" si="282"/>
        <v>0</v>
      </c>
      <c r="CV73" s="59">
        <f t="shared" si="283"/>
        <v>0</v>
      </c>
      <c r="CW73" s="59"/>
      <c r="CX73" s="59"/>
      <c r="CY73" s="59"/>
      <c r="CZ73" s="59"/>
      <c r="DA73" s="59"/>
      <c r="DB73" s="59"/>
      <c r="DC73" s="50" t="s">
        <v>209</v>
      </c>
      <c r="DD73" s="77" t="s">
        <v>10</v>
      </c>
      <c r="DE73" s="54"/>
      <c r="DF73" s="54"/>
      <c r="DG73" s="54"/>
      <c r="DH73" s="54"/>
      <c r="DI73" s="54"/>
      <c r="DJ73" s="54"/>
      <c r="DK73" s="59"/>
      <c r="DL73" s="59"/>
      <c r="DM73" s="59"/>
      <c r="DN73" s="59"/>
      <c r="DO73" s="59"/>
      <c r="DP73" s="59">
        <f t="shared" si="285"/>
        <v>0</v>
      </c>
      <c r="DQ73" s="59">
        <f t="shared" si="285"/>
        <v>0</v>
      </c>
      <c r="DR73" s="59">
        <f t="shared" si="285"/>
        <v>0</v>
      </c>
      <c r="DS73" s="59">
        <f t="shared" si="285"/>
        <v>0</v>
      </c>
      <c r="DT73" s="59">
        <f t="shared" si="285"/>
        <v>0</v>
      </c>
      <c r="DU73" s="59">
        <f t="shared" si="285"/>
        <v>0</v>
      </c>
      <c r="DV73" s="59">
        <f t="shared" si="285"/>
        <v>0</v>
      </c>
      <c r="DW73" s="59">
        <f t="shared" si="285"/>
        <v>0</v>
      </c>
      <c r="DX73" s="59">
        <f t="shared" si="285"/>
        <v>0</v>
      </c>
      <c r="DY73" s="59"/>
      <c r="DZ73" s="59"/>
      <c r="EA73" s="59"/>
      <c r="EB73" s="59"/>
      <c r="EC73" s="59"/>
      <c r="ED73" s="59"/>
      <c r="EE73" s="59"/>
    </row>
    <row r="74" spans="2:135" s="48" customFormat="1" ht="14.25" customHeight="1">
      <c r="B74" s="50"/>
      <c r="C74" s="77" t="s">
        <v>7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73">
        <v>1</v>
      </c>
      <c r="AK74" s="51">
        <v>0</v>
      </c>
      <c r="AL74" s="73">
        <v>0</v>
      </c>
      <c r="AM74" s="73">
        <v>0</v>
      </c>
      <c r="AN74" s="73">
        <v>0</v>
      </c>
      <c r="AO74" s="73">
        <v>0</v>
      </c>
      <c r="AP74" s="187">
        <v>0</v>
      </c>
      <c r="AQ74" s="73">
        <v>0</v>
      </c>
      <c r="AR74" s="73">
        <v>0</v>
      </c>
      <c r="AS74" s="109"/>
      <c r="AT74" s="109"/>
      <c r="AU74" s="109"/>
      <c r="AV74" s="109"/>
      <c r="AW74" s="109"/>
      <c r="AX74" s="109"/>
      <c r="AY74" s="49"/>
      <c r="AZ74" s="49"/>
      <c r="BA74" s="49"/>
      <c r="BB74" s="49"/>
      <c r="BC74" s="49"/>
      <c r="BD74" s="49"/>
      <c r="BE74" s="49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61">
        <v>-1.52</v>
      </c>
      <c r="CC74" s="61"/>
      <c r="CD74" s="61"/>
      <c r="CE74" s="61"/>
      <c r="CF74" s="61"/>
      <c r="CG74" s="61"/>
      <c r="CH74" s="61"/>
      <c r="CI74" s="59"/>
      <c r="CJ74" s="59"/>
      <c r="CK74" s="59"/>
      <c r="CL74" s="59"/>
      <c r="CM74" s="59"/>
      <c r="CN74" s="59">
        <f t="shared" si="275"/>
        <v>-0.65789473684210531</v>
      </c>
      <c r="CO74" s="59">
        <f t="shared" si="276"/>
        <v>0</v>
      </c>
      <c r="CP74" s="59">
        <f t="shared" si="277"/>
        <v>0</v>
      </c>
      <c r="CQ74" s="59">
        <f t="shared" si="278"/>
        <v>0</v>
      </c>
      <c r="CR74" s="59">
        <f t="shared" si="279"/>
        <v>0</v>
      </c>
      <c r="CS74" s="59">
        <f t="shared" si="280"/>
        <v>0</v>
      </c>
      <c r="CT74" s="59">
        <f t="shared" si="281"/>
        <v>0</v>
      </c>
      <c r="CU74" s="59">
        <f t="shared" si="282"/>
        <v>0</v>
      </c>
      <c r="CV74" s="59">
        <f t="shared" si="283"/>
        <v>0</v>
      </c>
      <c r="CW74" s="59"/>
      <c r="CX74" s="59"/>
      <c r="CY74" s="59"/>
      <c r="CZ74" s="59"/>
      <c r="DA74" s="59"/>
      <c r="DB74" s="59"/>
      <c r="DC74" s="50" t="s">
        <v>209</v>
      </c>
      <c r="DD74" s="77" t="s">
        <v>7</v>
      </c>
      <c r="DE74" s="54"/>
      <c r="DF74" s="54"/>
      <c r="DG74" s="54"/>
      <c r="DH74" s="54"/>
      <c r="DI74" s="54"/>
      <c r="DJ74" s="54"/>
      <c r="DK74" s="59"/>
      <c r="DL74" s="59"/>
      <c r="DM74" s="59"/>
      <c r="DN74" s="59"/>
      <c r="DO74" s="59"/>
      <c r="DP74" s="59">
        <f t="shared" si="285"/>
        <v>-0.65789473684210531</v>
      </c>
      <c r="DQ74" s="59">
        <f t="shared" si="285"/>
        <v>0</v>
      </c>
      <c r="DR74" s="59">
        <f t="shared" si="285"/>
        <v>0</v>
      </c>
      <c r="DS74" s="59">
        <f t="shared" si="285"/>
        <v>0</v>
      </c>
      <c r="DT74" s="59">
        <f t="shared" si="285"/>
        <v>0</v>
      </c>
      <c r="DU74" s="59">
        <f t="shared" si="285"/>
        <v>0</v>
      </c>
      <c r="DV74" s="59">
        <f t="shared" si="285"/>
        <v>0</v>
      </c>
      <c r="DW74" s="59">
        <f t="shared" si="285"/>
        <v>0</v>
      </c>
      <c r="DX74" s="59">
        <f t="shared" si="285"/>
        <v>0</v>
      </c>
      <c r="DY74" s="59"/>
      <c r="DZ74" s="59"/>
      <c r="EA74" s="59"/>
      <c r="EB74" s="59"/>
      <c r="EC74" s="59"/>
      <c r="ED74" s="59"/>
      <c r="EE74" s="59"/>
    </row>
    <row r="75" spans="2:135" s="48" customFormat="1" ht="14.25" customHeight="1">
      <c r="B75" s="50"/>
      <c r="C75" s="77" t="s">
        <v>2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73">
        <v>0</v>
      </c>
      <c r="AK75" s="51">
        <v>0</v>
      </c>
      <c r="AL75" s="73">
        <v>0</v>
      </c>
      <c r="AM75" s="73">
        <v>0</v>
      </c>
      <c r="AN75" s="73">
        <v>0</v>
      </c>
      <c r="AO75" s="73">
        <v>0</v>
      </c>
      <c r="AP75" s="187">
        <v>0</v>
      </c>
      <c r="AQ75" s="73">
        <v>0</v>
      </c>
      <c r="AR75" s="73">
        <v>0</v>
      </c>
      <c r="AS75" s="109"/>
      <c r="AT75" s="109"/>
      <c r="AU75" s="109"/>
      <c r="AV75" s="109"/>
      <c r="AW75" s="109"/>
      <c r="AX75" s="109"/>
      <c r="AY75" s="49"/>
      <c r="AZ75" s="49"/>
      <c r="BA75" s="49"/>
      <c r="BB75" s="49"/>
      <c r="BC75" s="49"/>
      <c r="BD75" s="49"/>
      <c r="BE75" s="49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61">
        <v>-1.52</v>
      </c>
      <c r="CC75" s="61"/>
      <c r="CD75" s="61"/>
      <c r="CE75" s="61"/>
      <c r="CF75" s="61"/>
      <c r="CG75" s="61"/>
      <c r="CH75" s="61"/>
      <c r="CI75" s="59"/>
      <c r="CJ75" s="59"/>
      <c r="CK75" s="59"/>
      <c r="CL75" s="59"/>
      <c r="CM75" s="59"/>
      <c r="CN75" s="59">
        <f t="shared" si="275"/>
        <v>0</v>
      </c>
      <c r="CO75" s="59">
        <f t="shared" si="276"/>
        <v>0</v>
      </c>
      <c r="CP75" s="59">
        <f t="shared" si="277"/>
        <v>0</v>
      </c>
      <c r="CQ75" s="59">
        <f t="shared" si="278"/>
        <v>0</v>
      </c>
      <c r="CR75" s="59">
        <f t="shared" si="279"/>
        <v>0</v>
      </c>
      <c r="CS75" s="59">
        <f t="shared" si="280"/>
        <v>0</v>
      </c>
      <c r="CT75" s="59">
        <f t="shared" si="281"/>
        <v>0</v>
      </c>
      <c r="CU75" s="59">
        <f t="shared" si="282"/>
        <v>0</v>
      </c>
      <c r="CV75" s="59">
        <f t="shared" si="283"/>
        <v>0</v>
      </c>
      <c r="CW75" s="59"/>
      <c r="CX75" s="59"/>
      <c r="CY75" s="59"/>
      <c r="CZ75" s="59"/>
      <c r="DA75" s="59"/>
      <c r="DB75" s="59"/>
      <c r="DC75" s="50" t="s">
        <v>209</v>
      </c>
      <c r="DD75" s="77" t="s">
        <v>2</v>
      </c>
      <c r="DE75" s="54"/>
      <c r="DF75" s="54"/>
      <c r="DG75" s="54"/>
      <c r="DH75" s="54"/>
      <c r="DI75" s="54"/>
      <c r="DJ75" s="54"/>
      <c r="DK75" s="59"/>
      <c r="DL75" s="59"/>
      <c r="DM75" s="59"/>
      <c r="DN75" s="59"/>
      <c r="DO75" s="59"/>
      <c r="DP75" s="59">
        <f t="shared" si="285"/>
        <v>0</v>
      </c>
      <c r="DQ75" s="59">
        <f t="shared" si="285"/>
        <v>0</v>
      </c>
      <c r="DR75" s="59">
        <f t="shared" si="285"/>
        <v>0</v>
      </c>
      <c r="DS75" s="59">
        <f t="shared" si="285"/>
        <v>0</v>
      </c>
      <c r="DT75" s="59">
        <f t="shared" si="285"/>
        <v>0</v>
      </c>
      <c r="DU75" s="59">
        <f t="shared" si="285"/>
        <v>0</v>
      </c>
      <c r="DV75" s="59">
        <f t="shared" si="285"/>
        <v>0</v>
      </c>
      <c r="DW75" s="59">
        <f t="shared" si="285"/>
        <v>0</v>
      </c>
      <c r="DX75" s="59">
        <f t="shared" si="285"/>
        <v>0</v>
      </c>
      <c r="DY75" s="59"/>
      <c r="DZ75" s="59"/>
      <c r="EA75" s="59"/>
      <c r="EB75" s="59"/>
      <c r="EC75" s="59"/>
      <c r="ED75" s="59"/>
      <c r="EE75" s="59"/>
    </row>
    <row r="76" spans="2:135" s="48" customFormat="1" ht="14.25" customHeight="1">
      <c r="B76" s="50"/>
      <c r="C76" s="77" t="s">
        <v>13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73">
        <v>0</v>
      </c>
      <c r="AK76" s="51">
        <v>0</v>
      </c>
      <c r="AL76" s="73">
        <v>0</v>
      </c>
      <c r="AM76" s="73">
        <v>0</v>
      </c>
      <c r="AN76" s="73">
        <v>0</v>
      </c>
      <c r="AO76" s="73">
        <v>0</v>
      </c>
      <c r="AP76" s="187">
        <v>0</v>
      </c>
      <c r="AQ76" s="73">
        <v>0</v>
      </c>
      <c r="AR76" s="73">
        <v>0</v>
      </c>
      <c r="AS76" s="109"/>
      <c r="AT76" s="109"/>
      <c r="AU76" s="109"/>
      <c r="AV76" s="109"/>
      <c r="AW76" s="109"/>
      <c r="AX76" s="109"/>
      <c r="AY76" s="49"/>
      <c r="AZ76" s="49"/>
      <c r="BA76" s="49"/>
      <c r="BB76" s="49"/>
      <c r="BC76" s="49"/>
      <c r="BD76" s="49"/>
      <c r="BE76" s="49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61">
        <v>-1.52</v>
      </c>
      <c r="CC76" s="61"/>
      <c r="CD76" s="61"/>
      <c r="CE76" s="61"/>
      <c r="CF76" s="61"/>
      <c r="CG76" s="61"/>
      <c r="CH76" s="61"/>
      <c r="CI76" s="59"/>
      <c r="CJ76" s="59"/>
      <c r="CK76" s="59"/>
      <c r="CL76" s="59"/>
      <c r="CM76" s="59"/>
      <c r="CN76" s="59">
        <f t="shared" si="275"/>
        <v>0</v>
      </c>
      <c r="CO76" s="59">
        <f t="shared" si="276"/>
        <v>0</v>
      </c>
      <c r="CP76" s="59">
        <f t="shared" si="277"/>
        <v>0</v>
      </c>
      <c r="CQ76" s="59">
        <f t="shared" si="278"/>
        <v>0</v>
      </c>
      <c r="CR76" s="59">
        <f t="shared" si="279"/>
        <v>0</v>
      </c>
      <c r="CS76" s="59">
        <f t="shared" si="280"/>
        <v>0</v>
      </c>
      <c r="CT76" s="59">
        <f t="shared" si="281"/>
        <v>0</v>
      </c>
      <c r="CU76" s="59">
        <f t="shared" si="282"/>
        <v>0</v>
      </c>
      <c r="CV76" s="59">
        <f t="shared" si="283"/>
        <v>0</v>
      </c>
      <c r="CW76" s="59"/>
      <c r="CX76" s="59"/>
      <c r="CY76" s="59"/>
      <c r="CZ76" s="59"/>
      <c r="DA76" s="59"/>
      <c r="DB76" s="59"/>
      <c r="DC76" s="50" t="s">
        <v>209</v>
      </c>
      <c r="DD76" s="77" t="s">
        <v>13</v>
      </c>
      <c r="DE76" s="54"/>
      <c r="DF76" s="54"/>
      <c r="DG76" s="54"/>
      <c r="DH76" s="54"/>
      <c r="DI76" s="54"/>
      <c r="DJ76" s="54"/>
      <c r="DK76" s="59"/>
      <c r="DL76" s="59"/>
      <c r="DM76" s="59"/>
      <c r="DN76" s="59"/>
      <c r="DO76" s="59"/>
      <c r="DP76" s="59">
        <f t="shared" si="285"/>
        <v>0</v>
      </c>
      <c r="DQ76" s="59">
        <f t="shared" si="285"/>
        <v>0</v>
      </c>
      <c r="DR76" s="59">
        <f t="shared" si="285"/>
        <v>0</v>
      </c>
      <c r="DS76" s="59">
        <f t="shared" si="285"/>
        <v>0</v>
      </c>
      <c r="DT76" s="59">
        <f t="shared" si="285"/>
        <v>0</v>
      </c>
      <c r="DU76" s="59">
        <f t="shared" si="285"/>
        <v>0</v>
      </c>
      <c r="DV76" s="59">
        <f t="shared" si="285"/>
        <v>0</v>
      </c>
      <c r="DW76" s="59">
        <f t="shared" si="285"/>
        <v>0</v>
      </c>
      <c r="DX76" s="59">
        <f t="shared" si="285"/>
        <v>0</v>
      </c>
      <c r="DY76" s="59"/>
      <c r="DZ76" s="59"/>
      <c r="EA76" s="59"/>
      <c r="EB76" s="59"/>
      <c r="EC76" s="59"/>
      <c r="ED76" s="59"/>
      <c r="EE76" s="59"/>
    </row>
    <row r="77" spans="2:135" s="48" customFormat="1" ht="14.25" customHeight="1">
      <c r="B77" s="50"/>
      <c r="C77" s="77" t="s">
        <v>12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73">
        <v>0</v>
      </c>
      <c r="AK77" s="51">
        <v>0</v>
      </c>
      <c r="AL77" s="73">
        <v>0</v>
      </c>
      <c r="AM77" s="73">
        <v>0</v>
      </c>
      <c r="AN77" s="73">
        <v>0</v>
      </c>
      <c r="AO77" s="73">
        <v>0</v>
      </c>
      <c r="AP77" s="187">
        <v>0</v>
      </c>
      <c r="AQ77" s="73">
        <v>0</v>
      </c>
      <c r="AR77" s="73">
        <v>0</v>
      </c>
      <c r="AS77" s="109"/>
      <c r="AT77" s="109"/>
      <c r="AU77" s="109"/>
      <c r="AV77" s="109"/>
      <c r="AW77" s="109"/>
      <c r="AX77" s="109"/>
      <c r="AY77" s="49"/>
      <c r="AZ77" s="49"/>
      <c r="BA77" s="49"/>
      <c r="BB77" s="49"/>
      <c r="BC77" s="49"/>
      <c r="BD77" s="49"/>
      <c r="BE77" s="49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61">
        <v>-1.52</v>
      </c>
      <c r="CC77" s="61"/>
      <c r="CD77" s="61"/>
      <c r="CE77" s="61"/>
      <c r="CF77" s="61"/>
      <c r="CG77" s="61"/>
      <c r="CH77" s="61"/>
      <c r="CI77" s="59"/>
      <c r="CJ77" s="59"/>
      <c r="CK77" s="59"/>
      <c r="CL77" s="59"/>
      <c r="CM77" s="59"/>
      <c r="CN77" s="59">
        <f t="shared" si="275"/>
        <v>0</v>
      </c>
      <c r="CO77" s="59">
        <f t="shared" si="276"/>
        <v>0</v>
      </c>
      <c r="CP77" s="59">
        <f t="shared" si="277"/>
        <v>0</v>
      </c>
      <c r="CQ77" s="59">
        <f t="shared" si="278"/>
        <v>0</v>
      </c>
      <c r="CR77" s="59">
        <f t="shared" si="279"/>
        <v>0</v>
      </c>
      <c r="CS77" s="59">
        <f t="shared" si="280"/>
        <v>0</v>
      </c>
      <c r="CT77" s="59">
        <f t="shared" si="281"/>
        <v>0</v>
      </c>
      <c r="CU77" s="59">
        <f t="shared" si="282"/>
        <v>0</v>
      </c>
      <c r="CV77" s="59">
        <f t="shared" si="283"/>
        <v>0</v>
      </c>
      <c r="CW77" s="59"/>
      <c r="CX77" s="59"/>
      <c r="CY77" s="59"/>
      <c r="CZ77" s="59"/>
      <c r="DA77" s="59"/>
      <c r="DB77" s="59"/>
      <c r="DC77" s="50" t="s">
        <v>209</v>
      </c>
      <c r="DD77" s="77" t="s">
        <v>12</v>
      </c>
      <c r="DE77" s="54"/>
      <c r="DF77" s="54"/>
      <c r="DG77" s="54"/>
      <c r="DH77" s="54"/>
      <c r="DI77" s="54"/>
      <c r="DJ77" s="54"/>
      <c r="DK77" s="59"/>
      <c r="DL77" s="59"/>
      <c r="DM77" s="59"/>
      <c r="DN77" s="59"/>
      <c r="DO77" s="59"/>
      <c r="DP77" s="59">
        <f t="shared" si="285"/>
        <v>0</v>
      </c>
      <c r="DQ77" s="59">
        <f t="shared" si="285"/>
        <v>0</v>
      </c>
      <c r="DR77" s="59">
        <f t="shared" si="285"/>
        <v>0</v>
      </c>
      <c r="DS77" s="59">
        <f t="shared" si="285"/>
        <v>0</v>
      </c>
      <c r="DT77" s="59">
        <f t="shared" si="285"/>
        <v>0</v>
      </c>
      <c r="DU77" s="59">
        <f t="shared" si="285"/>
        <v>0</v>
      </c>
      <c r="DV77" s="59">
        <f t="shared" si="285"/>
        <v>0</v>
      </c>
      <c r="DW77" s="59">
        <f t="shared" si="285"/>
        <v>0</v>
      </c>
      <c r="DX77" s="59">
        <f t="shared" si="285"/>
        <v>0</v>
      </c>
      <c r="DY77" s="59"/>
      <c r="DZ77" s="59"/>
      <c r="EA77" s="59"/>
      <c r="EB77" s="59"/>
      <c r="EC77" s="59"/>
      <c r="ED77" s="59"/>
      <c r="EE77" s="59"/>
    </row>
    <row r="78" spans="2:135" s="48" customFormat="1" ht="14.25" customHeight="1">
      <c r="B78" s="50"/>
      <c r="C78" s="77" t="s">
        <v>8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73">
        <v>0</v>
      </c>
      <c r="AK78" s="51">
        <v>0</v>
      </c>
      <c r="AL78" s="73">
        <v>0</v>
      </c>
      <c r="AM78" s="73">
        <v>0</v>
      </c>
      <c r="AN78" s="73">
        <v>0</v>
      </c>
      <c r="AO78" s="73">
        <v>1</v>
      </c>
      <c r="AP78" s="187">
        <v>0</v>
      </c>
      <c r="AQ78" s="73">
        <v>0</v>
      </c>
      <c r="AR78" s="73">
        <v>0</v>
      </c>
      <c r="AS78" s="109"/>
      <c r="AT78" s="109"/>
      <c r="AU78" s="109"/>
      <c r="AV78" s="109"/>
      <c r="AW78" s="109"/>
      <c r="AX78" s="109"/>
      <c r="AY78" s="49"/>
      <c r="AZ78" s="49"/>
      <c r="BA78" s="49"/>
      <c r="BB78" s="49"/>
      <c r="BC78" s="49"/>
      <c r="BD78" s="49"/>
      <c r="BE78" s="49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61">
        <v>-1.52</v>
      </c>
      <c r="CC78" s="61"/>
      <c r="CD78" s="61"/>
      <c r="CE78" s="61"/>
      <c r="CF78" s="61"/>
      <c r="CG78" s="61"/>
      <c r="CH78" s="61"/>
      <c r="CI78" s="59"/>
      <c r="CJ78" s="59"/>
      <c r="CK78" s="59"/>
      <c r="CL78" s="59"/>
      <c r="CM78" s="59"/>
      <c r="CN78" s="59">
        <f t="shared" si="275"/>
        <v>0</v>
      </c>
      <c r="CO78" s="59">
        <f t="shared" si="276"/>
        <v>0</v>
      </c>
      <c r="CP78" s="59">
        <f t="shared" si="277"/>
        <v>0</v>
      </c>
      <c r="CQ78" s="59">
        <f t="shared" si="278"/>
        <v>0</v>
      </c>
      <c r="CR78" s="59">
        <f t="shared" si="279"/>
        <v>0</v>
      </c>
      <c r="CS78" s="59">
        <f t="shared" si="280"/>
        <v>-0.65789473684210531</v>
      </c>
      <c r="CT78" s="59">
        <f t="shared" si="281"/>
        <v>0</v>
      </c>
      <c r="CU78" s="59">
        <f t="shared" si="282"/>
        <v>0</v>
      </c>
      <c r="CV78" s="59">
        <f t="shared" si="283"/>
        <v>0</v>
      </c>
      <c r="CW78" s="59"/>
      <c r="CX78" s="59"/>
      <c r="CY78" s="59"/>
      <c r="CZ78" s="59"/>
      <c r="DA78" s="59"/>
      <c r="DB78" s="59"/>
      <c r="DC78" s="50" t="s">
        <v>209</v>
      </c>
      <c r="DD78" s="77" t="s">
        <v>8</v>
      </c>
      <c r="DE78" s="54"/>
      <c r="DF78" s="54"/>
      <c r="DG78" s="54"/>
      <c r="DH78" s="54"/>
      <c r="DI78" s="54"/>
      <c r="DJ78" s="54"/>
      <c r="DK78" s="59"/>
      <c r="DL78" s="59"/>
      <c r="DM78" s="59"/>
      <c r="DN78" s="59"/>
      <c r="DO78" s="59"/>
      <c r="DP78" s="59">
        <f t="shared" si="285"/>
        <v>0</v>
      </c>
      <c r="DQ78" s="59">
        <f t="shared" si="285"/>
        <v>0</v>
      </c>
      <c r="DR78" s="59">
        <f t="shared" si="285"/>
        <v>0</v>
      </c>
      <c r="DS78" s="59">
        <f t="shared" si="285"/>
        <v>0</v>
      </c>
      <c r="DT78" s="59">
        <f t="shared" si="285"/>
        <v>0</v>
      </c>
      <c r="DU78" s="59">
        <f t="shared" si="285"/>
        <v>-0.65789473684210531</v>
      </c>
      <c r="DV78" s="59">
        <f t="shared" si="285"/>
        <v>0</v>
      </c>
      <c r="DW78" s="59">
        <f t="shared" si="285"/>
        <v>0</v>
      </c>
      <c r="DX78" s="59">
        <f t="shared" si="285"/>
        <v>0</v>
      </c>
      <c r="DY78" s="59"/>
      <c r="DZ78" s="59"/>
      <c r="EA78" s="59"/>
      <c r="EB78" s="59"/>
      <c r="EC78" s="59"/>
      <c r="ED78" s="59"/>
      <c r="EE78" s="59"/>
    </row>
    <row r="79" spans="2:135" s="48" customFormat="1" ht="14.25" customHeight="1">
      <c r="B79" s="50"/>
      <c r="C79" s="77" t="s">
        <v>5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73">
        <v>0</v>
      </c>
      <c r="AK79" s="51">
        <v>0</v>
      </c>
      <c r="AL79" s="73">
        <v>0</v>
      </c>
      <c r="AM79" s="73">
        <v>0</v>
      </c>
      <c r="AN79" s="73">
        <v>0</v>
      </c>
      <c r="AO79" s="73">
        <v>0</v>
      </c>
      <c r="AP79" s="187">
        <v>0</v>
      </c>
      <c r="AQ79" s="73">
        <v>0</v>
      </c>
      <c r="AR79" s="73">
        <v>0</v>
      </c>
      <c r="AS79" s="109"/>
      <c r="AT79" s="109"/>
      <c r="AU79" s="109"/>
      <c r="AV79" s="109"/>
      <c r="AW79" s="109"/>
      <c r="AX79" s="109"/>
      <c r="AY79" s="49"/>
      <c r="AZ79" s="49"/>
      <c r="BA79" s="49"/>
      <c r="BB79" s="49"/>
      <c r="BC79" s="49"/>
      <c r="BD79" s="49"/>
      <c r="BE79" s="49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61">
        <v>-1.52</v>
      </c>
      <c r="CC79" s="61"/>
      <c r="CD79" s="61"/>
      <c r="CE79" s="61"/>
      <c r="CF79" s="61"/>
      <c r="CG79" s="61"/>
      <c r="CH79" s="61"/>
      <c r="CI79" s="59"/>
      <c r="CJ79" s="59"/>
      <c r="CK79" s="59"/>
      <c r="CL79" s="59"/>
      <c r="CM79" s="59"/>
      <c r="CN79" s="59">
        <f t="shared" si="275"/>
        <v>0</v>
      </c>
      <c r="CO79" s="59">
        <f t="shared" si="276"/>
        <v>0</v>
      </c>
      <c r="CP79" s="59">
        <f t="shared" si="277"/>
        <v>0</v>
      </c>
      <c r="CQ79" s="59">
        <f t="shared" si="278"/>
        <v>0</v>
      </c>
      <c r="CR79" s="59">
        <f t="shared" si="279"/>
        <v>0</v>
      </c>
      <c r="CS79" s="59">
        <f t="shared" si="280"/>
        <v>0</v>
      </c>
      <c r="CT79" s="59">
        <f t="shared" si="281"/>
        <v>0</v>
      </c>
      <c r="CU79" s="59">
        <f t="shared" si="282"/>
        <v>0</v>
      </c>
      <c r="CV79" s="59">
        <f t="shared" si="283"/>
        <v>0</v>
      </c>
      <c r="CW79" s="59"/>
      <c r="CX79" s="59"/>
      <c r="CY79" s="59"/>
      <c r="CZ79" s="59"/>
      <c r="DA79" s="59"/>
      <c r="DB79" s="59"/>
      <c r="DC79" s="50" t="s">
        <v>209</v>
      </c>
      <c r="DD79" s="77" t="s">
        <v>5</v>
      </c>
      <c r="DE79" s="54"/>
      <c r="DF79" s="54"/>
      <c r="DG79" s="54"/>
      <c r="DH79" s="54"/>
      <c r="DI79" s="54"/>
      <c r="DJ79" s="54"/>
      <c r="DK79" s="59"/>
      <c r="DL79" s="59"/>
      <c r="DM79" s="59"/>
      <c r="DN79" s="59"/>
      <c r="DO79" s="59"/>
      <c r="DP79" s="59">
        <f t="shared" si="285"/>
        <v>0</v>
      </c>
      <c r="DQ79" s="59">
        <f t="shared" si="285"/>
        <v>0</v>
      </c>
      <c r="DR79" s="59">
        <f t="shared" si="285"/>
        <v>0</v>
      </c>
      <c r="DS79" s="59">
        <f t="shared" si="285"/>
        <v>0</v>
      </c>
      <c r="DT79" s="59">
        <f t="shared" si="285"/>
        <v>0</v>
      </c>
      <c r="DU79" s="59">
        <f t="shared" si="285"/>
        <v>0</v>
      </c>
      <c r="DV79" s="59">
        <f t="shared" si="285"/>
        <v>0</v>
      </c>
      <c r="DW79" s="59">
        <f t="shared" si="285"/>
        <v>0</v>
      </c>
      <c r="DX79" s="59">
        <f t="shared" si="285"/>
        <v>0</v>
      </c>
      <c r="DY79" s="59"/>
      <c r="DZ79" s="59"/>
      <c r="EA79" s="59"/>
      <c r="EB79" s="59"/>
      <c r="EC79" s="59"/>
      <c r="ED79" s="59"/>
      <c r="EE79" s="59"/>
    </row>
    <row r="80" spans="2:135" ht="14.25" customHeight="1">
      <c r="B80" s="46" t="s">
        <v>134</v>
      </c>
      <c r="C80" s="47" t="s">
        <v>14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118">
        <v>0</v>
      </c>
      <c r="AQ80" s="72">
        <v>0</v>
      </c>
      <c r="AR80" s="72">
        <v>0</v>
      </c>
      <c r="AS80" s="111"/>
      <c r="AT80" s="111"/>
      <c r="AU80" s="111"/>
      <c r="AV80" s="111"/>
      <c r="AW80" s="111"/>
      <c r="AX80" s="111"/>
      <c r="AY80" s="56"/>
      <c r="AZ80" s="56"/>
      <c r="BA80" s="56"/>
      <c r="BB80" s="56"/>
      <c r="BC80" s="56"/>
      <c r="BD80" s="56"/>
      <c r="BE80" s="56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60">
        <v>-1.52</v>
      </c>
      <c r="CC80" s="60"/>
      <c r="CD80" s="60"/>
      <c r="CE80" s="60"/>
      <c r="CF80" s="60"/>
      <c r="CG80" s="60"/>
      <c r="CH80" s="60"/>
      <c r="CI80" s="58"/>
      <c r="CJ80" s="58"/>
      <c r="CK80" s="58"/>
      <c r="CL80" s="58"/>
      <c r="CM80" s="58"/>
      <c r="CN80" s="58">
        <f t="shared" si="275"/>
        <v>0</v>
      </c>
      <c r="CO80" s="58">
        <f t="shared" si="276"/>
        <v>0</v>
      </c>
      <c r="CP80" s="58">
        <f t="shared" si="277"/>
        <v>0</v>
      </c>
      <c r="CQ80" s="58">
        <f t="shared" si="278"/>
        <v>0</v>
      </c>
      <c r="CR80" s="58">
        <f t="shared" si="279"/>
        <v>0</v>
      </c>
      <c r="CS80" s="58">
        <f t="shared" si="280"/>
        <v>0</v>
      </c>
      <c r="CT80" s="58">
        <f t="shared" si="281"/>
        <v>0</v>
      </c>
      <c r="CU80" s="58">
        <f t="shared" si="282"/>
        <v>0</v>
      </c>
      <c r="CV80" s="58">
        <f t="shared" si="283"/>
        <v>0</v>
      </c>
      <c r="CW80" s="58"/>
      <c r="CX80" s="58"/>
      <c r="CY80" s="58"/>
      <c r="CZ80" s="58"/>
      <c r="DA80" s="58"/>
      <c r="DB80" s="58"/>
      <c r="DC80" s="46" t="s">
        <v>211</v>
      </c>
      <c r="DD80" s="47" t="s">
        <v>14</v>
      </c>
      <c r="DE80" s="55"/>
      <c r="DF80" s="55"/>
      <c r="DG80" s="55"/>
      <c r="DH80" s="55"/>
      <c r="DI80" s="55"/>
      <c r="DJ80" s="55"/>
      <c r="DK80" s="58"/>
      <c r="DL80" s="58"/>
      <c r="DM80" s="58"/>
      <c r="DN80" s="58"/>
      <c r="DO80" s="58"/>
      <c r="DP80" s="58">
        <f t="shared" ref="DP80:DX80" si="286">CN80</f>
        <v>0</v>
      </c>
      <c r="DQ80" s="58">
        <f t="shared" si="286"/>
        <v>0</v>
      </c>
      <c r="DR80" s="58">
        <f t="shared" si="286"/>
        <v>0</v>
      </c>
      <c r="DS80" s="58">
        <f t="shared" si="286"/>
        <v>0</v>
      </c>
      <c r="DT80" s="58">
        <f t="shared" si="286"/>
        <v>0</v>
      </c>
      <c r="DU80" s="58">
        <f t="shared" si="286"/>
        <v>0</v>
      </c>
      <c r="DV80" s="58">
        <f t="shared" si="286"/>
        <v>0</v>
      </c>
      <c r="DW80" s="58">
        <f t="shared" si="286"/>
        <v>0</v>
      </c>
      <c r="DX80" s="58">
        <f t="shared" si="286"/>
        <v>0</v>
      </c>
      <c r="DY80" s="58"/>
      <c r="DZ80" s="58"/>
      <c r="EA80" s="58"/>
      <c r="EB80" s="58"/>
      <c r="EC80" s="58"/>
      <c r="ED80" s="58"/>
      <c r="EE80" s="58"/>
    </row>
    <row r="81" spans="2:163" ht="14.25" customHeight="1">
      <c r="B81" s="46"/>
      <c r="C81" s="47" t="s">
        <v>9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118">
        <v>0</v>
      </c>
      <c r="AQ81" s="72">
        <v>0</v>
      </c>
      <c r="AR81" s="72">
        <v>0</v>
      </c>
      <c r="AS81" s="111"/>
      <c r="AT81" s="111"/>
      <c r="AU81" s="111"/>
      <c r="AV81" s="111"/>
      <c r="AW81" s="111"/>
      <c r="AX81" s="111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60">
        <v>-1.52</v>
      </c>
      <c r="CC81" s="60"/>
      <c r="CD81" s="60"/>
      <c r="CE81" s="60"/>
      <c r="CF81" s="60"/>
      <c r="CG81" s="60"/>
      <c r="CH81" s="60"/>
      <c r="CI81" s="58"/>
      <c r="CJ81" s="58"/>
      <c r="CK81" s="58"/>
      <c r="CL81" s="58"/>
      <c r="CM81" s="58"/>
      <c r="CN81" s="58">
        <f t="shared" si="275"/>
        <v>0</v>
      </c>
      <c r="CO81" s="58">
        <f t="shared" si="276"/>
        <v>0</v>
      </c>
      <c r="CP81" s="58">
        <f t="shared" si="277"/>
        <v>0</v>
      </c>
      <c r="CQ81" s="58">
        <f t="shared" si="278"/>
        <v>0</v>
      </c>
      <c r="CR81" s="58">
        <f t="shared" si="279"/>
        <v>0</v>
      </c>
      <c r="CS81" s="58">
        <f t="shared" si="280"/>
        <v>0</v>
      </c>
      <c r="CT81" s="58">
        <f t="shared" si="281"/>
        <v>0</v>
      </c>
      <c r="CU81" s="58">
        <f t="shared" si="282"/>
        <v>0</v>
      </c>
      <c r="CV81" s="58">
        <f t="shared" si="283"/>
        <v>0</v>
      </c>
      <c r="CW81" s="58"/>
      <c r="CX81" s="58"/>
      <c r="CY81" s="58"/>
      <c r="CZ81" s="58"/>
      <c r="DA81" s="58"/>
      <c r="DB81" s="58"/>
      <c r="DC81" s="46" t="s">
        <v>211</v>
      </c>
      <c r="DD81" s="47" t="s">
        <v>9</v>
      </c>
      <c r="DE81" s="55"/>
      <c r="DF81" s="55"/>
      <c r="DG81" s="55"/>
      <c r="DH81" s="55"/>
      <c r="DI81" s="55"/>
      <c r="DJ81" s="55"/>
      <c r="DK81" s="58"/>
      <c r="DL81" s="58"/>
      <c r="DM81" s="58"/>
      <c r="DN81" s="58"/>
      <c r="DO81" s="58"/>
      <c r="DP81" s="58">
        <f t="shared" ref="DP81:DX90" si="287">CN81</f>
        <v>0</v>
      </c>
      <c r="DQ81" s="58">
        <f t="shared" si="287"/>
        <v>0</v>
      </c>
      <c r="DR81" s="58">
        <f t="shared" si="287"/>
        <v>0</v>
      </c>
      <c r="DS81" s="58">
        <f t="shared" si="287"/>
        <v>0</v>
      </c>
      <c r="DT81" s="58">
        <f t="shared" si="287"/>
        <v>0</v>
      </c>
      <c r="DU81" s="58">
        <f t="shared" si="287"/>
        <v>0</v>
      </c>
      <c r="DV81" s="58">
        <f t="shared" si="287"/>
        <v>0</v>
      </c>
      <c r="DW81" s="58">
        <f t="shared" si="287"/>
        <v>0</v>
      </c>
      <c r="DX81" s="58">
        <f t="shared" si="287"/>
        <v>0</v>
      </c>
      <c r="DY81" s="58"/>
      <c r="DZ81" s="58"/>
      <c r="EA81" s="58"/>
      <c r="EB81" s="58"/>
      <c r="EC81" s="58"/>
      <c r="ED81" s="58"/>
      <c r="EE81" s="58"/>
    </row>
    <row r="82" spans="2:163" ht="14.25" customHeight="1">
      <c r="B82" s="46"/>
      <c r="C82" s="47" t="s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2</v>
      </c>
      <c r="AP82" s="118">
        <v>0</v>
      </c>
      <c r="AQ82" s="72">
        <v>1</v>
      </c>
      <c r="AR82" s="72">
        <v>1</v>
      </c>
      <c r="AS82" s="111"/>
      <c r="AT82" s="111"/>
      <c r="AU82" s="111"/>
      <c r="AV82" s="111"/>
      <c r="AW82" s="111"/>
      <c r="AX82" s="111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60">
        <v>-1.52</v>
      </c>
      <c r="CC82" s="60"/>
      <c r="CD82" s="60"/>
      <c r="CE82" s="60"/>
      <c r="CF82" s="60"/>
      <c r="CG82" s="60"/>
      <c r="CH82" s="60"/>
      <c r="CI82" s="58"/>
      <c r="CJ82" s="58"/>
      <c r="CK82" s="58"/>
      <c r="CL82" s="58"/>
      <c r="CM82" s="58"/>
      <c r="CN82" s="58">
        <f t="shared" si="275"/>
        <v>0</v>
      </c>
      <c r="CO82" s="58">
        <f t="shared" si="276"/>
        <v>0</v>
      </c>
      <c r="CP82" s="58">
        <f t="shared" si="277"/>
        <v>0</v>
      </c>
      <c r="CQ82" s="58">
        <f t="shared" si="278"/>
        <v>0</v>
      </c>
      <c r="CR82" s="58">
        <f t="shared" si="279"/>
        <v>-0.65789473684210531</v>
      </c>
      <c r="CS82" s="58">
        <f t="shared" si="280"/>
        <v>-1.3157894736842106</v>
      </c>
      <c r="CT82" s="58">
        <f t="shared" si="281"/>
        <v>0</v>
      </c>
      <c r="CU82" s="58">
        <f t="shared" si="282"/>
        <v>-0.65789473684210531</v>
      </c>
      <c r="CV82" s="58">
        <f t="shared" si="283"/>
        <v>-0.65789473684210531</v>
      </c>
      <c r="CW82" s="58"/>
      <c r="CX82" s="58"/>
      <c r="CY82" s="58"/>
      <c r="CZ82" s="58"/>
      <c r="DA82" s="58"/>
      <c r="DB82" s="58"/>
      <c r="DC82" s="46" t="s">
        <v>211</v>
      </c>
      <c r="DD82" s="47" t="s">
        <v>0</v>
      </c>
      <c r="DE82" s="55"/>
      <c r="DF82" s="55"/>
      <c r="DG82" s="55"/>
      <c r="DH82" s="55"/>
      <c r="DI82" s="55"/>
      <c r="DJ82" s="55"/>
      <c r="DK82" s="58"/>
      <c r="DL82" s="58"/>
      <c r="DM82" s="58"/>
      <c r="DN82" s="58"/>
      <c r="DO82" s="58"/>
      <c r="DP82" s="58">
        <f t="shared" si="287"/>
        <v>0</v>
      </c>
      <c r="DQ82" s="58">
        <f t="shared" si="287"/>
        <v>0</v>
      </c>
      <c r="DR82" s="58">
        <f t="shared" si="287"/>
        <v>0</v>
      </c>
      <c r="DS82" s="58">
        <f t="shared" si="287"/>
        <v>0</v>
      </c>
      <c r="DT82" s="58">
        <f t="shared" si="287"/>
        <v>-0.65789473684210531</v>
      </c>
      <c r="DU82" s="58">
        <f t="shared" si="287"/>
        <v>-1.3157894736842106</v>
      </c>
      <c r="DV82" s="58">
        <f t="shared" si="287"/>
        <v>0</v>
      </c>
      <c r="DW82" s="58">
        <f t="shared" si="287"/>
        <v>-0.65789473684210531</v>
      </c>
      <c r="DX82" s="58">
        <f t="shared" si="287"/>
        <v>-0.65789473684210531</v>
      </c>
      <c r="DY82" s="58"/>
      <c r="DZ82" s="58"/>
      <c r="EA82" s="58"/>
      <c r="EB82" s="58"/>
      <c r="EC82" s="58"/>
      <c r="ED82" s="58"/>
      <c r="EE82" s="58"/>
    </row>
    <row r="83" spans="2:163" ht="14.25" customHeight="1">
      <c r="B83" s="46"/>
      <c r="C83" s="47" t="s">
        <v>15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  <c r="AO83" s="2">
        <v>0</v>
      </c>
      <c r="AP83" s="118">
        <v>0</v>
      </c>
      <c r="AQ83" s="72">
        <v>0</v>
      </c>
      <c r="AR83" s="72">
        <v>0</v>
      </c>
      <c r="AS83" s="111"/>
      <c r="AT83" s="111"/>
      <c r="AU83" s="111"/>
      <c r="AV83" s="111"/>
      <c r="AW83" s="111"/>
      <c r="AX83" s="111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60">
        <v>-1.52</v>
      </c>
      <c r="CC83" s="60"/>
      <c r="CD83" s="60"/>
      <c r="CE83" s="60"/>
      <c r="CF83" s="60"/>
      <c r="CG83" s="60"/>
      <c r="CH83" s="60"/>
      <c r="CI83" s="58"/>
      <c r="CJ83" s="58"/>
      <c r="CK83" s="58"/>
      <c r="CL83" s="58"/>
      <c r="CM83" s="58"/>
      <c r="CN83" s="58">
        <f t="shared" si="275"/>
        <v>0</v>
      </c>
      <c r="CO83" s="58">
        <f t="shared" si="276"/>
        <v>0</v>
      </c>
      <c r="CP83" s="58">
        <f t="shared" si="277"/>
        <v>0</v>
      </c>
      <c r="CQ83" s="58">
        <f t="shared" si="278"/>
        <v>0</v>
      </c>
      <c r="CR83" s="58">
        <f t="shared" si="279"/>
        <v>-0.65789473684210531</v>
      </c>
      <c r="CS83" s="58">
        <f t="shared" si="280"/>
        <v>0</v>
      </c>
      <c r="CT83" s="58">
        <f t="shared" si="281"/>
        <v>0</v>
      </c>
      <c r="CU83" s="58">
        <f t="shared" si="282"/>
        <v>0</v>
      </c>
      <c r="CV83" s="58">
        <f t="shared" si="283"/>
        <v>0</v>
      </c>
      <c r="CW83" s="58"/>
      <c r="CX83" s="58"/>
      <c r="CY83" s="58"/>
      <c r="CZ83" s="58"/>
      <c r="DA83" s="58"/>
      <c r="DB83" s="58"/>
      <c r="DC83" s="46" t="s">
        <v>211</v>
      </c>
      <c r="DD83" s="47" t="s">
        <v>15</v>
      </c>
      <c r="DE83" s="55"/>
      <c r="DF83" s="55"/>
      <c r="DG83" s="55"/>
      <c r="DH83" s="55"/>
      <c r="DI83" s="55"/>
      <c r="DJ83" s="55"/>
      <c r="DK83" s="58"/>
      <c r="DL83" s="58"/>
      <c r="DM83" s="58"/>
      <c r="DN83" s="58"/>
      <c r="DO83" s="58"/>
      <c r="DP83" s="58">
        <f t="shared" si="287"/>
        <v>0</v>
      </c>
      <c r="DQ83" s="58">
        <f t="shared" si="287"/>
        <v>0</v>
      </c>
      <c r="DR83" s="58">
        <f t="shared" si="287"/>
        <v>0</v>
      </c>
      <c r="DS83" s="58">
        <f t="shared" si="287"/>
        <v>0</v>
      </c>
      <c r="DT83" s="58">
        <f t="shared" si="287"/>
        <v>-0.65789473684210531</v>
      </c>
      <c r="DU83" s="58">
        <f t="shared" si="287"/>
        <v>0</v>
      </c>
      <c r="DV83" s="58">
        <f t="shared" si="287"/>
        <v>0</v>
      </c>
      <c r="DW83" s="58">
        <f t="shared" si="287"/>
        <v>0</v>
      </c>
      <c r="DX83" s="58">
        <f t="shared" si="287"/>
        <v>0</v>
      </c>
      <c r="DY83" s="58"/>
      <c r="DZ83" s="58"/>
      <c r="EA83" s="58"/>
      <c r="EB83" s="58"/>
      <c r="EC83" s="58"/>
      <c r="ED83" s="58"/>
      <c r="EE83" s="58"/>
    </row>
    <row r="84" spans="2:163" ht="14.25" customHeight="1">
      <c r="B84" s="46"/>
      <c r="C84" s="47" t="s">
        <v>10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119">
        <v>0</v>
      </c>
      <c r="AR84" s="119">
        <v>0</v>
      </c>
      <c r="AS84" s="111"/>
      <c r="AT84" s="111"/>
      <c r="AU84" s="111"/>
      <c r="AV84" s="111"/>
      <c r="AW84" s="111"/>
      <c r="AX84" s="111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60">
        <v>-1.52</v>
      </c>
      <c r="CC84" s="60"/>
      <c r="CD84" s="60"/>
      <c r="CE84" s="60"/>
      <c r="CF84" s="60"/>
      <c r="CG84" s="60"/>
      <c r="CH84" s="60"/>
      <c r="CI84" s="58"/>
      <c r="CJ84" s="58"/>
      <c r="CK84" s="58"/>
      <c r="CL84" s="58"/>
      <c r="CM84" s="58"/>
      <c r="CN84" s="58">
        <f t="shared" si="275"/>
        <v>0</v>
      </c>
      <c r="CO84" s="58">
        <f t="shared" si="276"/>
        <v>0</v>
      </c>
      <c r="CP84" s="58">
        <f t="shared" si="277"/>
        <v>0</v>
      </c>
      <c r="CQ84" s="58">
        <f t="shared" si="278"/>
        <v>0</v>
      </c>
      <c r="CR84" s="58">
        <f t="shared" si="279"/>
        <v>0</v>
      </c>
      <c r="CS84" s="58">
        <f t="shared" si="280"/>
        <v>0</v>
      </c>
      <c r="CT84" s="58">
        <f t="shared" si="281"/>
        <v>0</v>
      </c>
      <c r="CU84" s="58">
        <f t="shared" si="282"/>
        <v>0</v>
      </c>
      <c r="CV84" s="58">
        <f t="shared" si="283"/>
        <v>0</v>
      </c>
      <c r="CW84" s="58"/>
      <c r="CX84" s="58"/>
      <c r="CY84" s="58"/>
      <c r="CZ84" s="58"/>
      <c r="DA84" s="58"/>
      <c r="DB84" s="58"/>
      <c r="DC84" s="46" t="s">
        <v>211</v>
      </c>
      <c r="DD84" s="47" t="s">
        <v>10</v>
      </c>
      <c r="DE84" s="55"/>
      <c r="DF84" s="55"/>
      <c r="DG84" s="55"/>
      <c r="DH84" s="55"/>
      <c r="DI84" s="55"/>
      <c r="DJ84" s="55"/>
      <c r="DK84" s="58"/>
      <c r="DL84" s="58"/>
      <c r="DM84" s="58"/>
      <c r="DN84" s="58"/>
      <c r="DO84" s="58"/>
      <c r="DP84" s="58">
        <f t="shared" si="287"/>
        <v>0</v>
      </c>
      <c r="DQ84" s="58">
        <f t="shared" si="287"/>
        <v>0</v>
      </c>
      <c r="DR84" s="58">
        <f t="shared" si="287"/>
        <v>0</v>
      </c>
      <c r="DS84" s="58">
        <f t="shared" si="287"/>
        <v>0</v>
      </c>
      <c r="DT84" s="58">
        <f t="shared" si="287"/>
        <v>0</v>
      </c>
      <c r="DU84" s="58">
        <f t="shared" si="287"/>
        <v>0</v>
      </c>
      <c r="DV84" s="58">
        <f t="shared" si="287"/>
        <v>0</v>
      </c>
      <c r="DW84" s="58">
        <f t="shared" si="287"/>
        <v>0</v>
      </c>
      <c r="DX84" s="58">
        <f t="shared" si="287"/>
        <v>0</v>
      </c>
      <c r="DY84" s="58"/>
      <c r="DZ84" s="58"/>
      <c r="EA84" s="58"/>
      <c r="EB84" s="58"/>
      <c r="EC84" s="58"/>
      <c r="ED84" s="58"/>
      <c r="EE84" s="58"/>
    </row>
    <row r="85" spans="2:163" ht="14.25" customHeight="1">
      <c r="B85" s="46"/>
      <c r="C85" s="47" t="s">
        <v>7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111"/>
      <c r="AT85" s="111"/>
      <c r="AU85" s="111"/>
      <c r="AV85" s="111"/>
      <c r="AW85" s="111"/>
      <c r="AX85" s="111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60">
        <v>-1.52</v>
      </c>
      <c r="CC85" s="60"/>
      <c r="CD85" s="60"/>
      <c r="CE85" s="60"/>
      <c r="CF85" s="60"/>
      <c r="CG85" s="60"/>
      <c r="CH85" s="60"/>
      <c r="CI85" s="58"/>
      <c r="CJ85" s="58"/>
      <c r="CK85" s="58"/>
      <c r="CL85" s="58"/>
      <c r="CM85" s="58"/>
      <c r="CN85" s="58">
        <f t="shared" si="275"/>
        <v>0</v>
      </c>
      <c r="CO85" s="58">
        <f t="shared" si="276"/>
        <v>0</v>
      </c>
      <c r="CP85" s="58">
        <f t="shared" si="277"/>
        <v>0</v>
      </c>
      <c r="CQ85" s="58">
        <f t="shared" si="278"/>
        <v>0</v>
      </c>
      <c r="CR85" s="58">
        <f t="shared" si="279"/>
        <v>0</v>
      </c>
      <c r="CS85" s="58">
        <f t="shared" si="280"/>
        <v>0</v>
      </c>
      <c r="CT85" s="58">
        <f t="shared" si="281"/>
        <v>0</v>
      </c>
      <c r="CU85" s="58">
        <f t="shared" si="282"/>
        <v>0</v>
      </c>
      <c r="CV85" s="58">
        <f t="shared" si="283"/>
        <v>0</v>
      </c>
      <c r="CW85" s="58"/>
      <c r="CX85" s="58"/>
      <c r="CY85" s="58"/>
      <c r="CZ85" s="58"/>
      <c r="DA85" s="58"/>
      <c r="DB85" s="58"/>
      <c r="DC85" s="46" t="s">
        <v>211</v>
      </c>
      <c r="DD85" s="47" t="s">
        <v>7</v>
      </c>
      <c r="DE85" s="55"/>
      <c r="DF85" s="55"/>
      <c r="DG85" s="55"/>
      <c r="DH85" s="55"/>
      <c r="DI85" s="55"/>
      <c r="DJ85" s="55"/>
      <c r="DK85" s="58"/>
      <c r="DL85" s="58"/>
      <c r="DM85" s="58"/>
      <c r="DN85" s="58"/>
      <c r="DO85" s="58"/>
      <c r="DP85" s="58">
        <f t="shared" si="287"/>
        <v>0</v>
      </c>
      <c r="DQ85" s="58">
        <f t="shared" si="287"/>
        <v>0</v>
      </c>
      <c r="DR85" s="58">
        <f t="shared" si="287"/>
        <v>0</v>
      </c>
      <c r="DS85" s="58">
        <f t="shared" si="287"/>
        <v>0</v>
      </c>
      <c r="DT85" s="58">
        <f t="shared" si="287"/>
        <v>0</v>
      </c>
      <c r="DU85" s="58">
        <f t="shared" si="287"/>
        <v>0</v>
      </c>
      <c r="DV85" s="58">
        <f t="shared" si="287"/>
        <v>0</v>
      </c>
      <c r="DW85" s="58">
        <f t="shared" si="287"/>
        <v>0</v>
      </c>
      <c r="DX85" s="58">
        <f t="shared" si="287"/>
        <v>0</v>
      </c>
      <c r="DY85" s="58"/>
      <c r="DZ85" s="58"/>
      <c r="EA85" s="58"/>
      <c r="EB85" s="58"/>
      <c r="EC85" s="58"/>
      <c r="ED85" s="58"/>
      <c r="EE85" s="58"/>
    </row>
    <row r="86" spans="2:163" ht="14.25" customHeight="1">
      <c r="B86" s="46"/>
      <c r="C86" s="47" t="s">
        <v>2</v>
      </c>
      <c r="E86" s="53"/>
      <c r="F86" s="53"/>
      <c r="G86" s="53"/>
      <c r="H86" s="53"/>
      <c r="I86" s="53"/>
      <c r="J86" s="53"/>
      <c r="K86" s="53"/>
      <c r="L86" s="53"/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111"/>
      <c r="AT86" s="111"/>
      <c r="AU86" s="111"/>
      <c r="AV86" s="111"/>
      <c r="AW86" s="111"/>
      <c r="AX86" s="111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60">
        <v>-1.52</v>
      </c>
      <c r="CC86" s="60"/>
      <c r="CD86" s="60"/>
      <c r="CE86" s="60"/>
      <c r="CF86" s="60"/>
      <c r="CG86" s="60"/>
      <c r="CH86" s="60"/>
      <c r="CI86" s="58"/>
      <c r="CJ86" s="58"/>
      <c r="CK86" s="58"/>
      <c r="CL86" s="58"/>
      <c r="CM86" s="58"/>
      <c r="CN86" s="58">
        <f t="shared" si="275"/>
        <v>0</v>
      </c>
      <c r="CO86" s="58">
        <f t="shared" si="276"/>
        <v>0</v>
      </c>
      <c r="CP86" s="58">
        <f t="shared" si="277"/>
        <v>0</v>
      </c>
      <c r="CQ86" s="58">
        <f t="shared" si="278"/>
        <v>0</v>
      </c>
      <c r="CR86" s="58">
        <f t="shared" si="279"/>
        <v>0</v>
      </c>
      <c r="CS86" s="58">
        <f t="shared" si="280"/>
        <v>-0.65789473684210531</v>
      </c>
      <c r="CT86" s="58">
        <f t="shared" si="281"/>
        <v>0</v>
      </c>
      <c r="CU86" s="58">
        <f t="shared" si="282"/>
        <v>0</v>
      </c>
      <c r="CV86" s="58">
        <f t="shared" si="283"/>
        <v>0</v>
      </c>
      <c r="CW86" s="58"/>
      <c r="CX86" s="58"/>
      <c r="CY86" s="58"/>
      <c r="CZ86" s="58"/>
      <c r="DA86" s="58"/>
      <c r="DB86" s="58"/>
      <c r="DC86" s="46" t="s">
        <v>211</v>
      </c>
      <c r="DD86" s="47" t="s">
        <v>2</v>
      </c>
      <c r="DE86" s="55"/>
      <c r="DF86" s="55"/>
      <c r="DG86" s="55"/>
      <c r="DH86" s="55"/>
      <c r="DI86" s="55"/>
      <c r="DJ86" s="55"/>
      <c r="DK86" s="58"/>
      <c r="DL86" s="58"/>
      <c r="DM86" s="58"/>
      <c r="DN86" s="58"/>
      <c r="DO86" s="58"/>
      <c r="DP86" s="58">
        <f t="shared" si="287"/>
        <v>0</v>
      </c>
      <c r="DQ86" s="58">
        <f t="shared" si="287"/>
        <v>0</v>
      </c>
      <c r="DR86" s="58">
        <f t="shared" si="287"/>
        <v>0</v>
      </c>
      <c r="DS86" s="58">
        <f t="shared" si="287"/>
        <v>0</v>
      </c>
      <c r="DT86" s="58">
        <f t="shared" si="287"/>
        <v>0</v>
      </c>
      <c r="DU86" s="58">
        <f t="shared" si="287"/>
        <v>-0.65789473684210531</v>
      </c>
      <c r="DV86" s="58">
        <f t="shared" si="287"/>
        <v>0</v>
      </c>
      <c r="DW86" s="58">
        <f t="shared" si="287"/>
        <v>0</v>
      </c>
      <c r="DX86" s="58">
        <f t="shared" si="287"/>
        <v>0</v>
      </c>
      <c r="DY86" s="58"/>
      <c r="DZ86" s="58"/>
      <c r="EA86" s="58"/>
      <c r="EB86" s="58"/>
      <c r="EC86" s="58"/>
      <c r="ED86" s="58"/>
      <c r="EE86" s="58"/>
    </row>
    <row r="87" spans="2:163" ht="14.25" customHeight="1">
      <c r="B87" s="46"/>
      <c r="C87" s="47" t="s">
        <v>13</v>
      </c>
      <c r="E87" s="53"/>
      <c r="F87" s="53"/>
      <c r="G87" s="53"/>
      <c r="H87" s="53"/>
      <c r="I87" s="53"/>
      <c r="J87" s="53"/>
      <c r="K87" s="53"/>
      <c r="L87" s="53"/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111"/>
      <c r="AT87" s="111"/>
      <c r="AU87" s="111"/>
      <c r="AV87" s="111"/>
      <c r="AW87" s="111"/>
      <c r="AX87" s="111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60">
        <v>-1.52</v>
      </c>
      <c r="CC87" s="60"/>
      <c r="CD87" s="60"/>
      <c r="CE87" s="60"/>
      <c r="CF87" s="60"/>
      <c r="CG87" s="60"/>
      <c r="CH87" s="60"/>
      <c r="CI87" s="58"/>
      <c r="CJ87" s="58"/>
      <c r="CK87" s="58"/>
      <c r="CL87" s="58"/>
      <c r="CM87" s="58"/>
      <c r="CN87" s="58">
        <f t="shared" si="275"/>
        <v>0</v>
      </c>
      <c r="CO87" s="58">
        <f t="shared" si="276"/>
        <v>0</v>
      </c>
      <c r="CP87" s="58">
        <f t="shared" si="277"/>
        <v>0</v>
      </c>
      <c r="CQ87" s="58">
        <f t="shared" si="278"/>
        <v>0</v>
      </c>
      <c r="CR87" s="58">
        <f t="shared" si="279"/>
        <v>0</v>
      </c>
      <c r="CS87" s="58">
        <f t="shared" si="280"/>
        <v>0</v>
      </c>
      <c r="CT87" s="58">
        <f t="shared" si="281"/>
        <v>0</v>
      </c>
      <c r="CU87" s="58">
        <f t="shared" si="282"/>
        <v>0</v>
      </c>
      <c r="CV87" s="58">
        <f t="shared" si="283"/>
        <v>0</v>
      </c>
      <c r="CW87" s="58"/>
      <c r="CX87" s="58"/>
      <c r="CY87" s="58"/>
      <c r="CZ87" s="58"/>
      <c r="DA87" s="58"/>
      <c r="DB87" s="58"/>
      <c r="DC87" s="46" t="s">
        <v>211</v>
      </c>
      <c r="DD87" s="47" t="s">
        <v>13</v>
      </c>
      <c r="DE87" s="55"/>
      <c r="DF87" s="55"/>
      <c r="DG87" s="55"/>
      <c r="DH87" s="55"/>
      <c r="DI87" s="55"/>
      <c r="DJ87" s="55"/>
      <c r="DK87" s="58"/>
      <c r="DL87" s="58"/>
      <c r="DM87" s="58"/>
      <c r="DN87" s="58"/>
      <c r="DO87" s="58"/>
      <c r="DP87" s="58">
        <f t="shared" si="287"/>
        <v>0</v>
      </c>
      <c r="DQ87" s="58">
        <f t="shared" si="287"/>
        <v>0</v>
      </c>
      <c r="DR87" s="58">
        <f t="shared" si="287"/>
        <v>0</v>
      </c>
      <c r="DS87" s="58">
        <f t="shared" si="287"/>
        <v>0</v>
      </c>
      <c r="DT87" s="58">
        <f t="shared" si="287"/>
        <v>0</v>
      </c>
      <c r="DU87" s="58">
        <f t="shared" si="287"/>
        <v>0</v>
      </c>
      <c r="DV87" s="58">
        <f t="shared" si="287"/>
        <v>0</v>
      </c>
      <c r="DW87" s="58">
        <f t="shared" si="287"/>
        <v>0</v>
      </c>
      <c r="DX87" s="58">
        <f t="shared" si="287"/>
        <v>0</v>
      </c>
      <c r="DY87" s="58"/>
      <c r="DZ87" s="58"/>
      <c r="EA87" s="58"/>
      <c r="EB87" s="58"/>
      <c r="EC87" s="58"/>
      <c r="ED87" s="58"/>
      <c r="EE87" s="58"/>
    </row>
    <row r="88" spans="2:163" ht="14.25" customHeight="1">
      <c r="B88" s="46"/>
      <c r="C88" s="47" t="s">
        <v>12</v>
      </c>
      <c r="E88" s="53"/>
      <c r="F88" s="53"/>
      <c r="G88" s="65"/>
      <c r="H88" s="65"/>
      <c r="I88" s="65"/>
      <c r="J88" s="65"/>
      <c r="K88" s="53"/>
      <c r="L88" s="53"/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111"/>
      <c r="AT88" s="111"/>
      <c r="AU88" s="111"/>
      <c r="AV88" s="111"/>
      <c r="AW88" s="111"/>
      <c r="AX88" s="111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60">
        <v>-1.52</v>
      </c>
      <c r="CC88" s="60"/>
      <c r="CD88" s="60"/>
      <c r="CE88" s="60"/>
      <c r="CF88" s="60"/>
      <c r="CG88" s="60"/>
      <c r="CH88" s="60"/>
      <c r="CI88" s="58"/>
      <c r="CJ88" s="58"/>
      <c r="CK88" s="58"/>
      <c r="CL88" s="58"/>
      <c r="CM88" s="58"/>
      <c r="CN88" s="58">
        <f t="shared" si="275"/>
        <v>0</v>
      </c>
      <c r="CO88" s="58">
        <f t="shared" si="276"/>
        <v>0</v>
      </c>
      <c r="CP88" s="58">
        <f t="shared" si="277"/>
        <v>0</v>
      </c>
      <c r="CQ88" s="58">
        <f t="shared" si="278"/>
        <v>0</v>
      </c>
      <c r="CR88" s="58">
        <f t="shared" si="279"/>
        <v>0</v>
      </c>
      <c r="CS88" s="58">
        <f t="shared" si="280"/>
        <v>0</v>
      </c>
      <c r="CT88" s="58">
        <f t="shared" si="281"/>
        <v>0</v>
      </c>
      <c r="CU88" s="58">
        <f t="shared" si="282"/>
        <v>0</v>
      </c>
      <c r="CV88" s="58">
        <f t="shared" si="283"/>
        <v>0</v>
      </c>
      <c r="CW88" s="58"/>
      <c r="CX88" s="58"/>
      <c r="CY88" s="58"/>
      <c r="CZ88" s="58"/>
      <c r="DA88" s="58"/>
      <c r="DB88" s="58"/>
      <c r="DC88" s="46" t="s">
        <v>211</v>
      </c>
      <c r="DD88" s="47" t="s">
        <v>12</v>
      </c>
      <c r="DE88" s="55"/>
      <c r="DF88" s="55"/>
      <c r="DG88" s="55"/>
      <c r="DH88" s="55"/>
      <c r="DI88" s="55"/>
      <c r="DJ88" s="55"/>
      <c r="DK88" s="58"/>
      <c r="DL88" s="58"/>
      <c r="DM88" s="58"/>
      <c r="DN88" s="58"/>
      <c r="DO88" s="58"/>
      <c r="DP88" s="58">
        <f t="shared" si="287"/>
        <v>0</v>
      </c>
      <c r="DQ88" s="58">
        <f t="shared" si="287"/>
        <v>0</v>
      </c>
      <c r="DR88" s="58">
        <f t="shared" si="287"/>
        <v>0</v>
      </c>
      <c r="DS88" s="58">
        <f t="shared" si="287"/>
        <v>0</v>
      </c>
      <c r="DT88" s="58">
        <f t="shared" si="287"/>
        <v>0</v>
      </c>
      <c r="DU88" s="58">
        <f t="shared" si="287"/>
        <v>0</v>
      </c>
      <c r="DV88" s="58">
        <f t="shared" si="287"/>
        <v>0</v>
      </c>
      <c r="DW88" s="58">
        <f t="shared" si="287"/>
        <v>0</v>
      </c>
      <c r="DX88" s="58">
        <f t="shared" si="287"/>
        <v>0</v>
      </c>
      <c r="DY88" s="58"/>
      <c r="DZ88" s="58"/>
      <c r="EA88" s="58"/>
      <c r="EB88" s="58"/>
      <c r="EC88" s="58"/>
      <c r="ED88" s="58"/>
      <c r="EE88" s="58"/>
    </row>
    <row r="89" spans="2:163" ht="14.25" customHeight="1">
      <c r="B89" s="46"/>
      <c r="C89" s="47" t="s">
        <v>8</v>
      </c>
      <c r="E89" s="53"/>
      <c r="F89" s="53"/>
      <c r="G89" s="65"/>
      <c r="H89" s="65"/>
      <c r="I89" s="65"/>
      <c r="J89" s="65"/>
      <c r="K89" s="53"/>
      <c r="L89" s="53"/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111"/>
      <c r="AT89" s="111"/>
      <c r="AU89" s="111"/>
      <c r="AV89" s="111"/>
      <c r="AW89" s="111"/>
      <c r="AX89" s="111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60">
        <v>-1.52</v>
      </c>
      <c r="CC89" s="60"/>
      <c r="CD89" s="60"/>
      <c r="CE89" s="60"/>
      <c r="CF89" s="60"/>
      <c r="CG89" s="60"/>
      <c r="CH89" s="60"/>
      <c r="CI89" s="58"/>
      <c r="CJ89" s="58"/>
      <c r="CK89" s="58"/>
      <c r="CL89" s="58"/>
      <c r="CM89" s="58"/>
      <c r="CN89" s="58">
        <f t="shared" si="275"/>
        <v>0</v>
      </c>
      <c r="CO89" s="58">
        <f t="shared" si="276"/>
        <v>0</v>
      </c>
      <c r="CP89" s="58">
        <f t="shared" si="277"/>
        <v>0</v>
      </c>
      <c r="CQ89" s="58">
        <f t="shared" si="278"/>
        <v>0</v>
      </c>
      <c r="CR89" s="58">
        <f t="shared" si="279"/>
        <v>0</v>
      </c>
      <c r="CS89" s="58">
        <f t="shared" si="280"/>
        <v>0</v>
      </c>
      <c r="CT89" s="58">
        <f t="shared" si="281"/>
        <v>0</v>
      </c>
      <c r="CU89" s="58">
        <f t="shared" si="282"/>
        <v>0</v>
      </c>
      <c r="CV89" s="58">
        <f t="shared" si="283"/>
        <v>0</v>
      </c>
      <c r="CW89" s="58"/>
      <c r="CX89" s="58"/>
      <c r="CY89" s="58"/>
      <c r="CZ89" s="58"/>
      <c r="DA89" s="58"/>
      <c r="DB89" s="58"/>
      <c r="DC89" s="46" t="s">
        <v>211</v>
      </c>
      <c r="DD89" s="47" t="s">
        <v>8</v>
      </c>
      <c r="DE89" s="55"/>
      <c r="DF89" s="55"/>
      <c r="DG89" s="55"/>
      <c r="DH89" s="55"/>
      <c r="DI89" s="55"/>
      <c r="DJ89" s="55"/>
      <c r="DK89" s="58"/>
      <c r="DL89" s="58"/>
      <c r="DM89" s="58"/>
      <c r="DN89" s="58"/>
      <c r="DO89" s="58"/>
      <c r="DP89" s="58">
        <f t="shared" si="287"/>
        <v>0</v>
      </c>
      <c r="DQ89" s="58">
        <f t="shared" si="287"/>
        <v>0</v>
      </c>
      <c r="DR89" s="58">
        <f t="shared" si="287"/>
        <v>0</v>
      </c>
      <c r="DS89" s="58">
        <f t="shared" si="287"/>
        <v>0</v>
      </c>
      <c r="DT89" s="58">
        <f t="shared" si="287"/>
        <v>0</v>
      </c>
      <c r="DU89" s="58">
        <f t="shared" si="287"/>
        <v>0</v>
      </c>
      <c r="DV89" s="58">
        <f t="shared" si="287"/>
        <v>0</v>
      </c>
      <c r="DW89" s="58">
        <f t="shared" si="287"/>
        <v>0</v>
      </c>
      <c r="DX89" s="58">
        <f t="shared" si="287"/>
        <v>0</v>
      </c>
      <c r="DY89" s="58"/>
      <c r="DZ89" s="58"/>
      <c r="EA89" s="58"/>
      <c r="EB89" s="58"/>
      <c r="EC89" s="58"/>
      <c r="ED89" s="58"/>
      <c r="EE89" s="58"/>
    </row>
    <row r="90" spans="2:163" ht="14.25" customHeight="1">
      <c r="B90" s="46"/>
      <c r="C90" s="47" t="s">
        <v>5</v>
      </c>
      <c r="E90" s="53"/>
      <c r="F90" s="53"/>
      <c r="G90" s="65"/>
      <c r="H90" s="65"/>
      <c r="I90" s="65"/>
      <c r="J90" s="65"/>
      <c r="K90" s="53"/>
      <c r="L90" s="53"/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111"/>
      <c r="AT90" s="111"/>
      <c r="AU90" s="111"/>
      <c r="AV90" s="111"/>
      <c r="AW90" s="111"/>
      <c r="AX90" s="111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60">
        <v>-1.52</v>
      </c>
      <c r="CC90" s="60"/>
      <c r="CD90" s="60"/>
      <c r="CE90" s="60"/>
      <c r="CF90" s="60"/>
      <c r="CG90" s="60"/>
      <c r="CH90" s="60"/>
      <c r="CI90" s="58"/>
      <c r="CJ90" s="58"/>
      <c r="CK90" s="58"/>
      <c r="CL90" s="58"/>
      <c r="CM90" s="58"/>
      <c r="CN90" s="58">
        <f t="shared" si="275"/>
        <v>0</v>
      </c>
      <c r="CO90" s="58">
        <f t="shared" si="276"/>
        <v>0</v>
      </c>
      <c r="CP90" s="58">
        <f t="shared" si="277"/>
        <v>0</v>
      </c>
      <c r="CQ90" s="58">
        <f t="shared" si="278"/>
        <v>0</v>
      </c>
      <c r="CR90" s="58">
        <f t="shared" si="279"/>
        <v>0</v>
      </c>
      <c r="CS90" s="58">
        <f t="shared" si="280"/>
        <v>0</v>
      </c>
      <c r="CT90" s="58">
        <f t="shared" si="281"/>
        <v>0</v>
      </c>
      <c r="CU90" s="58">
        <f t="shared" si="282"/>
        <v>0</v>
      </c>
      <c r="CV90" s="58">
        <f t="shared" si="283"/>
        <v>0</v>
      </c>
      <c r="CW90" s="58"/>
      <c r="CX90" s="58"/>
      <c r="CY90" s="58"/>
      <c r="CZ90" s="58"/>
      <c r="DA90" s="58"/>
      <c r="DB90" s="58"/>
      <c r="DC90" s="46" t="s">
        <v>211</v>
      </c>
      <c r="DD90" s="47" t="s">
        <v>5</v>
      </c>
      <c r="DE90" s="55"/>
      <c r="DF90" s="55"/>
      <c r="DG90" s="55"/>
      <c r="DH90" s="55"/>
      <c r="DI90" s="55"/>
      <c r="DJ90" s="55"/>
      <c r="DK90" s="58"/>
      <c r="DL90" s="58"/>
      <c r="DM90" s="58"/>
      <c r="DN90" s="58"/>
      <c r="DO90" s="58"/>
      <c r="DP90" s="58">
        <f t="shared" si="287"/>
        <v>0</v>
      </c>
      <c r="DQ90" s="58">
        <f t="shared" si="287"/>
        <v>0</v>
      </c>
      <c r="DR90" s="58">
        <f t="shared" si="287"/>
        <v>0</v>
      </c>
      <c r="DS90" s="58">
        <f t="shared" si="287"/>
        <v>0</v>
      </c>
      <c r="DT90" s="58">
        <f t="shared" si="287"/>
        <v>0</v>
      </c>
      <c r="DU90" s="58">
        <f t="shared" si="287"/>
        <v>0</v>
      </c>
      <c r="DV90" s="58">
        <f t="shared" si="287"/>
        <v>0</v>
      </c>
      <c r="DW90" s="58">
        <f t="shared" si="287"/>
        <v>0</v>
      </c>
      <c r="DX90" s="58">
        <f t="shared" si="287"/>
        <v>0</v>
      </c>
      <c r="DY90" s="58"/>
      <c r="DZ90" s="58"/>
      <c r="EA90" s="58"/>
      <c r="EB90" s="58"/>
      <c r="EC90" s="58"/>
      <c r="ED90" s="58"/>
      <c r="EE90" s="58"/>
    </row>
    <row r="92" spans="2:163" ht="14.25" customHeight="1">
      <c r="C92" s="47" t="s">
        <v>14</v>
      </c>
      <c r="AB92" s="1" t="s">
        <v>14</v>
      </c>
      <c r="AC92" s="1" t="s">
        <v>14</v>
      </c>
      <c r="AD92" s="1">
        <v>0</v>
      </c>
      <c r="AE92" s="217" t="s">
        <v>14</v>
      </c>
      <c r="AF92" s="218">
        <v>0.54</v>
      </c>
      <c r="AG92" s="218">
        <v>0.56999999999999995</v>
      </c>
      <c r="AH92" s="218">
        <v>0.95</v>
      </c>
      <c r="AI92" s="218">
        <v>0</v>
      </c>
      <c r="AJ92" s="218">
        <v>0.24</v>
      </c>
      <c r="AK92" s="218">
        <v>0</v>
      </c>
      <c r="AL92" s="218">
        <v>0.13</v>
      </c>
      <c r="AM92" s="218">
        <v>0.33</v>
      </c>
      <c r="AN92" s="218">
        <v>0</v>
      </c>
      <c r="AO92" s="218">
        <v>0</v>
      </c>
      <c r="AP92" s="218">
        <v>0.11</v>
      </c>
      <c r="AQ92" s="218">
        <v>5.01</v>
      </c>
      <c r="AR92" s="218">
        <v>0</v>
      </c>
      <c r="DD92" s="47" t="s">
        <v>14</v>
      </c>
      <c r="EU92" s="47" t="s">
        <v>9</v>
      </c>
      <c r="EV92" s="1">
        <v>94</v>
      </c>
      <c r="EW92" s="1">
        <v>94</v>
      </c>
      <c r="EX92" s="1">
        <v>78</v>
      </c>
      <c r="EY92" s="1">
        <v>78</v>
      </c>
      <c r="EZ92" s="1">
        <v>94</v>
      </c>
      <c r="FA92" s="1">
        <v>55</v>
      </c>
      <c r="FB92" s="1">
        <v>39</v>
      </c>
      <c r="FC92" s="1">
        <v>0</v>
      </c>
      <c r="FD92" s="1">
        <v>0</v>
      </c>
      <c r="FE92" s="1">
        <v>0</v>
      </c>
    </row>
    <row r="93" spans="2:163" ht="14.25" customHeight="1">
      <c r="C93" s="47" t="s">
        <v>9</v>
      </c>
      <c r="DD93" s="47" t="s">
        <v>9</v>
      </c>
      <c r="EQ93" s="137"/>
      <c r="ER93" s="137" t="s">
        <v>12</v>
      </c>
      <c r="ES93" s="1">
        <v>84</v>
      </c>
      <c r="ET93" s="1">
        <v>83</v>
      </c>
      <c r="EU93" s="47" t="s">
        <v>14</v>
      </c>
      <c r="EV93" s="1">
        <v>78</v>
      </c>
      <c r="EW93" s="1">
        <v>78</v>
      </c>
      <c r="EX93" s="1">
        <v>91</v>
      </c>
      <c r="EY93" s="1">
        <v>91</v>
      </c>
      <c r="EZ93" s="1">
        <v>91</v>
      </c>
      <c r="FA93" s="1">
        <v>55</v>
      </c>
      <c r="FB93" s="1">
        <v>36</v>
      </c>
      <c r="FC93" s="1">
        <v>0</v>
      </c>
      <c r="FD93" s="1">
        <v>0</v>
      </c>
      <c r="FE93" s="1">
        <v>0</v>
      </c>
      <c r="FF93"/>
      <c r="FG93"/>
    </row>
    <row r="94" spans="2:163" ht="14.25" customHeight="1">
      <c r="C94" s="47" t="s">
        <v>0</v>
      </c>
      <c r="AB94" s="1" t="s">
        <v>0</v>
      </c>
      <c r="AC94" s="1" t="s">
        <v>0</v>
      </c>
      <c r="AD94" s="1">
        <v>0.3</v>
      </c>
      <c r="AE94" s="217" t="s">
        <v>0</v>
      </c>
      <c r="AF94" s="218">
        <v>1.28</v>
      </c>
      <c r="AG94" s="218">
        <v>1.35</v>
      </c>
      <c r="AH94" s="218">
        <v>0.87</v>
      </c>
      <c r="AI94" s="218">
        <v>0.63</v>
      </c>
      <c r="AJ94" s="218">
        <v>1.9</v>
      </c>
      <c r="AK94" s="218">
        <v>3.86</v>
      </c>
      <c r="AL94" s="218">
        <v>4.59</v>
      </c>
      <c r="AM94" s="218">
        <v>1.21</v>
      </c>
      <c r="AN94" s="218">
        <v>2.21</v>
      </c>
      <c r="AO94" s="218">
        <v>0.65</v>
      </c>
      <c r="AP94" s="218">
        <v>0.95</v>
      </c>
      <c r="AQ94" s="218">
        <v>1.1200000000000001</v>
      </c>
      <c r="AR94" s="218">
        <v>1.19</v>
      </c>
      <c r="DD94" s="47" t="s">
        <v>0</v>
      </c>
      <c r="EQ94" s="137"/>
      <c r="ER94" s="137" t="s">
        <v>7</v>
      </c>
      <c r="ES94" s="1">
        <v>76</v>
      </c>
      <c r="ET94" s="1">
        <v>74</v>
      </c>
      <c r="EU94" s="47" t="s">
        <v>5</v>
      </c>
      <c r="EV94" s="1">
        <v>74</v>
      </c>
      <c r="EW94" s="1">
        <v>82</v>
      </c>
      <c r="EX94" s="1">
        <v>90</v>
      </c>
      <c r="EY94" s="1">
        <v>80</v>
      </c>
      <c r="EZ94" s="1">
        <v>90</v>
      </c>
      <c r="FA94" s="1">
        <v>48</v>
      </c>
      <c r="FB94" s="1">
        <v>42</v>
      </c>
      <c r="FC94" s="1">
        <v>0</v>
      </c>
      <c r="FD94" s="1">
        <v>0</v>
      </c>
      <c r="FE94" s="1">
        <v>0</v>
      </c>
      <c r="FF94"/>
      <c r="FG94"/>
    </row>
    <row r="95" spans="2:163" ht="14.25" customHeight="1">
      <c r="C95" s="47" t="s">
        <v>15</v>
      </c>
      <c r="AB95" s="1" t="s">
        <v>15</v>
      </c>
      <c r="AC95" s="1" t="s">
        <v>15</v>
      </c>
      <c r="AD95" s="1">
        <v>0.12</v>
      </c>
      <c r="AE95" s="217" t="s">
        <v>15</v>
      </c>
      <c r="AF95" s="218">
        <v>0.56000000000000005</v>
      </c>
      <c r="AG95" s="218">
        <v>1.64</v>
      </c>
      <c r="AH95" s="218">
        <v>0.49</v>
      </c>
      <c r="AI95" s="218">
        <v>0.26</v>
      </c>
      <c r="AJ95" s="218">
        <v>0.48</v>
      </c>
      <c r="AK95" s="218">
        <v>2.1</v>
      </c>
      <c r="AL95" s="218">
        <v>2.02</v>
      </c>
      <c r="AM95" s="218">
        <v>0.86</v>
      </c>
      <c r="AN95" s="218">
        <v>0.13</v>
      </c>
      <c r="AO95" s="218">
        <v>0.39</v>
      </c>
      <c r="AP95" s="218">
        <v>1.1499999999999999</v>
      </c>
      <c r="AQ95" s="218">
        <v>0.08</v>
      </c>
      <c r="AR95" s="218">
        <v>0</v>
      </c>
      <c r="DD95" s="47" t="s">
        <v>15</v>
      </c>
      <c r="EU95" s="47" t="s">
        <v>8</v>
      </c>
      <c r="EV95" s="1">
        <v>68</v>
      </c>
      <c r="EW95" s="1">
        <v>83.34210526315789</v>
      </c>
      <c r="EX95" s="1">
        <v>81</v>
      </c>
      <c r="EY95" s="1">
        <v>86</v>
      </c>
      <c r="EZ95" s="1">
        <v>87</v>
      </c>
      <c r="FA95" s="1">
        <v>48</v>
      </c>
      <c r="FB95" s="1">
        <v>39</v>
      </c>
      <c r="FC95" s="1">
        <v>0</v>
      </c>
      <c r="FD95" s="1">
        <v>0</v>
      </c>
      <c r="FE95" s="1">
        <v>0</v>
      </c>
    </row>
    <row r="96" spans="2:163" ht="14.25" customHeight="1">
      <c r="C96" s="47" t="s">
        <v>10</v>
      </c>
      <c r="AB96" s="1" t="s">
        <v>10</v>
      </c>
      <c r="AC96" s="1" t="s">
        <v>10</v>
      </c>
      <c r="AD96" s="1">
        <v>0.32</v>
      </c>
      <c r="AE96" s="217" t="s">
        <v>10</v>
      </c>
      <c r="AF96" s="218">
        <v>0.17</v>
      </c>
      <c r="AG96" s="218">
        <v>11.89</v>
      </c>
      <c r="AH96" s="218">
        <v>1.05</v>
      </c>
      <c r="AI96" s="218">
        <v>0.77</v>
      </c>
      <c r="AJ96" s="218">
        <v>0.86</v>
      </c>
      <c r="AK96" s="218">
        <v>0.62</v>
      </c>
      <c r="AL96" s="218">
        <v>1.54</v>
      </c>
      <c r="AM96" s="218">
        <v>2.2599999999999998</v>
      </c>
      <c r="AN96" s="218">
        <v>1.58</v>
      </c>
      <c r="AO96" s="218">
        <v>1.19</v>
      </c>
      <c r="AP96" s="218">
        <v>0.62</v>
      </c>
      <c r="AQ96" s="218">
        <v>0.87</v>
      </c>
      <c r="AR96" s="218">
        <v>0.34</v>
      </c>
      <c r="DD96" s="47" t="s">
        <v>10</v>
      </c>
      <c r="EU96" s="47" t="s">
        <v>15</v>
      </c>
      <c r="EV96" s="1">
        <v>62.342105263157897</v>
      </c>
      <c r="EW96" s="1">
        <v>49</v>
      </c>
      <c r="EX96" s="1">
        <v>53</v>
      </c>
      <c r="EY96" s="1">
        <v>66</v>
      </c>
      <c r="EZ96" s="1">
        <v>80.34210526315789</v>
      </c>
      <c r="FA96" s="1">
        <v>48</v>
      </c>
      <c r="FB96" s="1">
        <v>33</v>
      </c>
      <c r="FC96" s="1">
        <v>0</v>
      </c>
      <c r="FD96" s="1">
        <v>-0.65789473684210531</v>
      </c>
      <c r="FE96" s="1">
        <v>0</v>
      </c>
    </row>
    <row r="97" spans="3:164" ht="14.25" customHeight="1">
      <c r="C97" s="47" t="s">
        <v>7</v>
      </c>
      <c r="AB97" s="1" t="s">
        <v>7</v>
      </c>
      <c r="AC97" s="1" t="s">
        <v>7</v>
      </c>
      <c r="AD97" s="1">
        <v>0.13</v>
      </c>
      <c r="AE97" s="217" t="s">
        <v>7</v>
      </c>
      <c r="AF97" s="218">
        <v>1.04</v>
      </c>
      <c r="AG97" s="218">
        <v>19.260000000000002</v>
      </c>
      <c r="AH97" s="218">
        <v>1.46</v>
      </c>
      <c r="AI97" s="218">
        <v>6.17</v>
      </c>
      <c r="AJ97" s="218">
        <v>49.89</v>
      </c>
      <c r="AK97" s="218">
        <v>5.61</v>
      </c>
      <c r="AL97" s="218">
        <v>0.02</v>
      </c>
      <c r="AM97" s="218">
        <v>0.01</v>
      </c>
      <c r="AN97" s="218">
        <v>7.58</v>
      </c>
      <c r="AO97" s="218">
        <v>6.19</v>
      </c>
      <c r="AP97" s="218">
        <v>0.08</v>
      </c>
      <c r="AQ97" s="218">
        <v>16.559999999999999</v>
      </c>
      <c r="AR97" s="218">
        <v>0.99</v>
      </c>
      <c r="DD97" s="47" t="s">
        <v>7</v>
      </c>
      <c r="EQ97" s="47"/>
      <c r="ER97" s="47" t="s">
        <v>8</v>
      </c>
      <c r="ES97" s="1">
        <v>58</v>
      </c>
      <c r="ET97" s="1">
        <v>56</v>
      </c>
      <c r="EU97" s="47" t="s">
        <v>13</v>
      </c>
      <c r="EV97" s="1">
        <v>56</v>
      </c>
      <c r="EW97" s="1">
        <v>61</v>
      </c>
      <c r="EX97" s="1">
        <v>65</v>
      </c>
      <c r="EY97" s="1">
        <v>65</v>
      </c>
      <c r="EZ97" s="1">
        <v>70</v>
      </c>
      <c r="FA97" s="1">
        <v>25</v>
      </c>
      <c r="FB97" s="1">
        <v>45</v>
      </c>
      <c r="FC97" s="1">
        <v>0</v>
      </c>
      <c r="FD97" s="1">
        <v>0</v>
      </c>
      <c r="FE97" s="1">
        <v>0</v>
      </c>
      <c r="FF97"/>
      <c r="FG97"/>
    </row>
    <row r="98" spans="3:164" ht="14.25" customHeight="1">
      <c r="C98" s="47" t="s">
        <v>2</v>
      </c>
      <c r="AB98" s="1" t="s">
        <v>2</v>
      </c>
      <c r="AC98" s="1" t="s">
        <v>2</v>
      </c>
      <c r="AD98" s="1">
        <v>0.18</v>
      </c>
      <c r="AE98" s="217" t="s">
        <v>2</v>
      </c>
      <c r="AF98" s="218">
        <v>0.39</v>
      </c>
      <c r="AG98" s="218">
        <v>0.49</v>
      </c>
      <c r="AH98" s="218">
        <v>0.41</v>
      </c>
      <c r="AI98" s="218">
        <v>4.21</v>
      </c>
      <c r="AJ98" s="218">
        <v>7.0000000000000007E-2</v>
      </c>
      <c r="AK98" s="218">
        <v>0.4</v>
      </c>
      <c r="AL98" s="218">
        <v>0.13</v>
      </c>
      <c r="AM98" s="218">
        <v>0</v>
      </c>
      <c r="AN98" s="218">
        <v>1.01</v>
      </c>
      <c r="AO98" s="218">
        <v>0.35</v>
      </c>
      <c r="AP98" s="218">
        <v>0.03</v>
      </c>
      <c r="AQ98" s="218">
        <v>0.45</v>
      </c>
      <c r="AR98" s="218">
        <v>7.0000000000000007E-2</v>
      </c>
      <c r="DD98" s="47" t="s">
        <v>2</v>
      </c>
      <c r="EQ98" s="47"/>
      <c r="ER98" s="47"/>
      <c r="EU98" s="47" t="s">
        <v>10</v>
      </c>
      <c r="EV98" s="1">
        <v>76</v>
      </c>
      <c r="EW98" s="1">
        <v>69</v>
      </c>
      <c r="EX98" s="1">
        <v>85</v>
      </c>
      <c r="EY98" s="1">
        <v>76</v>
      </c>
      <c r="EZ98" s="1">
        <v>65</v>
      </c>
      <c r="FA98" s="1">
        <v>47</v>
      </c>
      <c r="FB98" s="1">
        <v>18</v>
      </c>
      <c r="FC98" s="1">
        <v>0</v>
      </c>
      <c r="FD98" s="1">
        <v>0</v>
      </c>
      <c r="FE98" s="1">
        <v>0</v>
      </c>
    </row>
    <row r="99" spans="3:164" ht="14.25" customHeight="1">
      <c r="C99" s="47" t="s">
        <v>13</v>
      </c>
      <c r="AB99" s="1" t="s">
        <v>13</v>
      </c>
      <c r="AC99" s="1" t="s">
        <v>13</v>
      </c>
      <c r="AD99" s="1">
        <v>1.05</v>
      </c>
      <c r="AE99" s="217" t="s">
        <v>13</v>
      </c>
      <c r="AF99" s="218">
        <v>5.61</v>
      </c>
      <c r="AG99" s="218">
        <v>2.94</v>
      </c>
      <c r="AH99" s="218">
        <v>2.29</v>
      </c>
      <c r="AI99" s="218">
        <v>2.68</v>
      </c>
      <c r="AJ99" s="218">
        <v>1.6</v>
      </c>
      <c r="AK99" s="218">
        <v>1.19</v>
      </c>
      <c r="AL99" s="218">
        <v>1.31</v>
      </c>
      <c r="AM99" s="218">
        <v>2.04</v>
      </c>
      <c r="AN99" s="218">
        <v>1.47</v>
      </c>
      <c r="AO99" s="218">
        <v>1.04</v>
      </c>
      <c r="AP99" s="218">
        <v>4.0999999999999996</v>
      </c>
      <c r="AQ99" s="218">
        <v>1.59</v>
      </c>
      <c r="AR99" s="218">
        <v>0.44</v>
      </c>
      <c r="DD99" s="47" t="s">
        <v>13</v>
      </c>
      <c r="EQ99" s="47"/>
      <c r="ER99" s="47" t="s">
        <v>10</v>
      </c>
      <c r="ES99" s="1">
        <v>94</v>
      </c>
      <c r="ET99" s="1">
        <v>93</v>
      </c>
      <c r="EU99" s="47" t="s">
        <v>12</v>
      </c>
      <c r="EV99" s="1">
        <v>81</v>
      </c>
      <c r="EW99" s="1">
        <v>81</v>
      </c>
      <c r="EX99" s="1">
        <v>75</v>
      </c>
      <c r="EY99" s="1">
        <v>74</v>
      </c>
      <c r="EZ99" s="1">
        <v>64</v>
      </c>
      <c r="FA99" s="1">
        <v>40</v>
      </c>
      <c r="FB99" s="1">
        <v>24</v>
      </c>
      <c r="FC99" s="1">
        <v>0</v>
      </c>
      <c r="FD99" s="1">
        <v>0</v>
      </c>
      <c r="FE99" s="1">
        <v>0</v>
      </c>
      <c r="FF99"/>
      <c r="FG99"/>
    </row>
    <row r="100" spans="3:164" ht="14.25" customHeight="1">
      <c r="C100" s="47" t="s">
        <v>12</v>
      </c>
      <c r="AB100" s="1" t="s">
        <v>12</v>
      </c>
      <c r="AC100" s="1" t="s">
        <v>12</v>
      </c>
      <c r="AD100" s="1">
        <v>5.05</v>
      </c>
      <c r="AE100" s="217" t="s">
        <v>12</v>
      </c>
      <c r="AF100" s="218">
        <v>1</v>
      </c>
      <c r="AG100" s="218">
        <v>1.88</v>
      </c>
      <c r="AH100" s="218">
        <v>2.72</v>
      </c>
      <c r="AI100" s="218">
        <v>4.9000000000000004</v>
      </c>
      <c r="AJ100" s="218">
        <v>0.15</v>
      </c>
      <c r="AK100" s="218">
        <v>0.41</v>
      </c>
      <c r="AL100" s="218">
        <v>3.58</v>
      </c>
      <c r="AM100" s="218">
        <v>0.82</v>
      </c>
      <c r="AN100" s="218">
        <v>0.02</v>
      </c>
      <c r="AO100" s="218">
        <v>0.66</v>
      </c>
      <c r="AP100" s="218">
        <v>1.8</v>
      </c>
      <c r="AQ100" s="218">
        <v>0.98</v>
      </c>
      <c r="AR100" s="218">
        <v>3.72</v>
      </c>
      <c r="DD100" s="47" t="s">
        <v>12</v>
      </c>
      <c r="EQ100" s="47"/>
      <c r="ER100" s="47"/>
      <c r="EU100" s="47" t="s">
        <v>2</v>
      </c>
      <c r="EV100" s="1">
        <v>44</v>
      </c>
      <c r="EW100" s="1">
        <v>54.342105263157897</v>
      </c>
      <c r="EX100" s="1">
        <v>44</v>
      </c>
      <c r="EY100" s="1">
        <v>32</v>
      </c>
      <c r="EZ100" s="1">
        <v>56</v>
      </c>
      <c r="FA100" s="1">
        <v>11</v>
      </c>
      <c r="FB100" s="1">
        <v>45</v>
      </c>
      <c r="FC100" s="1">
        <v>0</v>
      </c>
      <c r="FD100" s="1">
        <v>0</v>
      </c>
      <c r="FE100" s="1">
        <v>0</v>
      </c>
    </row>
    <row r="101" spans="3:164" ht="14.25" customHeight="1">
      <c r="C101" s="47" t="s">
        <v>8</v>
      </c>
      <c r="AC101" s="1" t="s">
        <v>8</v>
      </c>
      <c r="AD101" s="1">
        <v>0</v>
      </c>
      <c r="AE101" s="217" t="s">
        <v>8</v>
      </c>
      <c r="AF101" s="218">
        <v>0</v>
      </c>
      <c r="AG101" s="218">
        <v>0</v>
      </c>
      <c r="AH101" s="218">
        <v>0</v>
      </c>
      <c r="AI101" s="218">
        <v>0</v>
      </c>
      <c r="AJ101" s="218">
        <v>0</v>
      </c>
      <c r="AK101" s="218">
        <v>0</v>
      </c>
      <c r="AL101" s="218">
        <v>0</v>
      </c>
      <c r="AM101" s="218">
        <v>0</v>
      </c>
      <c r="AN101" s="218">
        <v>0</v>
      </c>
      <c r="AO101" s="218">
        <v>3.48</v>
      </c>
      <c r="AP101" s="218">
        <v>0.23</v>
      </c>
      <c r="AQ101" s="218">
        <v>0</v>
      </c>
      <c r="AR101" s="218">
        <v>0</v>
      </c>
      <c r="DD101" s="47" t="s">
        <v>8</v>
      </c>
      <c r="EQ101" s="47"/>
      <c r="ER101" s="47" t="s">
        <v>5</v>
      </c>
      <c r="ES101" s="1">
        <v>76</v>
      </c>
      <c r="ET101" s="1">
        <v>82</v>
      </c>
      <c r="EU101" s="47" t="s">
        <v>7</v>
      </c>
      <c r="EV101" s="1">
        <v>32</v>
      </c>
      <c r="EW101" s="1">
        <v>56</v>
      </c>
      <c r="EX101" s="1">
        <v>68</v>
      </c>
      <c r="EY101" s="1">
        <v>63</v>
      </c>
      <c r="EZ101" s="1">
        <v>46</v>
      </c>
      <c r="FA101" s="1">
        <v>19</v>
      </c>
      <c r="FB101" s="1">
        <v>27</v>
      </c>
      <c r="FC101" s="1">
        <v>0</v>
      </c>
      <c r="FD101" s="1">
        <v>0</v>
      </c>
      <c r="FE101" s="1">
        <v>0</v>
      </c>
      <c r="FF101"/>
      <c r="FG101"/>
    </row>
    <row r="102" spans="3:164" ht="14.25" customHeight="1">
      <c r="C102" s="47" t="s">
        <v>5</v>
      </c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" t="s">
        <v>5</v>
      </c>
      <c r="AC102" s="1" t="s">
        <v>5</v>
      </c>
      <c r="AD102" s="1">
        <v>0</v>
      </c>
      <c r="AE102" s="217" t="s">
        <v>5</v>
      </c>
      <c r="AF102" s="218">
        <v>0</v>
      </c>
      <c r="AG102" s="218">
        <v>0</v>
      </c>
      <c r="AH102" s="218">
        <v>0</v>
      </c>
      <c r="AI102" s="218">
        <v>0</v>
      </c>
      <c r="AJ102" s="218">
        <v>0</v>
      </c>
      <c r="AK102" s="218">
        <v>0</v>
      </c>
      <c r="AL102" s="218">
        <v>0</v>
      </c>
      <c r="AM102" s="218">
        <v>12.85</v>
      </c>
      <c r="AN102" s="218">
        <v>12.85</v>
      </c>
      <c r="AO102" s="218">
        <v>0</v>
      </c>
      <c r="AP102" s="218">
        <v>2.4300000000000002</v>
      </c>
      <c r="AQ102" s="218">
        <v>0</v>
      </c>
      <c r="AR102" s="218">
        <v>0</v>
      </c>
      <c r="DD102" s="47" t="s">
        <v>5</v>
      </c>
      <c r="EQ102" s="47"/>
      <c r="ER102" s="47" t="s">
        <v>9</v>
      </c>
      <c r="ES102" s="1">
        <v>94</v>
      </c>
      <c r="ET102" s="1">
        <v>78</v>
      </c>
      <c r="EU102" s="47" t="s">
        <v>0</v>
      </c>
      <c r="EV102" s="1">
        <v>41.342105263157897</v>
      </c>
      <c r="EW102" s="1">
        <v>27.368421052631575</v>
      </c>
      <c r="EX102" s="1">
        <v>44</v>
      </c>
      <c r="EY102" s="1">
        <v>52.026315789473685</v>
      </c>
      <c r="EZ102" s="1">
        <v>30.684210526315788</v>
      </c>
      <c r="FA102" s="1">
        <v>22</v>
      </c>
      <c r="FB102" s="1">
        <v>12</v>
      </c>
      <c r="FC102" s="1">
        <v>-2</v>
      </c>
      <c r="FD102" s="1">
        <v>-0.65789473684210531</v>
      </c>
      <c r="FE102" s="1">
        <v>-0.65789473684210531</v>
      </c>
      <c r="FF102"/>
      <c r="FG102"/>
    </row>
    <row r="103" spans="3:164" ht="14.25" customHeight="1">
      <c r="EQ103" s="47"/>
      <c r="ER103" s="47" t="s">
        <v>15</v>
      </c>
      <c r="ES103" s="1">
        <v>81</v>
      </c>
      <c r="ET103" s="1">
        <v>84</v>
      </c>
      <c r="FF103"/>
      <c r="FG103"/>
      <c r="FH103"/>
    </row>
  </sheetData>
  <sortState ref="EU92:FE102">
    <sortCondition descending="1" ref="EZ92:EZ102"/>
  </sortState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topLeftCell="E1" workbookViewId="0">
      <selection activeCell="I19" sqref="I19"/>
    </sheetView>
  </sheetViews>
  <sheetFormatPr defaultRowHeight="15"/>
  <cols>
    <col min="1" max="1" width="15.28515625" bestFit="1" customWidth="1"/>
    <col min="2" max="2" width="11.85546875" bestFit="1" customWidth="1"/>
    <col min="3" max="3" width="7.28515625" customWidth="1"/>
    <col min="4" max="5" width="14.42578125" customWidth="1"/>
    <col min="6" max="6" width="7.7109375" customWidth="1"/>
    <col min="7" max="7" width="7.28515625" customWidth="1"/>
    <col min="8" max="8" width="7.7109375" customWidth="1"/>
    <col min="9" max="9" width="7.85546875" customWidth="1"/>
    <col min="10" max="10" width="8.28515625" customWidth="1"/>
    <col min="11" max="11" width="8.140625" customWidth="1"/>
    <col min="12" max="12" width="6.7109375" customWidth="1"/>
    <col min="13" max="13" width="14.42578125" customWidth="1"/>
  </cols>
  <sheetData>
    <row r="3" spans="1:13">
      <c r="A3" s="143" t="s">
        <v>271</v>
      </c>
      <c r="B3" s="143" t="s">
        <v>198</v>
      </c>
    </row>
    <row r="4" spans="1:13">
      <c r="A4" s="143" t="s">
        <v>196</v>
      </c>
      <c r="B4" t="s">
        <v>14</v>
      </c>
      <c r="C4" t="s">
        <v>9</v>
      </c>
      <c r="D4" t="s">
        <v>0</v>
      </c>
      <c r="E4" t="s">
        <v>15</v>
      </c>
      <c r="F4" t="s">
        <v>10</v>
      </c>
      <c r="G4" t="s">
        <v>7</v>
      </c>
      <c r="H4" t="s">
        <v>2</v>
      </c>
      <c r="I4" t="s">
        <v>13</v>
      </c>
      <c r="J4" t="s">
        <v>12</v>
      </c>
      <c r="K4" t="s">
        <v>8</v>
      </c>
      <c r="L4" t="s">
        <v>5</v>
      </c>
      <c r="M4" t="s">
        <v>197</v>
      </c>
    </row>
    <row r="5" spans="1:13">
      <c r="A5" s="144" t="s">
        <v>212</v>
      </c>
      <c r="B5" s="145">
        <v>35</v>
      </c>
      <c r="C5" s="145">
        <v>35</v>
      </c>
      <c r="D5" s="145">
        <v>14</v>
      </c>
      <c r="E5" s="145">
        <v>28</v>
      </c>
      <c r="F5" s="145">
        <v>35</v>
      </c>
      <c r="G5" s="145">
        <v>7</v>
      </c>
      <c r="H5" s="145">
        <v>7</v>
      </c>
      <c r="I5" s="145">
        <v>21</v>
      </c>
      <c r="J5" s="145">
        <v>28</v>
      </c>
      <c r="K5" s="145">
        <v>28</v>
      </c>
      <c r="L5" s="145">
        <v>28</v>
      </c>
      <c r="M5" s="145">
        <v>266</v>
      </c>
    </row>
    <row r="6" spans="1:13">
      <c r="A6" s="144" t="s">
        <v>215</v>
      </c>
      <c r="B6" s="145">
        <v>20</v>
      </c>
      <c r="C6" s="145">
        <v>20</v>
      </c>
      <c r="D6" s="145">
        <v>8</v>
      </c>
      <c r="E6" s="145">
        <v>20</v>
      </c>
      <c r="F6" s="145">
        <v>12</v>
      </c>
      <c r="G6" s="145">
        <v>12</v>
      </c>
      <c r="H6" s="145">
        <v>4</v>
      </c>
      <c r="I6" s="145">
        <v>4</v>
      </c>
      <c r="J6" s="145">
        <v>12</v>
      </c>
      <c r="K6" s="145">
        <v>20</v>
      </c>
      <c r="L6" s="145">
        <v>20</v>
      </c>
      <c r="M6" s="145">
        <v>152</v>
      </c>
    </row>
    <row r="7" spans="1:13">
      <c r="A7" s="144" t="s">
        <v>200</v>
      </c>
      <c r="B7" s="145">
        <v>12</v>
      </c>
      <c r="C7" s="145">
        <v>12</v>
      </c>
      <c r="D7" s="145">
        <v>3</v>
      </c>
      <c r="E7" s="145">
        <v>15</v>
      </c>
      <c r="F7" s="145">
        <v>12</v>
      </c>
      <c r="G7" s="145">
        <v>3</v>
      </c>
      <c r="H7" s="145">
        <v>15</v>
      </c>
      <c r="I7" s="145">
        <v>15</v>
      </c>
      <c r="J7" s="145">
        <v>12</v>
      </c>
      <c r="K7" s="145">
        <v>15</v>
      </c>
      <c r="L7" s="145">
        <v>15</v>
      </c>
      <c r="M7" s="145">
        <v>129</v>
      </c>
    </row>
    <row r="8" spans="1:13">
      <c r="A8" s="144" t="s">
        <v>202</v>
      </c>
      <c r="B8" s="145">
        <v>12</v>
      </c>
      <c r="C8" s="145">
        <v>15</v>
      </c>
      <c r="D8" s="145">
        <v>3</v>
      </c>
      <c r="E8" s="145">
        <v>3</v>
      </c>
      <c r="F8" s="145">
        <v>3</v>
      </c>
      <c r="G8" s="145">
        <v>15</v>
      </c>
      <c r="H8" s="145">
        <v>15</v>
      </c>
      <c r="I8" s="145">
        <v>15</v>
      </c>
      <c r="J8" s="145">
        <v>9</v>
      </c>
      <c r="K8" s="145">
        <v>12</v>
      </c>
      <c r="L8" s="145">
        <v>15</v>
      </c>
      <c r="M8" s="145">
        <v>117</v>
      </c>
    </row>
    <row r="9" spans="1:13">
      <c r="A9" s="144" t="s">
        <v>204</v>
      </c>
      <c r="B9" s="145">
        <v>12</v>
      </c>
      <c r="C9" s="145">
        <v>12</v>
      </c>
      <c r="D9" s="145">
        <v>6</v>
      </c>
      <c r="E9" s="145">
        <v>15</v>
      </c>
      <c r="F9" s="145">
        <v>3</v>
      </c>
      <c r="G9" s="145">
        <v>9</v>
      </c>
      <c r="H9" s="145">
        <v>15</v>
      </c>
      <c r="I9" s="145">
        <v>15</v>
      </c>
      <c r="J9" s="145">
        <v>3</v>
      </c>
      <c r="K9" s="145">
        <v>12</v>
      </c>
      <c r="L9" s="145">
        <v>12</v>
      </c>
      <c r="M9" s="145">
        <v>114</v>
      </c>
    </row>
    <row r="10" spans="1:13">
      <c r="A10" s="144" t="s">
        <v>206</v>
      </c>
      <c r="B10" s="145">
        <v>0</v>
      </c>
      <c r="C10" s="145">
        <v>0</v>
      </c>
      <c r="D10" s="145">
        <v>-2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-2</v>
      </c>
    </row>
    <row r="11" spans="1:13">
      <c r="A11" s="144" t="s">
        <v>208</v>
      </c>
      <c r="B11" s="145">
        <v>0</v>
      </c>
      <c r="C11" s="145">
        <v>0</v>
      </c>
      <c r="D11" s="145">
        <v>-0.65789473684210531</v>
      </c>
      <c r="E11" s="145">
        <v>-0.65789473684210531</v>
      </c>
      <c r="F11" s="145">
        <v>0</v>
      </c>
      <c r="G11" s="145">
        <v>0</v>
      </c>
      <c r="H11" s="145">
        <v>0</v>
      </c>
      <c r="I11" s="145">
        <v>0</v>
      </c>
      <c r="J11" s="145">
        <v>0</v>
      </c>
      <c r="K11" s="145">
        <v>0</v>
      </c>
      <c r="L11" s="145">
        <v>0</v>
      </c>
      <c r="M11" s="145">
        <v>-1.3157894736842106</v>
      </c>
    </row>
    <row r="12" spans="1:13">
      <c r="A12" s="144" t="s">
        <v>210</v>
      </c>
      <c r="B12" s="145">
        <v>0</v>
      </c>
      <c r="C12" s="145">
        <v>0</v>
      </c>
      <c r="D12" s="145">
        <v>-0.65789473684210531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-0.65789473684210531</v>
      </c>
    </row>
    <row r="13" spans="1:13">
      <c r="A13" s="144" t="s">
        <v>197</v>
      </c>
      <c r="B13" s="145">
        <v>91</v>
      </c>
      <c r="C13" s="145">
        <v>94</v>
      </c>
      <c r="D13" s="145">
        <v>30.684210526315788</v>
      </c>
      <c r="E13" s="145">
        <v>80.34210526315789</v>
      </c>
      <c r="F13" s="145">
        <v>65</v>
      </c>
      <c r="G13" s="145">
        <v>46</v>
      </c>
      <c r="H13" s="145">
        <v>56</v>
      </c>
      <c r="I13" s="145">
        <v>70</v>
      </c>
      <c r="J13" s="145">
        <v>64</v>
      </c>
      <c r="K13" s="145">
        <v>87</v>
      </c>
      <c r="L13" s="145">
        <v>90</v>
      </c>
      <c r="M13" s="145">
        <v>774.02631578947376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M78"/>
  <sheetViews>
    <sheetView showGridLines="0" zoomScaleNormal="100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AV15" sqref="AV15"/>
    </sheetView>
  </sheetViews>
  <sheetFormatPr defaultColWidth="9" defaultRowHeight="14.25" customHeight="1"/>
  <cols>
    <col min="1" max="1" width="3.140625" style="1" customWidth="1"/>
    <col min="2" max="2" width="10.140625" style="1" customWidth="1"/>
    <col min="3" max="3" width="7.7109375" style="1" bestFit="1" customWidth="1"/>
    <col min="4" max="9" width="4.85546875" style="1" hidden="1" customWidth="1"/>
    <col min="10" max="15" width="5" style="1" hidden="1" customWidth="1"/>
    <col min="16" max="16" width="6.140625" style="1" hidden="1" customWidth="1"/>
    <col min="17" max="18" width="5.85546875" style="1" hidden="1" customWidth="1"/>
    <col min="19" max="30" width="5.5703125" style="1" hidden="1" customWidth="1"/>
    <col min="31" max="41" width="5.5703125" style="18" customWidth="1"/>
    <col min="42" max="42" width="6.28515625" style="18" customWidth="1"/>
    <col min="43" max="43" width="7.42578125" style="18" customWidth="1"/>
    <col min="44" max="49" width="6.42578125" style="18" customWidth="1"/>
    <col min="50" max="50" width="5.5703125" style="18" customWidth="1"/>
    <col min="51" max="51" width="5" style="18" customWidth="1"/>
    <col min="52" max="57" width="5" style="18" hidden="1" customWidth="1"/>
    <col min="58" max="65" width="0" style="1" hidden="1" customWidth="1"/>
    <col min="66" max="70" width="7.5703125" style="1"/>
    <col min="71" max="76" width="9" style="1"/>
    <col min="77" max="80" width="7.5703125" style="1"/>
    <col min="81" max="94" width="0" style="1" hidden="1" customWidth="1"/>
    <col min="95" max="99" width="7.5703125" style="1"/>
    <col min="100" max="105" width="9" style="1"/>
    <col min="106" max="106" width="7.5703125" style="1"/>
    <col min="107" max="108" width="12" style="1" customWidth="1"/>
    <col min="109" max="122" width="0" style="1" hidden="1" customWidth="1"/>
    <col min="123" max="136" width="9" style="1"/>
    <col min="137" max="150" width="0" style="1" hidden="1" customWidth="1"/>
    <col min="151" max="16384" width="9" style="1"/>
  </cols>
  <sheetData>
    <row r="1" spans="2:169" ht="14.25" customHeight="1">
      <c r="AZ1" s="57" t="s">
        <v>114</v>
      </c>
      <c r="BB1" s="18" t="s">
        <v>168</v>
      </c>
      <c r="BG1" s="18"/>
      <c r="BH1" s="18"/>
      <c r="BI1" s="18"/>
      <c r="BJ1" s="18"/>
      <c r="BK1" s="18"/>
      <c r="BL1" s="18"/>
      <c r="BM1" s="18"/>
      <c r="BN1" s="18" t="s">
        <v>183</v>
      </c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57" t="s">
        <v>127</v>
      </c>
      <c r="CC1" s="57"/>
      <c r="CD1" s="57"/>
      <c r="CE1" s="57" t="s">
        <v>169</v>
      </c>
      <c r="CF1" s="57"/>
      <c r="CG1" s="57"/>
      <c r="CH1" s="57"/>
      <c r="CI1" s="57" t="s">
        <v>125</v>
      </c>
      <c r="CJ1" s="18"/>
      <c r="CK1" s="18"/>
      <c r="CL1" s="18"/>
      <c r="CM1" s="18"/>
      <c r="CN1" s="18"/>
      <c r="CO1" s="18"/>
      <c r="CP1" s="18"/>
      <c r="CQ1" s="18" t="s">
        <v>183</v>
      </c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E1" s="18"/>
      <c r="DF1" s="18"/>
      <c r="DG1" s="18" t="s">
        <v>168</v>
      </c>
      <c r="DH1" s="18"/>
      <c r="DI1" s="18"/>
      <c r="DJ1" s="18"/>
      <c r="DK1" s="18" t="s">
        <v>126</v>
      </c>
      <c r="DL1" s="18"/>
      <c r="DM1" s="18"/>
      <c r="DN1" s="18"/>
      <c r="DO1" s="18"/>
      <c r="DP1" s="18"/>
      <c r="DQ1" s="18"/>
      <c r="DR1" s="18"/>
      <c r="DS1" s="18" t="s">
        <v>183</v>
      </c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 t="s">
        <v>168</v>
      </c>
      <c r="EJ1" s="18"/>
      <c r="EK1" s="18"/>
      <c r="EL1" s="18"/>
      <c r="EM1" s="57" t="s">
        <v>118</v>
      </c>
      <c r="EN1" s="18"/>
      <c r="EO1" s="18"/>
      <c r="EP1" s="18"/>
      <c r="EQ1" s="18"/>
      <c r="EU1" s="18" t="s">
        <v>183</v>
      </c>
    </row>
    <row r="2" spans="2:169" ht="14.25" customHeight="1">
      <c r="C2" s="66" t="s">
        <v>3</v>
      </c>
      <c r="D2" s="3" t="s">
        <v>69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17" t="s">
        <v>60</v>
      </c>
      <c r="AE2" s="17" t="s">
        <v>65</v>
      </c>
      <c r="AF2" s="17" t="s">
        <v>64</v>
      </c>
      <c r="AG2" s="17" t="s">
        <v>67</v>
      </c>
      <c r="AH2" s="17" t="s">
        <v>68</v>
      </c>
      <c r="AI2" s="17" t="s">
        <v>70</v>
      </c>
      <c r="AJ2" s="17" t="s">
        <v>84</v>
      </c>
      <c r="AK2" s="17" t="s">
        <v>112</v>
      </c>
      <c r="AL2" s="17" t="s">
        <v>113</v>
      </c>
      <c r="AM2" s="3" t="s">
        <v>182</v>
      </c>
      <c r="AN2" s="3" t="s">
        <v>185</v>
      </c>
      <c r="AO2" s="3" t="s">
        <v>259</v>
      </c>
      <c r="AP2" s="3" t="s">
        <v>262</v>
      </c>
      <c r="AQ2" s="3" t="s">
        <v>264</v>
      </c>
      <c r="AR2" s="3" t="s">
        <v>268</v>
      </c>
      <c r="AS2" s="203"/>
      <c r="AT2" s="203"/>
      <c r="AU2" s="203"/>
      <c r="AV2" s="203"/>
      <c r="AW2" s="203"/>
      <c r="AX2" s="45"/>
      <c r="AY2" s="45"/>
      <c r="AZ2" s="45" t="s">
        <v>129</v>
      </c>
      <c r="BA2" s="45" t="s">
        <v>91</v>
      </c>
      <c r="BB2" s="45" t="s">
        <v>164</v>
      </c>
      <c r="BC2" s="45" t="s">
        <v>165</v>
      </c>
      <c r="BD2" s="45" t="s">
        <v>166</v>
      </c>
      <c r="BE2" s="45" t="s">
        <v>167</v>
      </c>
      <c r="BF2" s="45" t="s">
        <v>119</v>
      </c>
      <c r="BG2" s="45" t="s">
        <v>120</v>
      </c>
      <c r="BH2" s="45" t="s">
        <v>121</v>
      </c>
      <c r="BI2" s="45" t="s">
        <v>122</v>
      </c>
      <c r="BJ2" s="45" t="s">
        <v>123</v>
      </c>
      <c r="BK2" s="45" t="s">
        <v>89</v>
      </c>
      <c r="BL2" s="45" t="s">
        <v>129</v>
      </c>
      <c r="BM2" s="45" t="s">
        <v>91</v>
      </c>
      <c r="BN2" s="45" t="s">
        <v>184</v>
      </c>
      <c r="BO2" s="45" t="s">
        <v>165</v>
      </c>
      <c r="BP2" s="45" t="s">
        <v>166</v>
      </c>
      <c r="BQ2" s="45" t="s">
        <v>167</v>
      </c>
      <c r="BR2" s="45" t="s">
        <v>265</v>
      </c>
      <c r="BS2" s="45" t="s">
        <v>99</v>
      </c>
      <c r="BT2" s="45"/>
      <c r="BU2" s="45"/>
      <c r="BV2" s="45"/>
      <c r="BW2" s="45"/>
      <c r="BX2" s="45"/>
      <c r="BY2" s="45"/>
      <c r="BZ2" s="45"/>
      <c r="CA2" s="45"/>
      <c r="CB2" s="45"/>
      <c r="CC2" s="45" t="s">
        <v>129</v>
      </c>
      <c r="CD2" s="45" t="s">
        <v>91</v>
      </c>
      <c r="CE2" s="45" t="s">
        <v>164</v>
      </c>
      <c r="CF2" s="45" t="s">
        <v>165</v>
      </c>
      <c r="CG2" s="45" t="s">
        <v>166</v>
      </c>
      <c r="CH2" s="45" t="s">
        <v>167</v>
      </c>
      <c r="CI2" s="45" t="s">
        <v>119</v>
      </c>
      <c r="CJ2" s="45" t="s">
        <v>120</v>
      </c>
      <c r="CK2" s="45" t="s">
        <v>121</v>
      </c>
      <c r="CL2" s="45" t="s">
        <v>122</v>
      </c>
      <c r="CM2" s="45" t="s">
        <v>123</v>
      </c>
      <c r="CN2" s="45" t="s">
        <v>89</v>
      </c>
      <c r="CO2" s="45" t="s">
        <v>129</v>
      </c>
      <c r="CP2" s="45" t="s">
        <v>91</v>
      </c>
      <c r="CQ2" s="45" t="s">
        <v>184</v>
      </c>
      <c r="CR2" s="45" t="s">
        <v>165</v>
      </c>
      <c r="CS2" s="45" t="s">
        <v>166</v>
      </c>
      <c r="CT2" s="45" t="s">
        <v>167</v>
      </c>
      <c r="CU2" s="45" t="s">
        <v>265</v>
      </c>
      <c r="CV2" s="45" t="s">
        <v>99</v>
      </c>
      <c r="CW2" s="45"/>
      <c r="CX2" s="45"/>
      <c r="CY2" s="45"/>
      <c r="CZ2" s="45"/>
      <c r="DA2" s="45"/>
      <c r="DB2" s="45"/>
      <c r="DC2" s="46" t="s">
        <v>195</v>
      </c>
      <c r="DD2" s="66" t="s">
        <v>3</v>
      </c>
      <c r="DE2" s="164">
        <v>1611</v>
      </c>
      <c r="DF2" s="164">
        <v>1612</v>
      </c>
      <c r="DG2" s="164">
        <v>1701</v>
      </c>
      <c r="DH2" s="164">
        <v>1702</v>
      </c>
      <c r="DI2" s="164">
        <v>1703</v>
      </c>
      <c r="DJ2" s="164">
        <v>1704</v>
      </c>
      <c r="DK2" s="164">
        <v>1705</v>
      </c>
      <c r="DL2" s="164">
        <v>1706</v>
      </c>
      <c r="DM2" s="164">
        <v>1707</v>
      </c>
      <c r="DN2" s="164">
        <v>1708</v>
      </c>
      <c r="DO2" s="164">
        <v>1709</v>
      </c>
      <c r="DP2" s="164">
        <v>1710</v>
      </c>
      <c r="DQ2" s="164">
        <v>1711</v>
      </c>
      <c r="DR2" s="164">
        <v>1712</v>
      </c>
      <c r="DS2" s="164">
        <v>1801</v>
      </c>
      <c r="DT2" s="164">
        <v>1802</v>
      </c>
      <c r="DU2" s="164">
        <v>1803</v>
      </c>
      <c r="DV2" s="164">
        <v>1804</v>
      </c>
      <c r="DW2" s="164">
        <v>1805</v>
      </c>
      <c r="DX2" s="164">
        <v>1806</v>
      </c>
      <c r="DY2" s="164">
        <v>1807</v>
      </c>
      <c r="DZ2" s="164">
        <v>1808</v>
      </c>
      <c r="EA2" s="164">
        <v>1809</v>
      </c>
      <c r="EB2" s="164">
        <v>1810</v>
      </c>
      <c r="EC2" s="164">
        <v>1811</v>
      </c>
      <c r="ED2" s="164">
        <v>1812</v>
      </c>
      <c r="EE2" s="164"/>
      <c r="EF2" s="45"/>
      <c r="EG2" s="45" t="s">
        <v>129</v>
      </c>
      <c r="EH2" s="45" t="s">
        <v>91</v>
      </c>
      <c r="EI2" s="45" t="s">
        <v>164</v>
      </c>
      <c r="EJ2" s="45" t="s">
        <v>165</v>
      </c>
      <c r="EK2" s="45" t="s">
        <v>166</v>
      </c>
      <c r="EL2" s="45" t="s">
        <v>167</v>
      </c>
      <c r="EM2" s="45" t="s">
        <v>119</v>
      </c>
      <c r="EN2" s="45" t="s">
        <v>120</v>
      </c>
      <c r="EO2" s="45" t="s">
        <v>121</v>
      </c>
      <c r="EP2" s="45" t="s">
        <v>122</v>
      </c>
      <c r="EQ2" s="45" t="s">
        <v>123</v>
      </c>
      <c r="ER2" s="45" t="s">
        <v>89</v>
      </c>
      <c r="ES2" s="45" t="s">
        <v>129</v>
      </c>
      <c r="ET2" s="45" t="s">
        <v>91</v>
      </c>
      <c r="EU2" s="45" t="s">
        <v>184</v>
      </c>
      <c r="EV2" s="45" t="s">
        <v>165</v>
      </c>
      <c r="EW2" s="45" t="s">
        <v>166</v>
      </c>
      <c r="EX2" s="45" t="s">
        <v>167</v>
      </c>
      <c r="EY2" s="45" t="s">
        <v>265</v>
      </c>
      <c r="EZ2" s="45" t="s">
        <v>99</v>
      </c>
      <c r="FA2" s="45"/>
      <c r="FB2" s="45"/>
      <c r="FC2" s="45"/>
      <c r="FD2" s="45"/>
      <c r="FE2" s="45"/>
      <c r="FF2" s="45"/>
      <c r="FH2" s="1" t="s">
        <v>187</v>
      </c>
      <c r="FI2" s="1" t="s">
        <v>188</v>
      </c>
      <c r="FJ2" s="1" t="s">
        <v>260</v>
      </c>
      <c r="FK2" s="1" t="s">
        <v>263</v>
      </c>
      <c r="FL2" s="1" t="s">
        <v>266</v>
      </c>
      <c r="FM2" s="1" t="s">
        <v>269</v>
      </c>
    </row>
    <row r="3" spans="2:169" s="48" customFormat="1" ht="14.25" customHeight="1">
      <c r="B3" s="48" t="s">
        <v>115</v>
      </c>
      <c r="C3" s="77" t="s">
        <v>9</v>
      </c>
      <c r="K3" s="51"/>
      <c r="L3" s="51"/>
      <c r="M3" s="51">
        <v>3.53</v>
      </c>
      <c r="N3" s="51">
        <v>3.33</v>
      </c>
      <c r="O3" s="51">
        <v>3.19</v>
      </c>
      <c r="P3" s="51">
        <v>3.02</v>
      </c>
      <c r="Q3" s="51">
        <v>2.82</v>
      </c>
      <c r="R3" s="51">
        <v>2.76</v>
      </c>
      <c r="S3" s="51">
        <v>2.72</v>
      </c>
      <c r="T3" s="51">
        <v>2.65</v>
      </c>
      <c r="U3" s="51">
        <v>2.54</v>
      </c>
      <c r="V3" s="51">
        <v>2.67</v>
      </c>
      <c r="W3" s="51">
        <v>2.59</v>
      </c>
      <c r="X3" s="51">
        <v>2.5299999999999998</v>
      </c>
      <c r="Y3" s="51">
        <v>2.4</v>
      </c>
      <c r="Z3" s="51">
        <v>2.2200000000000002</v>
      </c>
      <c r="AA3" s="115">
        <v>2.08</v>
      </c>
      <c r="AB3" s="115">
        <v>1.97</v>
      </c>
      <c r="AC3" s="51">
        <v>1.91</v>
      </c>
      <c r="AD3" s="51">
        <v>1.83</v>
      </c>
      <c r="AE3" s="51">
        <v>1.81</v>
      </c>
      <c r="AF3" s="51">
        <v>1.78</v>
      </c>
      <c r="AG3" s="51">
        <v>1.83</v>
      </c>
      <c r="AH3" s="51">
        <v>1.97</v>
      </c>
      <c r="AI3" s="51">
        <v>2.0299999999999998</v>
      </c>
      <c r="AJ3" s="51">
        <v>2.11</v>
      </c>
      <c r="AK3" s="51">
        <v>2.17</v>
      </c>
      <c r="AL3" s="116">
        <v>2.11</v>
      </c>
      <c r="AM3" s="73">
        <v>2.12</v>
      </c>
      <c r="AN3" s="73">
        <v>2.1</v>
      </c>
      <c r="AO3" s="187">
        <v>2.08</v>
      </c>
      <c r="AP3" s="121">
        <v>2.0499999999999998</v>
      </c>
      <c r="AQ3" s="194">
        <v>2.0099999999999998</v>
      </c>
      <c r="AR3" s="195">
        <v>1.96</v>
      </c>
      <c r="AS3" s="206"/>
      <c r="AT3" s="206"/>
      <c r="AU3" s="206"/>
      <c r="AV3" s="206"/>
      <c r="AW3" s="206"/>
      <c r="AX3" s="109"/>
      <c r="AY3" s="49"/>
      <c r="AZ3" s="54">
        <f t="shared" ref="AZ3:BR3" si="0">(M3-Y3)/M3</f>
        <v>0.32011331444759206</v>
      </c>
      <c r="BA3" s="54">
        <f t="shared" si="0"/>
        <v>0.33333333333333331</v>
      </c>
      <c r="BB3" s="54">
        <f t="shared" si="0"/>
        <v>0.34796238244514105</v>
      </c>
      <c r="BC3" s="54">
        <f t="shared" si="0"/>
        <v>0.34768211920529801</v>
      </c>
      <c r="BD3" s="54">
        <f t="shared" si="0"/>
        <v>0.32269503546099287</v>
      </c>
      <c r="BE3" s="54">
        <f t="shared" si="0"/>
        <v>0.33695652173913038</v>
      </c>
      <c r="BF3" s="54">
        <f t="shared" si="0"/>
        <v>0.3345588235294118</v>
      </c>
      <c r="BG3" s="54">
        <f t="shared" si="0"/>
        <v>0.32830188679245281</v>
      </c>
      <c r="BH3" s="54">
        <f t="shared" si="0"/>
        <v>0.27952755905511811</v>
      </c>
      <c r="BI3" s="54">
        <f t="shared" si="0"/>
        <v>0.26217228464419473</v>
      </c>
      <c r="BJ3" s="54">
        <f t="shared" si="0"/>
        <v>0.21621621621621626</v>
      </c>
      <c r="BK3" s="54">
        <f t="shared" si="0"/>
        <v>0.16600790513833991</v>
      </c>
      <c r="BL3" s="54">
        <f t="shared" si="0"/>
        <v>9.5833333333333326E-2</v>
      </c>
      <c r="BM3" s="54">
        <f t="shared" si="0"/>
        <v>4.9549549549549689E-2</v>
      </c>
      <c r="BN3" s="54">
        <f t="shared" si="0"/>
        <v>-1.9230769230769246E-2</v>
      </c>
      <c r="BO3" s="54">
        <f t="shared" si="0"/>
        <v>-6.59898477157361E-2</v>
      </c>
      <c r="BP3" s="54">
        <f t="shared" si="0"/>
        <v>-8.9005235602094321E-2</v>
      </c>
      <c r="BQ3" s="54">
        <f t="shared" si="0"/>
        <v>-0.12021857923497253</v>
      </c>
      <c r="BR3" s="54">
        <f t="shared" si="0"/>
        <v>-0.11049723756906062</v>
      </c>
      <c r="BS3" s="54">
        <f>(AF3-AR3)/AF3</f>
        <v>-0.10112359550561795</v>
      </c>
      <c r="BT3" s="54"/>
      <c r="BU3" s="54"/>
      <c r="BV3" s="54"/>
      <c r="BW3" s="54"/>
      <c r="BX3" s="54"/>
      <c r="BY3" s="54"/>
      <c r="BZ3" s="54"/>
      <c r="CA3" s="54"/>
      <c r="CB3" s="61">
        <v>35</v>
      </c>
      <c r="CC3" s="59">
        <f t="shared" ref="CC3:CC10" si="1">IF(M3&gt;=10,IF(AZ3&gt;=0.24,5,IF(AZ3&gt;=0.16,4,IF(AZ3&gt;=0.08,3,IF(AZ3&gt;=0,2,1)))),IF(M3&gt;=5,IF(AZ3&gt;=0.18,5,IF(AZ3&gt;=0.12,4,IF(AZ3&gt;=0.06,3,IF(AZ3&gt;=0,2,1)))),IF(M3&gt;=2,IF(AZ3&gt;=0.09&gt;=5,IF(AZ3&gt;=0.05,4,IF(AZ3&gt;=0.03,3,IF(AZ3&gt;=0,2,1)))),IF(AZ3&gt;=0.05,5,IF(AZ3&gt;=0,4,3)))))</f>
        <v>4</v>
      </c>
      <c r="CD3" s="59">
        <f t="shared" ref="CD3:CD10" si="2">IF(N3&gt;=10,IF(BA3&gt;=0.24,5,IF(BA3&gt;=0.16,4,IF(BA3&gt;=0.08,3,IF(BA3&gt;=0,2,1)))),IF(N3&gt;=5,IF(BA3&gt;=0.18,5,IF(BA3&gt;=0.12,4,IF(BA3&gt;=0.06,3,IF(BA3&gt;=0,2,1)))),IF(N3&gt;=2,IF(BA3&gt;=0.09&gt;=5,IF(BA3&gt;=0.05,4,IF(BA3&gt;=0.03,3,IF(BA3&gt;=0,2,1)))),IF(BA3&gt;=0.05,5,IF(BA3&gt;=0,4,3)))))</f>
        <v>4</v>
      </c>
      <c r="CE3" s="59">
        <f t="shared" ref="CE3:CE10" si="3">IF(O3&gt;=10,IF(BB3&gt;=0.24,5,IF(BB3&gt;=0.16,4,IF(BB3&gt;=0.08,3,IF(BB3&gt;=0,2,1)))),IF(O3&gt;=5,IF(BB3&gt;=0.18,5,IF(BB3&gt;=0.12,4,IF(BB3&gt;=0.06,3,IF(BB3&gt;=0,2,1)))),IF(O3&gt;=2,IF(BB3&gt;=0.09&gt;=5,IF(BB3&gt;=0.05,4,IF(BB3&gt;=0.03,3,IF(BB3&gt;=0,2,1)))),IF(BB3&gt;=0.05,5,IF(BB3&gt;=0,4,3)))))</f>
        <v>4</v>
      </c>
      <c r="CF3" s="59">
        <f t="shared" ref="CF3:CF10" si="4">IF(P3&gt;=10,IF(BC3&gt;=0.24,5,IF(BC3&gt;=0.16,4,IF(BC3&gt;=0.08,3,IF(BC3&gt;=0,2,1)))),IF(P3&gt;=5,IF(BC3&gt;=0.18,5,IF(BC3&gt;=0.12,4,IF(BC3&gt;=0.06,3,IF(BC3&gt;=0,2,1)))),IF(P3&gt;=2,IF(BC3&gt;=0.09&gt;=5,IF(BC3&gt;=0.05,4,IF(BC3&gt;=0.03,3,IF(BC3&gt;=0,2,1)))),IF(BC3&gt;=0.05,5,IF(BC3&gt;=0,4,3)))))</f>
        <v>4</v>
      </c>
      <c r="CG3" s="59">
        <f t="shared" ref="CG3:CG10" si="5">IF(Q3&gt;=10,IF(BD3&gt;=0.24,5,IF(BD3&gt;=0.16,4,IF(BD3&gt;=0.08,3,IF(BD3&gt;=0,2,1)))),IF(Q3&gt;=5,IF(BD3&gt;=0.18,5,IF(BD3&gt;=0.12,4,IF(BD3&gt;=0.06,3,IF(BD3&gt;=0,2,1)))),IF(Q3&gt;=2,IF(BD3&gt;=0.09&gt;=5,IF(BD3&gt;=0.05,4,IF(BD3&gt;=0.03,3,IF(BD3&gt;=0,2,1)))),IF(BD3&gt;=0.05,5,IF(BD3&gt;=0,4,3)))))</f>
        <v>4</v>
      </c>
      <c r="CH3" s="59">
        <f t="shared" ref="CH3:CH10" si="6">IF(R3&gt;=10,IF(BE3&gt;=0.24,5,IF(BE3&gt;=0.16,4,IF(BE3&gt;=0.08,3,IF(BE3&gt;=0,2,1)))),IF(R3&gt;=5,IF(BE3&gt;=0.18,5,IF(BE3&gt;=0.12,4,IF(BE3&gt;=0.06,3,IF(BE3&gt;=0,2,1)))),IF(R3&gt;=2,IF(BE3&gt;=0.09&gt;=5,IF(BE3&gt;=0.05,4,IF(BE3&gt;=0.03,3,IF(BE3&gt;=0,2,1)))),IF(BE3&gt;=0.05,5,IF(BE3&gt;=0,4,3)))))</f>
        <v>4</v>
      </c>
      <c r="CI3" s="59">
        <f t="shared" ref="CI3:CI10" si="7">IF(S3&gt;=10,IF(BF3&gt;=0.24,5,IF(BF3&gt;=0.16,4,IF(BF3&gt;=0.08,3,IF(BF3&gt;=0,2,1)))),IF(S3&gt;=5,IF(BF3&gt;=0.18,5,IF(BF3&gt;=0.12,4,IF(BF3&gt;=0.06,3,IF(BF3&gt;=0,2,1)))),IF(S3&gt;=2,IF(BF3&gt;=0.09&gt;=5,IF(BF3&gt;=0.05,4,IF(BF3&gt;=0.03,3,IF(BF3&gt;=0,2,1)))),IF(BF3&gt;=0.05,5,IF(BF3&gt;=0,4,3)))))</f>
        <v>4</v>
      </c>
      <c r="CJ3" s="59">
        <f t="shared" ref="CJ3:CJ10" si="8">IF(T3&gt;=10,IF(BG3&gt;=0.24,5,IF(BG3&gt;=0.16,4,IF(BG3&gt;=0.08,3,IF(BG3&gt;=0,2,1)))),IF(T3&gt;=5,IF(BG3&gt;=0.18,5,IF(BG3&gt;=0.12,4,IF(BG3&gt;=0.06,3,IF(BG3&gt;=0,2,1)))),IF(T3&gt;=2,IF(BG3&gt;=0.09&gt;=5,IF(BG3&gt;=0.05,4,IF(BG3&gt;=0.03,3,IF(BG3&gt;=0,2,1)))),IF(BG3&gt;=0.05,5,IF(BG3&gt;=0,4,3)))))</f>
        <v>4</v>
      </c>
      <c r="CK3" s="59">
        <f t="shared" ref="CK3:CK10" si="9">IF(U3&gt;=10,IF(BH3&gt;=0.24,5,IF(BH3&gt;=0.16,4,IF(BH3&gt;=0.08,3,IF(BH3&gt;=0,2,1)))),IF(U3&gt;=5,IF(BH3&gt;=0.18,5,IF(BH3&gt;=0.12,4,IF(BH3&gt;=0.06,3,IF(BH3&gt;=0,2,1)))),IF(U3&gt;=2,IF(BH3&gt;=0.09&gt;=5,IF(BH3&gt;=0.05,4,IF(BH3&gt;=0.03,3,IF(BH3&gt;=0,2,1)))),IF(BH3&gt;=0.05,5,IF(BH3&gt;=0,4,3)))))</f>
        <v>4</v>
      </c>
      <c r="CL3" s="59">
        <f t="shared" ref="CL3:CL10" si="10">IF(V3&gt;=10,IF(BI3&gt;=0.24,5,IF(BI3&gt;=0.16,4,IF(BI3&gt;=0.08,3,IF(BI3&gt;=0,2,1)))),IF(V3&gt;=5,IF(BI3&gt;=0.18,5,IF(BI3&gt;=0.12,4,IF(BI3&gt;=0.06,3,IF(BI3&gt;=0,2,1)))),IF(V3&gt;=2,IF(BI3&gt;=0.09&gt;=5,IF(BI3&gt;=0.05,4,IF(BI3&gt;=0.03,3,IF(BI3&gt;=0,2,1)))),IF(BI3&gt;=0.05,5,IF(BI3&gt;=0,4,3)))))</f>
        <v>4</v>
      </c>
      <c r="CM3" s="59">
        <f t="shared" ref="CM3:CM10" si="11">IF(W3&gt;=10,IF(BJ3&gt;=0.24,5,IF(BJ3&gt;=0.16,4,IF(BJ3&gt;=0.08,3,IF(BJ3&gt;=0,2,1)))),IF(W3&gt;=5,IF(BJ3&gt;=0.18,5,IF(BJ3&gt;=0.12,4,IF(BJ3&gt;=0.06,3,IF(BJ3&gt;=0,2,1)))),IF(W3&gt;=2,IF(BJ3&gt;=0.09&gt;=5,IF(BJ3&gt;=0.05,4,IF(BJ3&gt;=0.03,3,IF(BJ3&gt;=0,2,1)))),IF(BJ3&gt;=0.05,5,IF(BJ3&gt;=0,4,3)))))</f>
        <v>4</v>
      </c>
      <c r="CN3" s="59">
        <f t="shared" ref="CN3:CN10" si="12">IF(X3&gt;=10,IF(BK3&gt;=0.24,5,IF(BK3&gt;=0.16,4,IF(BK3&gt;=0.08,3,IF(BK3&gt;=0,2,1)))),IF(X3&gt;=5,IF(BK3&gt;=0.18,5,IF(BK3&gt;=0.12,4,IF(BK3&gt;=0.06,3,IF(BK3&gt;=0,2,1)))),IF(X3&gt;=2,IF(BK3&gt;=0.09&gt;=5,IF(BK3&gt;=0.05,4,IF(BK3&gt;=0.03,3,IF(BK3&gt;=0,2,1)))),IF(BK3&gt;=0.05,5,IF(BK3&gt;=0,4,3)))))</f>
        <v>4</v>
      </c>
      <c r="CO3" s="59">
        <f t="shared" ref="CO3:CO10" si="13">IF(Y3&gt;=10,IF(BL3&gt;=0.24,5,IF(BL3&gt;=0.16,4,IF(BL3&gt;=0.08,3,IF(BL3&gt;=0,2,1)))),IF(Y3&gt;=5,IF(BL3&gt;=0.18,5,IF(BL3&gt;=0.12,4,IF(BL3&gt;=0.06,3,IF(BL3&gt;=0,2,1)))),IF(Y3&gt;=2,IF(BL3&gt;=0.09&gt;=5,IF(BL3&gt;=0.05,4,IF(BL3&gt;=0.03,3,IF(BL3&gt;=0,2,1)))),IF(BL3&gt;=0.05,5,IF(BL3&gt;=0,4,3)))))</f>
        <v>4</v>
      </c>
      <c r="CP3" s="59">
        <f t="shared" ref="CP3:CP10" si="14">IF(Z3&gt;=10,IF(BM3&gt;=0.24,5,IF(BM3&gt;=0.16,4,IF(BM3&gt;=0.08,3,IF(BM3&gt;=0,2,1)))),IF(Z3&gt;=5,IF(BM3&gt;=0.18,5,IF(BM3&gt;=0.12,4,IF(BM3&gt;=0.06,3,IF(BM3&gt;=0,2,1)))),IF(Z3&gt;=2,IF(BM3&gt;=0.09&gt;=5,IF(BM3&gt;=0.05,4,IF(BM3&gt;=0.03,3,IF(BM3&gt;=0,2,1)))),IF(BM3&gt;=0.05,5,IF(BM3&gt;=0,4,3)))))</f>
        <v>3</v>
      </c>
      <c r="CQ3" s="59">
        <f t="shared" ref="CQ3:CQ10" si="15">IF(AA3&gt;=10,IF(BN3&gt;=0.24,5,IF(BN3&gt;=0.16,4,IF(BN3&gt;=0.08,3,IF(BN3&gt;=0,2,1)))),IF(AA3&gt;=5,IF(BN3&gt;=0.18,5,IF(BN3&gt;=0.12,4,IF(BN3&gt;=0.06,3,IF(BN3&gt;=0,2,1)))),IF(AA3&gt;=2,IF(BN3&gt;=0.09&gt;=5,IF(BN3&gt;=0.05,4,IF(BN3&gt;=0.03,3,IF(BN3&gt;=0,2,1)))),IF(BN3&gt;=0.05,5,IF(BN3&gt;=0,4,3)))))</f>
        <v>1</v>
      </c>
      <c r="CR3" s="59">
        <f t="shared" ref="CR3:CV10" si="16">IF(AB3&gt;=10,IF(BO3&gt;=0.24,5,IF(BO3&gt;=0.16,4,IF(BO3&gt;=0.08,3,IF(BO3&gt;=0,2,1)))),IF(AB3&gt;=5,IF(BO3&gt;=0.18,5,IF(BO3&gt;=0.12,4,IF(BO3&gt;=0.06,3,IF(BO3&gt;=0,2,1)))),IF(AB3&gt;=2,IF(BO3&gt;=0.09&gt;=5,IF(BO3&gt;=0.05,4,IF(BO3&gt;=0.03,3,IF(BO3&gt;=0,2,1)))),IF(BO3&gt;=0.05,5,IF(BO3&gt;=0,4,3)))))</f>
        <v>3</v>
      </c>
      <c r="CS3" s="59">
        <f t="shared" si="16"/>
        <v>3</v>
      </c>
      <c r="CT3" s="59">
        <f t="shared" si="16"/>
        <v>3</v>
      </c>
      <c r="CU3" s="59">
        <f t="shared" si="16"/>
        <v>3</v>
      </c>
      <c r="CV3" s="59">
        <f t="shared" si="16"/>
        <v>3</v>
      </c>
      <c r="CW3" s="59"/>
      <c r="CX3" s="59"/>
      <c r="CY3" s="59"/>
      <c r="CZ3" s="59"/>
      <c r="DA3" s="59"/>
      <c r="DB3" s="59"/>
      <c r="DC3" s="48" t="s">
        <v>199</v>
      </c>
      <c r="DD3" s="77" t="s">
        <v>9</v>
      </c>
      <c r="DE3" s="59">
        <f t="shared" ref="DE3:DX3" si="17">CC3/5*$CB3</f>
        <v>28</v>
      </c>
      <c r="DF3" s="59">
        <f t="shared" si="17"/>
        <v>28</v>
      </c>
      <c r="DG3" s="59">
        <f t="shared" si="17"/>
        <v>28</v>
      </c>
      <c r="DH3" s="59">
        <f t="shared" si="17"/>
        <v>28</v>
      </c>
      <c r="DI3" s="59">
        <f t="shared" si="17"/>
        <v>28</v>
      </c>
      <c r="DJ3" s="59">
        <f t="shared" si="17"/>
        <v>28</v>
      </c>
      <c r="DK3" s="59">
        <f t="shared" si="17"/>
        <v>28</v>
      </c>
      <c r="DL3" s="59">
        <f t="shared" si="17"/>
        <v>28</v>
      </c>
      <c r="DM3" s="59">
        <f t="shared" si="17"/>
        <v>28</v>
      </c>
      <c r="DN3" s="59">
        <f t="shared" si="17"/>
        <v>28</v>
      </c>
      <c r="DO3" s="59">
        <f t="shared" si="17"/>
        <v>28</v>
      </c>
      <c r="DP3" s="59">
        <f t="shared" si="17"/>
        <v>28</v>
      </c>
      <c r="DQ3" s="59">
        <f t="shared" si="17"/>
        <v>28</v>
      </c>
      <c r="DR3" s="59">
        <f t="shared" si="17"/>
        <v>21</v>
      </c>
      <c r="DS3" s="59">
        <f t="shared" si="17"/>
        <v>7</v>
      </c>
      <c r="DT3" s="59">
        <f t="shared" si="17"/>
        <v>21</v>
      </c>
      <c r="DU3" s="59">
        <f t="shared" si="17"/>
        <v>21</v>
      </c>
      <c r="DV3" s="59">
        <f t="shared" si="17"/>
        <v>21</v>
      </c>
      <c r="DW3" s="59">
        <f t="shared" si="17"/>
        <v>21</v>
      </c>
      <c r="DX3" s="59">
        <f t="shared" si="17"/>
        <v>21</v>
      </c>
      <c r="DY3" s="59"/>
      <c r="DZ3" s="59"/>
      <c r="EA3" s="59"/>
      <c r="EB3" s="59"/>
      <c r="EC3" s="59"/>
      <c r="ED3" s="59"/>
      <c r="EE3" s="59"/>
      <c r="EF3" s="54"/>
      <c r="EG3" s="79">
        <f t="shared" ref="EG3:EG10" si="18">DE3+DE11+DE19+DE27+DE35</f>
        <v>82</v>
      </c>
      <c r="EH3" s="79">
        <f t="shared" ref="EH3:EH10" si="19">DF3+DF11+DF19+DF27+DF35</f>
        <v>73</v>
      </c>
      <c r="EI3" s="79">
        <f t="shared" ref="EI3:EI10" si="20">DG3+DG11+DG19+DG27+DG35</f>
        <v>70</v>
      </c>
      <c r="EJ3" s="79">
        <f t="shared" ref="EJ3:EJ10" si="21">DH3+DH11+DH19+DH27+DH35</f>
        <v>64</v>
      </c>
      <c r="EK3" s="79">
        <f t="shared" ref="EK3:EK10" si="22">DI3+DI11+DI19+DI27+DI35</f>
        <v>67</v>
      </c>
      <c r="EL3" s="79">
        <f t="shared" ref="EL3:EL10" si="23">DJ3+DJ11+DJ19+DJ27+DJ35</f>
        <v>61</v>
      </c>
      <c r="EM3" s="79">
        <f t="shared" ref="EM3:ER10" si="24">DK3+DK11+DK19+DK27+DK35</f>
        <v>73</v>
      </c>
      <c r="EN3" s="79">
        <f t="shared" si="24"/>
        <v>64</v>
      </c>
      <c r="EO3" s="79">
        <f t="shared" si="24"/>
        <v>61</v>
      </c>
      <c r="EP3" s="79">
        <f t="shared" si="24"/>
        <v>70</v>
      </c>
      <c r="EQ3" s="79">
        <f t="shared" si="24"/>
        <v>61</v>
      </c>
      <c r="ER3" s="79">
        <f t="shared" si="24"/>
        <v>76</v>
      </c>
      <c r="ES3" s="79">
        <f t="shared" ref="ES3:EZ10" si="25">DQ3+DQ11+DQ19+DQ27+DQ35+DQ43+DQ51+DQ59</f>
        <v>70</v>
      </c>
      <c r="ET3" s="79">
        <f t="shared" si="25"/>
        <v>51.122807017543863</v>
      </c>
      <c r="EU3" s="79">
        <f t="shared" si="25"/>
        <v>48</v>
      </c>
      <c r="EV3" s="79">
        <f t="shared" si="25"/>
        <v>83</v>
      </c>
      <c r="EW3" s="79">
        <f t="shared" si="25"/>
        <v>55.122807017543863</v>
      </c>
      <c r="EX3" s="79">
        <f t="shared" si="25"/>
        <v>79</v>
      </c>
      <c r="EY3" s="79">
        <f t="shared" si="25"/>
        <v>82</v>
      </c>
      <c r="EZ3" s="79">
        <f t="shared" si="25"/>
        <v>70</v>
      </c>
      <c r="FA3" s="79"/>
      <c r="FB3" s="79"/>
      <c r="FC3" s="79"/>
      <c r="FD3" s="79"/>
      <c r="FE3" s="79"/>
      <c r="FF3" s="79"/>
      <c r="FH3" s="48">
        <f t="shared" ref="FH3:FM3" si="26">DS3+DS11</f>
        <v>15</v>
      </c>
      <c r="FI3" s="48">
        <f t="shared" si="26"/>
        <v>41</v>
      </c>
      <c r="FJ3" s="48">
        <f t="shared" si="26"/>
        <v>25</v>
      </c>
      <c r="FK3" s="48">
        <f t="shared" si="26"/>
        <v>37</v>
      </c>
      <c r="FL3" s="48">
        <f t="shared" si="26"/>
        <v>37</v>
      </c>
      <c r="FM3" s="48">
        <f t="shared" si="26"/>
        <v>25</v>
      </c>
    </row>
    <row r="4" spans="2:169" s="48" customFormat="1" ht="14.25" customHeight="1">
      <c r="C4" s="77" t="s">
        <v>0</v>
      </c>
      <c r="G4" s="64"/>
      <c r="H4" s="64"/>
      <c r="I4" s="64"/>
      <c r="J4" s="64"/>
      <c r="K4" s="51"/>
      <c r="L4" s="51"/>
      <c r="M4" s="51">
        <v>13.08</v>
      </c>
      <c r="N4" s="51">
        <v>12.49</v>
      </c>
      <c r="O4" s="51">
        <v>11.52</v>
      </c>
      <c r="P4" s="51">
        <v>10.73</v>
      </c>
      <c r="Q4" s="51">
        <v>9.8800000000000008</v>
      </c>
      <c r="R4" s="51">
        <v>9.39</v>
      </c>
      <c r="S4" s="51">
        <v>8.99</v>
      </c>
      <c r="T4" s="51">
        <v>8.58</v>
      </c>
      <c r="U4" s="51">
        <v>8.7100000000000009</v>
      </c>
      <c r="V4" s="51">
        <v>9.1199999999999992</v>
      </c>
      <c r="W4" s="51">
        <v>9.2899999999999991</v>
      </c>
      <c r="X4" s="51">
        <v>9.57</v>
      </c>
      <c r="Y4" s="51">
        <v>9.32</v>
      </c>
      <c r="Z4" s="51">
        <v>9.31</v>
      </c>
      <c r="AA4" s="115">
        <v>8.91</v>
      </c>
      <c r="AB4" s="115">
        <v>8.52</v>
      </c>
      <c r="AC4" s="51">
        <v>8.35</v>
      </c>
      <c r="AD4" s="51">
        <v>8.19</v>
      </c>
      <c r="AE4" s="51">
        <v>7.94</v>
      </c>
      <c r="AF4" s="51">
        <v>7.88</v>
      </c>
      <c r="AG4" s="51">
        <v>7.91</v>
      </c>
      <c r="AH4" s="51">
        <v>8.6</v>
      </c>
      <c r="AI4" s="51">
        <v>8.5</v>
      </c>
      <c r="AJ4" s="51">
        <v>8.3699999999999992</v>
      </c>
      <c r="AK4" s="51">
        <v>8.09</v>
      </c>
      <c r="AL4" s="116">
        <v>8.14</v>
      </c>
      <c r="AM4" s="73">
        <v>7.79</v>
      </c>
      <c r="AN4" s="73">
        <v>7.56</v>
      </c>
      <c r="AO4" s="187">
        <v>7.24</v>
      </c>
      <c r="AP4" s="121">
        <v>7.05</v>
      </c>
      <c r="AQ4" s="194">
        <v>6.88</v>
      </c>
      <c r="AR4" s="195">
        <v>6.83</v>
      </c>
      <c r="AS4" s="206"/>
      <c r="AT4" s="206"/>
      <c r="AU4" s="206"/>
      <c r="AV4" s="206"/>
      <c r="AW4" s="206"/>
      <c r="AX4" s="109"/>
      <c r="AY4" s="49"/>
      <c r="AZ4" s="54">
        <f t="shared" ref="AZ4:AZ18" si="27">(M4-Y4)/M4</f>
        <v>0.28746177370030579</v>
      </c>
      <c r="BA4" s="54">
        <f t="shared" ref="BA4:BA18" si="28">(N4-Z4)/N4</f>
        <v>0.25460368294635705</v>
      </c>
      <c r="BB4" s="54">
        <f t="shared" ref="BB4:BB18" si="29">(O4-AA4)/O4</f>
        <v>0.22656249999999997</v>
      </c>
      <c r="BC4" s="54">
        <f t="shared" ref="BC4:BC18" si="30">(P4-AB4)/P4</f>
        <v>0.20596458527493017</v>
      </c>
      <c r="BD4" s="54">
        <f t="shared" ref="BD4:BD18" si="31">(Q4-AC4)/Q4</f>
        <v>0.1548582995951418</v>
      </c>
      <c r="BE4" s="54">
        <f t="shared" ref="BE4:BE18" si="32">(R4-AD4)/R4</f>
        <v>0.12779552715654963</v>
      </c>
      <c r="BF4" s="54">
        <f t="shared" ref="BF4:BF11" si="33">(S4-AE4)/S4</f>
        <v>0.11679644048943268</v>
      </c>
      <c r="BG4" s="54">
        <f t="shared" ref="BG4:BS11" si="34">(T4-AF4)/T4</f>
        <v>8.1585081585081612E-2</v>
      </c>
      <c r="BH4" s="54">
        <f t="shared" si="34"/>
        <v>9.1848450057405356E-2</v>
      </c>
      <c r="BI4" s="54">
        <f t="shared" si="34"/>
        <v>5.7017543859649078E-2</v>
      </c>
      <c r="BJ4" s="54">
        <f t="shared" si="34"/>
        <v>8.5037674919267947E-2</v>
      </c>
      <c r="BK4" s="54">
        <f t="shared" si="34"/>
        <v>0.12539184952978066</v>
      </c>
      <c r="BL4" s="54">
        <f t="shared" si="34"/>
        <v>0.13197424892703866</v>
      </c>
      <c r="BM4" s="54">
        <f t="shared" si="34"/>
        <v>0.12567132116004295</v>
      </c>
      <c r="BN4" s="54">
        <f t="shared" si="34"/>
        <v>0.12570145903479238</v>
      </c>
      <c r="BO4" s="54">
        <f t="shared" si="34"/>
        <v>0.11267605633802817</v>
      </c>
      <c r="BP4" s="54">
        <f t="shared" si="34"/>
        <v>0.13293413173652688</v>
      </c>
      <c r="BQ4" s="54">
        <f t="shared" si="34"/>
        <v>0.13919413919413917</v>
      </c>
      <c r="BR4" s="54">
        <f t="shared" si="34"/>
        <v>0.13350125944584387</v>
      </c>
      <c r="BS4" s="54">
        <f t="shared" si="34"/>
        <v>0.13324873096446699</v>
      </c>
      <c r="BT4" s="54"/>
      <c r="BU4" s="54"/>
      <c r="BV4" s="54"/>
      <c r="BW4" s="54"/>
      <c r="BX4" s="54"/>
      <c r="BY4" s="54"/>
      <c r="BZ4" s="54"/>
      <c r="CB4" s="61">
        <v>35</v>
      </c>
      <c r="CC4" s="59">
        <f t="shared" si="1"/>
        <v>5</v>
      </c>
      <c r="CD4" s="59">
        <f t="shared" si="2"/>
        <v>5</v>
      </c>
      <c r="CE4" s="59">
        <f t="shared" si="3"/>
        <v>4</v>
      </c>
      <c r="CF4" s="59">
        <f t="shared" si="4"/>
        <v>4</v>
      </c>
      <c r="CG4" s="59">
        <f t="shared" si="5"/>
        <v>4</v>
      </c>
      <c r="CH4" s="59">
        <f t="shared" si="6"/>
        <v>4</v>
      </c>
      <c r="CI4" s="59">
        <f t="shared" si="7"/>
        <v>3</v>
      </c>
      <c r="CJ4" s="59">
        <f t="shared" si="8"/>
        <v>3</v>
      </c>
      <c r="CK4" s="59">
        <f t="shared" si="9"/>
        <v>3</v>
      </c>
      <c r="CL4" s="59">
        <f t="shared" si="10"/>
        <v>2</v>
      </c>
      <c r="CM4" s="59">
        <f t="shared" si="11"/>
        <v>3</v>
      </c>
      <c r="CN4" s="59">
        <f t="shared" si="12"/>
        <v>4</v>
      </c>
      <c r="CO4" s="59">
        <f t="shared" si="13"/>
        <v>4</v>
      </c>
      <c r="CP4" s="59">
        <f t="shared" si="14"/>
        <v>4</v>
      </c>
      <c r="CQ4" s="59">
        <f t="shared" si="15"/>
        <v>4</v>
      </c>
      <c r="CR4" s="59">
        <f t="shared" si="16"/>
        <v>3</v>
      </c>
      <c r="CS4" s="59">
        <f t="shared" si="16"/>
        <v>4</v>
      </c>
      <c r="CT4" s="59">
        <f t="shared" si="16"/>
        <v>4</v>
      </c>
      <c r="CU4" s="59">
        <f t="shared" si="16"/>
        <v>4</v>
      </c>
      <c r="CV4" s="59">
        <f t="shared" si="16"/>
        <v>4</v>
      </c>
      <c r="CW4" s="59"/>
      <c r="CX4" s="59"/>
      <c r="CY4" s="59"/>
      <c r="CZ4" s="59"/>
      <c r="DA4" s="59"/>
      <c r="DB4" s="59"/>
      <c r="DC4" s="48" t="s">
        <v>199</v>
      </c>
      <c r="DD4" s="77" t="s">
        <v>0</v>
      </c>
      <c r="DE4" s="59">
        <f t="shared" ref="DE4:DE34" si="35">CC4/5*$CB4</f>
        <v>35</v>
      </c>
      <c r="DF4" s="59">
        <f t="shared" ref="DF4:DF34" si="36">CD4/5*$CB4</f>
        <v>35</v>
      </c>
      <c r="DG4" s="59">
        <f t="shared" ref="DG4:DG34" si="37">CE4/5*$CB4</f>
        <v>28</v>
      </c>
      <c r="DH4" s="59">
        <f t="shared" ref="DH4:DH34" si="38">CF4/5*$CB4</f>
        <v>28</v>
      </c>
      <c r="DI4" s="59">
        <f t="shared" ref="DI4:DI34" si="39">CG4/5*$CB4</f>
        <v>28</v>
      </c>
      <c r="DJ4" s="59">
        <f t="shared" ref="DJ4:DJ34" si="40">CH4/5*$CB4</f>
        <v>28</v>
      </c>
      <c r="DK4" s="59">
        <f t="shared" ref="DK4:DK10" si="41">CI4/5*$CB4</f>
        <v>21</v>
      </c>
      <c r="DL4" s="59">
        <f t="shared" ref="DL4:DL33" si="42">CJ4/5*$CB4</f>
        <v>21</v>
      </c>
      <c r="DM4" s="59">
        <f t="shared" ref="DM4:DM33" si="43">CK4/5*$CB4</f>
        <v>21</v>
      </c>
      <c r="DN4" s="59">
        <f t="shared" ref="DN4:DN33" si="44">CL4/5*$CB4</f>
        <v>14</v>
      </c>
      <c r="DO4" s="59">
        <f t="shared" ref="DO4:DO33" si="45">CM4/5*$CB4</f>
        <v>21</v>
      </c>
      <c r="DP4" s="59">
        <f t="shared" ref="DP4:DP33" si="46">CN4/5*$CB4</f>
        <v>28</v>
      </c>
      <c r="DQ4" s="59">
        <f t="shared" ref="DQ4:DQ33" si="47">CO4/5*$CB4</f>
        <v>28</v>
      </c>
      <c r="DR4" s="59">
        <f t="shared" ref="DR4:DR33" si="48">CP4/5*$CB4</f>
        <v>28</v>
      </c>
      <c r="DS4" s="59">
        <f t="shared" ref="DS4:DS33" si="49">CQ4/5*$CB4</f>
        <v>28</v>
      </c>
      <c r="DT4" s="59">
        <f t="shared" ref="DT4:DT33" si="50">CR4/5*$CB4</f>
        <v>21</v>
      </c>
      <c r="DU4" s="59">
        <f t="shared" ref="DU4:DU33" si="51">CS4/5*$CB4</f>
        <v>28</v>
      </c>
      <c r="DV4" s="59">
        <f t="shared" ref="DV4:DV33" si="52">CT4/5*$CB4</f>
        <v>28</v>
      </c>
      <c r="DW4" s="59">
        <f t="shared" ref="DW4:DW33" si="53">CU4/5*$CB4</f>
        <v>28</v>
      </c>
      <c r="DX4" s="59">
        <f t="shared" ref="DX4:DX33" si="54">CV4/5*$CB4</f>
        <v>28</v>
      </c>
      <c r="DY4" s="59"/>
      <c r="DZ4" s="59"/>
      <c r="EA4" s="59"/>
      <c r="EB4" s="59"/>
      <c r="EC4" s="59"/>
      <c r="ED4" s="59"/>
      <c r="EE4" s="59"/>
      <c r="EG4" s="79">
        <f t="shared" si="18"/>
        <v>68</v>
      </c>
      <c r="EH4" s="79">
        <f t="shared" si="19"/>
        <v>56</v>
      </c>
      <c r="EI4" s="79">
        <f t="shared" si="20"/>
        <v>61</v>
      </c>
      <c r="EJ4" s="79">
        <f t="shared" si="21"/>
        <v>61</v>
      </c>
      <c r="EK4" s="79">
        <f t="shared" si="22"/>
        <v>49</v>
      </c>
      <c r="EL4" s="79">
        <f t="shared" si="23"/>
        <v>52</v>
      </c>
      <c r="EM4" s="79">
        <f t="shared" si="24"/>
        <v>60</v>
      </c>
      <c r="EN4" s="79">
        <f t="shared" si="24"/>
        <v>42</v>
      </c>
      <c r="EO4" s="79">
        <f t="shared" si="24"/>
        <v>54</v>
      </c>
      <c r="EP4" s="79">
        <f t="shared" si="24"/>
        <v>44</v>
      </c>
      <c r="EQ4" s="79">
        <f t="shared" si="24"/>
        <v>54</v>
      </c>
      <c r="ER4" s="79">
        <f t="shared" si="24"/>
        <v>49</v>
      </c>
      <c r="ES4" s="79">
        <f t="shared" si="25"/>
        <v>68.491228070175438</v>
      </c>
      <c r="ET4" s="79">
        <f t="shared" si="25"/>
        <v>81</v>
      </c>
      <c r="EU4" s="79">
        <f t="shared" si="25"/>
        <v>81</v>
      </c>
      <c r="EV4" s="79">
        <f t="shared" si="25"/>
        <v>74</v>
      </c>
      <c r="EW4" s="79">
        <f t="shared" si="25"/>
        <v>85</v>
      </c>
      <c r="EX4" s="79">
        <f t="shared" si="25"/>
        <v>75</v>
      </c>
      <c r="EY4" s="79">
        <f t="shared" si="25"/>
        <v>77</v>
      </c>
      <c r="EZ4" s="79">
        <f t="shared" si="25"/>
        <v>64.122807017543863</v>
      </c>
      <c r="FA4" s="79"/>
      <c r="FB4" s="79"/>
      <c r="FC4" s="79"/>
      <c r="FD4" s="79"/>
      <c r="FE4" s="79"/>
      <c r="FF4" s="79"/>
      <c r="FH4" s="48">
        <f t="shared" ref="FH4:FM10" si="55">DS4+DS12</f>
        <v>36</v>
      </c>
      <c r="FI4" s="48">
        <f t="shared" si="55"/>
        <v>29</v>
      </c>
      <c r="FJ4" s="48">
        <f t="shared" si="55"/>
        <v>40</v>
      </c>
      <c r="FK4" s="48">
        <f t="shared" si="55"/>
        <v>36</v>
      </c>
      <c r="FL4" s="48">
        <f t="shared" si="55"/>
        <v>32</v>
      </c>
      <c r="FM4" s="48">
        <f t="shared" si="55"/>
        <v>32</v>
      </c>
    </row>
    <row r="5" spans="2:169" s="48" customFormat="1" ht="14.25" customHeight="1">
      <c r="C5" s="77" t="s">
        <v>6</v>
      </c>
      <c r="K5" s="51"/>
      <c r="L5" s="51"/>
      <c r="M5" s="51">
        <v>9.27</v>
      </c>
      <c r="N5" s="51">
        <v>8.9499999999999993</v>
      </c>
      <c r="O5" s="51">
        <v>8.49</v>
      </c>
      <c r="P5" s="51">
        <v>8.2200000000000006</v>
      </c>
      <c r="Q5" s="51">
        <v>7.99</v>
      </c>
      <c r="R5" s="51">
        <v>7.88</v>
      </c>
      <c r="S5" s="51">
        <v>7.61</v>
      </c>
      <c r="T5" s="51">
        <v>7.53</v>
      </c>
      <c r="U5" s="51">
        <v>7.38</v>
      </c>
      <c r="V5" s="51">
        <v>7.28</v>
      </c>
      <c r="W5" s="51">
        <v>7.11</v>
      </c>
      <c r="X5" s="51">
        <v>7.3</v>
      </c>
      <c r="Y5" s="51">
        <v>7.15</v>
      </c>
      <c r="Z5" s="51">
        <v>6.79</v>
      </c>
      <c r="AA5" s="115">
        <v>6.53</v>
      </c>
      <c r="AB5" s="115">
        <v>6.2</v>
      </c>
      <c r="AC5" s="51">
        <v>6.15</v>
      </c>
      <c r="AD5" s="51">
        <v>5.98</v>
      </c>
      <c r="AE5" s="51">
        <v>5.99</v>
      </c>
      <c r="AF5" s="51">
        <v>5.82</v>
      </c>
      <c r="AG5" s="51">
        <v>5.68</v>
      </c>
      <c r="AH5" s="51">
        <v>5.62</v>
      </c>
      <c r="AI5" s="51">
        <v>5.66</v>
      </c>
      <c r="AJ5" s="51">
        <v>5.78</v>
      </c>
      <c r="AK5" s="51">
        <v>5.51</v>
      </c>
      <c r="AL5" s="116">
        <v>5.35</v>
      </c>
      <c r="AM5" s="73">
        <v>5.16</v>
      </c>
      <c r="AN5" s="73">
        <v>5.08</v>
      </c>
      <c r="AO5" s="187">
        <v>5.0599999999999996</v>
      </c>
      <c r="AP5" s="121">
        <v>4.9800000000000004</v>
      </c>
      <c r="AQ5" s="194">
        <v>5.0199999999999996</v>
      </c>
      <c r="AR5" s="195">
        <v>5.13</v>
      </c>
      <c r="AS5" s="206"/>
      <c r="AT5" s="206"/>
      <c r="AU5" s="206"/>
      <c r="AV5" s="206"/>
      <c r="AW5" s="206"/>
      <c r="AX5" s="109"/>
      <c r="AY5" s="49"/>
      <c r="AZ5" s="54">
        <f t="shared" si="27"/>
        <v>0.22869471413160727</v>
      </c>
      <c r="BA5" s="54">
        <f t="shared" si="28"/>
        <v>0.24134078212290497</v>
      </c>
      <c r="BB5" s="54">
        <f t="shared" si="29"/>
        <v>0.23085983510011779</v>
      </c>
      <c r="BC5" s="54">
        <f t="shared" si="30"/>
        <v>0.24574209245742096</v>
      </c>
      <c r="BD5" s="54">
        <f t="shared" si="31"/>
        <v>0.23028785982478095</v>
      </c>
      <c r="BE5" s="54">
        <f t="shared" si="32"/>
        <v>0.24111675126903548</v>
      </c>
      <c r="BF5" s="54">
        <f t="shared" si="33"/>
        <v>0.21287779237844942</v>
      </c>
      <c r="BG5" s="54">
        <f t="shared" si="34"/>
        <v>0.22709163346613545</v>
      </c>
      <c r="BH5" s="54">
        <f t="shared" si="34"/>
        <v>0.23035230352303526</v>
      </c>
      <c r="BI5" s="54">
        <f t="shared" si="34"/>
        <v>0.22802197802197804</v>
      </c>
      <c r="BJ5" s="54">
        <f t="shared" si="34"/>
        <v>0.20393811533052042</v>
      </c>
      <c r="BK5" s="54">
        <f t="shared" si="34"/>
        <v>0.20821917808219173</v>
      </c>
      <c r="BL5" s="54">
        <f t="shared" si="34"/>
        <v>0.22937062937062944</v>
      </c>
      <c r="BM5" s="54">
        <f t="shared" si="34"/>
        <v>0.21207658321060388</v>
      </c>
      <c r="BN5" s="54">
        <f t="shared" si="34"/>
        <v>0.20980091883614091</v>
      </c>
      <c r="BO5" s="54">
        <f t="shared" si="34"/>
        <v>0.1806451612903226</v>
      </c>
      <c r="BP5" s="54">
        <f t="shared" si="34"/>
        <v>0.1772357723577237</v>
      </c>
      <c r="BQ5" s="54">
        <f t="shared" si="34"/>
        <v>0.16722408026755853</v>
      </c>
      <c r="BR5" s="54">
        <f t="shared" si="34"/>
        <v>0.16193656093489159</v>
      </c>
      <c r="BS5" s="54">
        <f t="shared" si="34"/>
        <v>0.1185567010309279</v>
      </c>
      <c r="BT5" s="54"/>
      <c r="BU5" s="54"/>
      <c r="BV5" s="54"/>
      <c r="BW5" s="54"/>
      <c r="BX5" s="54"/>
      <c r="BY5" s="54"/>
      <c r="BZ5" s="54"/>
      <c r="CB5" s="61">
        <v>35</v>
      </c>
      <c r="CC5" s="59">
        <f t="shared" si="1"/>
        <v>5</v>
      </c>
      <c r="CD5" s="59">
        <f t="shared" si="2"/>
        <v>5</v>
      </c>
      <c r="CE5" s="59">
        <f t="shared" si="3"/>
        <v>5</v>
      </c>
      <c r="CF5" s="59">
        <f t="shared" si="4"/>
        <v>5</v>
      </c>
      <c r="CG5" s="59">
        <f t="shared" si="5"/>
        <v>5</v>
      </c>
      <c r="CH5" s="59">
        <f t="shared" si="6"/>
        <v>5</v>
      </c>
      <c r="CI5" s="59">
        <f t="shared" si="7"/>
        <v>5</v>
      </c>
      <c r="CJ5" s="59">
        <f t="shared" si="8"/>
        <v>5</v>
      </c>
      <c r="CK5" s="59">
        <f t="shared" si="9"/>
        <v>5</v>
      </c>
      <c r="CL5" s="59">
        <f t="shared" si="10"/>
        <v>5</v>
      </c>
      <c r="CM5" s="59">
        <f t="shared" si="11"/>
        <v>5</v>
      </c>
      <c r="CN5" s="59">
        <f t="shared" si="12"/>
        <v>5</v>
      </c>
      <c r="CO5" s="59">
        <f t="shared" si="13"/>
        <v>5</v>
      </c>
      <c r="CP5" s="59">
        <f t="shared" si="14"/>
        <v>5</v>
      </c>
      <c r="CQ5" s="59">
        <f t="shared" si="15"/>
        <v>5</v>
      </c>
      <c r="CR5" s="59">
        <f t="shared" si="16"/>
        <v>5</v>
      </c>
      <c r="CS5" s="59">
        <f t="shared" si="16"/>
        <v>4</v>
      </c>
      <c r="CT5" s="59">
        <f t="shared" si="16"/>
        <v>4</v>
      </c>
      <c r="CU5" s="59">
        <f t="shared" si="16"/>
        <v>4</v>
      </c>
      <c r="CV5" s="59">
        <f t="shared" si="16"/>
        <v>3</v>
      </c>
      <c r="CW5" s="59"/>
      <c r="CX5" s="59"/>
      <c r="CY5" s="59"/>
      <c r="CZ5" s="59"/>
      <c r="DA5" s="59"/>
      <c r="DB5" s="59"/>
      <c r="DC5" s="48" t="s">
        <v>199</v>
      </c>
      <c r="DD5" s="77" t="s">
        <v>6</v>
      </c>
      <c r="DE5" s="59">
        <f t="shared" si="35"/>
        <v>35</v>
      </c>
      <c r="DF5" s="59">
        <f t="shared" si="36"/>
        <v>35</v>
      </c>
      <c r="DG5" s="59">
        <f t="shared" si="37"/>
        <v>35</v>
      </c>
      <c r="DH5" s="59">
        <f t="shared" si="38"/>
        <v>35</v>
      </c>
      <c r="DI5" s="59">
        <f t="shared" si="39"/>
        <v>35</v>
      </c>
      <c r="DJ5" s="59">
        <f t="shared" si="40"/>
        <v>35</v>
      </c>
      <c r="DK5" s="59">
        <f t="shared" si="41"/>
        <v>35</v>
      </c>
      <c r="DL5" s="59">
        <f t="shared" si="42"/>
        <v>35</v>
      </c>
      <c r="DM5" s="59">
        <f t="shared" si="43"/>
        <v>35</v>
      </c>
      <c r="DN5" s="59">
        <f t="shared" si="44"/>
        <v>35</v>
      </c>
      <c r="DO5" s="59">
        <f t="shared" si="45"/>
        <v>35</v>
      </c>
      <c r="DP5" s="59">
        <f t="shared" si="46"/>
        <v>35</v>
      </c>
      <c r="DQ5" s="59">
        <f t="shared" si="47"/>
        <v>35</v>
      </c>
      <c r="DR5" s="59">
        <f t="shared" si="48"/>
        <v>35</v>
      </c>
      <c r="DS5" s="59">
        <f t="shared" si="49"/>
        <v>35</v>
      </c>
      <c r="DT5" s="59">
        <f t="shared" si="50"/>
        <v>35</v>
      </c>
      <c r="DU5" s="59">
        <f t="shared" si="51"/>
        <v>28</v>
      </c>
      <c r="DV5" s="59">
        <f t="shared" si="52"/>
        <v>28</v>
      </c>
      <c r="DW5" s="59">
        <f t="shared" si="53"/>
        <v>28</v>
      </c>
      <c r="DX5" s="59">
        <f t="shared" si="54"/>
        <v>21</v>
      </c>
      <c r="DY5" s="59"/>
      <c r="DZ5" s="59"/>
      <c r="EA5" s="59"/>
      <c r="EB5" s="59"/>
      <c r="EC5" s="59"/>
      <c r="ED5" s="59"/>
      <c r="EE5" s="59"/>
      <c r="EG5" s="79">
        <f t="shared" si="18"/>
        <v>80</v>
      </c>
      <c r="EH5" s="79">
        <f t="shared" si="19"/>
        <v>68</v>
      </c>
      <c r="EI5" s="79">
        <f t="shared" si="20"/>
        <v>74</v>
      </c>
      <c r="EJ5" s="79">
        <f t="shared" si="21"/>
        <v>80</v>
      </c>
      <c r="EK5" s="79">
        <f t="shared" si="22"/>
        <v>71</v>
      </c>
      <c r="EL5" s="79">
        <f t="shared" si="23"/>
        <v>80</v>
      </c>
      <c r="EM5" s="79">
        <f t="shared" si="24"/>
        <v>80</v>
      </c>
      <c r="EN5" s="79">
        <f t="shared" si="24"/>
        <v>86</v>
      </c>
      <c r="EO5" s="79">
        <f t="shared" si="24"/>
        <v>80</v>
      </c>
      <c r="EP5" s="79">
        <f t="shared" si="24"/>
        <v>80</v>
      </c>
      <c r="EQ5" s="79">
        <f t="shared" si="24"/>
        <v>92</v>
      </c>
      <c r="ER5" s="79">
        <f t="shared" si="24"/>
        <v>86</v>
      </c>
      <c r="ES5" s="79">
        <f t="shared" si="25"/>
        <v>83</v>
      </c>
      <c r="ET5" s="79">
        <f t="shared" si="25"/>
        <v>80</v>
      </c>
      <c r="EU5" s="79">
        <f t="shared" si="25"/>
        <v>89</v>
      </c>
      <c r="EV5" s="79">
        <f t="shared" si="25"/>
        <v>78</v>
      </c>
      <c r="EW5" s="79">
        <f t="shared" si="25"/>
        <v>93</v>
      </c>
      <c r="EX5" s="79">
        <f t="shared" si="25"/>
        <v>72</v>
      </c>
      <c r="EY5" s="79">
        <f t="shared" si="25"/>
        <v>65</v>
      </c>
      <c r="EZ5" s="79">
        <f t="shared" si="25"/>
        <v>70</v>
      </c>
      <c r="FA5" s="79"/>
      <c r="FB5" s="79"/>
      <c r="FC5" s="79"/>
      <c r="FD5" s="79"/>
      <c r="FE5" s="79"/>
      <c r="FF5" s="79"/>
      <c r="FH5" s="48">
        <f t="shared" si="55"/>
        <v>47</v>
      </c>
      <c r="FI5" s="48">
        <f t="shared" si="55"/>
        <v>39</v>
      </c>
      <c r="FJ5" s="48">
        <f t="shared" si="55"/>
        <v>48</v>
      </c>
      <c r="FK5" s="48">
        <f t="shared" si="55"/>
        <v>44</v>
      </c>
      <c r="FL5" s="48">
        <f t="shared" si="55"/>
        <v>32</v>
      </c>
      <c r="FM5" s="48">
        <f t="shared" si="55"/>
        <v>25</v>
      </c>
    </row>
    <row r="6" spans="2:169" s="48" customFormat="1" ht="14.25" customHeight="1">
      <c r="C6" s="77" t="s">
        <v>10</v>
      </c>
      <c r="K6" s="51"/>
      <c r="L6" s="51"/>
      <c r="M6" s="51">
        <v>1.99</v>
      </c>
      <c r="N6" s="51">
        <v>1.77</v>
      </c>
      <c r="O6" s="51">
        <v>1.76</v>
      </c>
      <c r="P6" s="51">
        <v>1.75</v>
      </c>
      <c r="Q6" s="51">
        <v>1.67</v>
      </c>
      <c r="R6" s="51">
        <v>1.56</v>
      </c>
      <c r="S6" s="51">
        <v>1.55</v>
      </c>
      <c r="T6" s="51">
        <v>1.57</v>
      </c>
      <c r="U6" s="51">
        <v>1.57</v>
      </c>
      <c r="V6" s="51">
        <v>1.61</v>
      </c>
      <c r="W6" s="51">
        <v>1.74</v>
      </c>
      <c r="X6" s="51">
        <v>1.87</v>
      </c>
      <c r="Y6" s="51">
        <v>1.85</v>
      </c>
      <c r="Z6" s="51">
        <v>1.73</v>
      </c>
      <c r="AA6" s="115">
        <v>1.7</v>
      </c>
      <c r="AB6" s="115">
        <v>1.62</v>
      </c>
      <c r="AC6" s="115">
        <v>1.57</v>
      </c>
      <c r="AD6" s="51">
        <v>1.46</v>
      </c>
      <c r="AE6" s="51">
        <v>1.37</v>
      </c>
      <c r="AF6" s="51">
        <v>1.38</v>
      </c>
      <c r="AG6" s="51">
        <v>1.31</v>
      </c>
      <c r="AH6" s="51">
        <v>1.3</v>
      </c>
      <c r="AI6" s="51">
        <v>1.28</v>
      </c>
      <c r="AJ6" s="51">
        <v>1.33</v>
      </c>
      <c r="AK6" s="51">
        <v>1.36</v>
      </c>
      <c r="AL6" s="116">
        <v>1.26</v>
      </c>
      <c r="AM6" s="73">
        <v>1.26</v>
      </c>
      <c r="AN6" s="73">
        <v>1.26</v>
      </c>
      <c r="AO6" s="187">
        <v>1.26</v>
      </c>
      <c r="AP6" s="121">
        <v>1.27</v>
      </c>
      <c r="AQ6" s="194">
        <v>1.28</v>
      </c>
      <c r="AR6" s="195">
        <v>1.35</v>
      </c>
      <c r="AS6" s="206"/>
      <c r="AT6" s="206"/>
      <c r="AU6" s="206"/>
      <c r="AV6" s="206"/>
      <c r="AW6" s="206"/>
      <c r="AX6" s="109"/>
      <c r="AY6" s="49"/>
      <c r="AZ6" s="54">
        <f t="shared" si="27"/>
        <v>7.0351758793969807E-2</v>
      </c>
      <c r="BA6" s="54">
        <f t="shared" si="28"/>
        <v>2.2598870056497196E-2</v>
      </c>
      <c r="BB6" s="54">
        <f t="shared" si="29"/>
        <v>3.4090909090909123E-2</v>
      </c>
      <c r="BC6" s="54">
        <f t="shared" si="30"/>
        <v>7.4285714285714219E-2</v>
      </c>
      <c r="BD6" s="54">
        <f t="shared" si="31"/>
        <v>5.9880239520958008E-2</v>
      </c>
      <c r="BE6" s="54">
        <f t="shared" si="32"/>
        <v>6.4102564102564152E-2</v>
      </c>
      <c r="BF6" s="54">
        <f t="shared" si="33"/>
        <v>0.11612903225806448</v>
      </c>
      <c r="BG6" s="54">
        <f t="shared" si="34"/>
        <v>0.12101910828025488</v>
      </c>
      <c r="BH6" s="54">
        <f t="shared" si="34"/>
        <v>0.16560509554140126</v>
      </c>
      <c r="BI6" s="54">
        <f t="shared" si="34"/>
        <v>0.19254658385093171</v>
      </c>
      <c r="BJ6" s="54">
        <f t="shared" si="34"/>
        <v>0.26436781609195398</v>
      </c>
      <c r="BK6" s="54">
        <f t="shared" si="34"/>
        <v>0.28877005347593582</v>
      </c>
      <c r="BL6" s="54">
        <f t="shared" si="34"/>
        <v>0.26486486486486482</v>
      </c>
      <c r="BM6" s="54">
        <f t="shared" si="34"/>
        <v>0.27167630057803466</v>
      </c>
      <c r="BN6" s="54">
        <f t="shared" si="34"/>
        <v>0.25882352941176467</v>
      </c>
      <c r="BO6" s="54">
        <f t="shared" si="34"/>
        <v>0.22222222222222227</v>
      </c>
      <c r="BP6" s="54">
        <f t="shared" si="34"/>
        <v>0.1974522292993631</v>
      </c>
      <c r="BQ6" s="54">
        <f t="shared" si="34"/>
        <v>0.13013698630136983</v>
      </c>
      <c r="BR6" s="54">
        <f t="shared" si="34"/>
        <v>6.5693430656934365E-2</v>
      </c>
      <c r="BS6" s="54">
        <f t="shared" si="34"/>
        <v>2.1739130434782469E-2</v>
      </c>
      <c r="BT6" s="54"/>
      <c r="BU6" s="54"/>
      <c r="BV6" s="54"/>
      <c r="BW6" s="54"/>
      <c r="BX6" s="54"/>
      <c r="BY6" s="54"/>
      <c r="BZ6" s="54"/>
      <c r="CB6" s="61">
        <v>35</v>
      </c>
      <c r="CC6" s="59">
        <f t="shared" si="1"/>
        <v>5</v>
      </c>
      <c r="CD6" s="59">
        <f t="shared" si="2"/>
        <v>4</v>
      </c>
      <c r="CE6" s="59">
        <f t="shared" si="3"/>
        <v>4</v>
      </c>
      <c r="CF6" s="59">
        <f t="shared" si="4"/>
        <v>5</v>
      </c>
      <c r="CG6" s="59">
        <f t="shared" si="5"/>
        <v>5</v>
      </c>
      <c r="CH6" s="59">
        <f t="shared" si="6"/>
        <v>5</v>
      </c>
      <c r="CI6" s="59">
        <f t="shared" si="7"/>
        <v>5</v>
      </c>
      <c r="CJ6" s="59">
        <f t="shared" si="8"/>
        <v>5</v>
      </c>
      <c r="CK6" s="59">
        <f t="shared" si="9"/>
        <v>5</v>
      </c>
      <c r="CL6" s="59">
        <f t="shared" si="10"/>
        <v>5</v>
      </c>
      <c r="CM6" s="59">
        <f t="shared" si="11"/>
        <v>5</v>
      </c>
      <c r="CN6" s="59">
        <f t="shared" si="12"/>
        <v>5</v>
      </c>
      <c r="CO6" s="59">
        <f t="shared" si="13"/>
        <v>5</v>
      </c>
      <c r="CP6" s="59">
        <f t="shared" si="14"/>
        <v>5</v>
      </c>
      <c r="CQ6" s="59">
        <f t="shared" si="15"/>
        <v>5</v>
      </c>
      <c r="CR6" s="59">
        <f t="shared" si="16"/>
        <v>5</v>
      </c>
      <c r="CS6" s="59">
        <f t="shared" si="16"/>
        <v>5</v>
      </c>
      <c r="CT6" s="59">
        <f t="shared" si="16"/>
        <v>5</v>
      </c>
      <c r="CU6" s="59">
        <f t="shared" si="16"/>
        <v>5</v>
      </c>
      <c r="CV6" s="59">
        <f t="shared" si="16"/>
        <v>4</v>
      </c>
      <c r="CW6" s="59"/>
      <c r="CX6" s="59"/>
      <c r="CY6" s="59"/>
      <c r="CZ6" s="59"/>
      <c r="DA6" s="59"/>
      <c r="DB6" s="59"/>
      <c r="DC6" s="48" t="s">
        <v>199</v>
      </c>
      <c r="DD6" s="77" t="s">
        <v>10</v>
      </c>
      <c r="DE6" s="59">
        <f t="shared" si="35"/>
        <v>35</v>
      </c>
      <c r="DF6" s="59">
        <f t="shared" si="36"/>
        <v>28</v>
      </c>
      <c r="DG6" s="59">
        <f t="shared" si="37"/>
        <v>28</v>
      </c>
      <c r="DH6" s="59">
        <f t="shared" si="38"/>
        <v>35</v>
      </c>
      <c r="DI6" s="59">
        <f t="shared" si="39"/>
        <v>35</v>
      </c>
      <c r="DJ6" s="59">
        <f t="shared" si="40"/>
        <v>35</v>
      </c>
      <c r="DK6" s="59">
        <f t="shared" si="41"/>
        <v>35</v>
      </c>
      <c r="DL6" s="59">
        <f t="shared" si="42"/>
        <v>35</v>
      </c>
      <c r="DM6" s="59">
        <f t="shared" si="43"/>
        <v>35</v>
      </c>
      <c r="DN6" s="59">
        <f t="shared" si="44"/>
        <v>35</v>
      </c>
      <c r="DO6" s="59">
        <f t="shared" si="45"/>
        <v>35</v>
      </c>
      <c r="DP6" s="59">
        <f t="shared" si="46"/>
        <v>35</v>
      </c>
      <c r="DQ6" s="59">
        <f t="shared" si="47"/>
        <v>35</v>
      </c>
      <c r="DR6" s="59">
        <f t="shared" si="48"/>
        <v>35</v>
      </c>
      <c r="DS6" s="59">
        <f t="shared" si="49"/>
        <v>35</v>
      </c>
      <c r="DT6" s="59">
        <f t="shared" si="50"/>
        <v>35</v>
      </c>
      <c r="DU6" s="59">
        <f t="shared" si="51"/>
        <v>35</v>
      </c>
      <c r="DV6" s="59">
        <f t="shared" si="52"/>
        <v>35</v>
      </c>
      <c r="DW6" s="59">
        <f t="shared" si="53"/>
        <v>35</v>
      </c>
      <c r="DX6" s="59">
        <f t="shared" si="54"/>
        <v>28</v>
      </c>
      <c r="DY6" s="59"/>
      <c r="DZ6" s="59"/>
      <c r="EA6" s="59"/>
      <c r="EB6" s="59"/>
      <c r="EC6" s="59"/>
      <c r="ED6" s="59"/>
      <c r="EE6" s="59"/>
      <c r="EG6" s="79">
        <f t="shared" si="18"/>
        <v>74</v>
      </c>
      <c r="EH6" s="79">
        <f t="shared" si="19"/>
        <v>70</v>
      </c>
      <c r="EI6" s="79">
        <f t="shared" si="20"/>
        <v>73</v>
      </c>
      <c r="EJ6" s="79">
        <f t="shared" si="21"/>
        <v>77</v>
      </c>
      <c r="EK6" s="79">
        <f t="shared" si="22"/>
        <v>65</v>
      </c>
      <c r="EL6" s="79">
        <f t="shared" si="23"/>
        <v>65</v>
      </c>
      <c r="EM6" s="79">
        <f t="shared" si="24"/>
        <v>77</v>
      </c>
      <c r="EN6" s="79">
        <f t="shared" si="24"/>
        <v>77</v>
      </c>
      <c r="EO6" s="79">
        <f t="shared" si="24"/>
        <v>77</v>
      </c>
      <c r="EP6" s="79">
        <f t="shared" si="24"/>
        <v>86</v>
      </c>
      <c r="EQ6" s="79">
        <f t="shared" si="24"/>
        <v>89</v>
      </c>
      <c r="ER6" s="79">
        <f t="shared" si="24"/>
        <v>77</v>
      </c>
      <c r="ES6" s="79">
        <f t="shared" si="25"/>
        <v>57</v>
      </c>
      <c r="ET6" s="79">
        <f t="shared" si="25"/>
        <v>67</v>
      </c>
      <c r="EU6" s="79">
        <f t="shared" si="25"/>
        <v>77</v>
      </c>
      <c r="EV6" s="79">
        <f t="shared" si="25"/>
        <v>85</v>
      </c>
      <c r="EW6" s="79">
        <f t="shared" si="25"/>
        <v>80.245614035087726</v>
      </c>
      <c r="EX6" s="79">
        <f t="shared" si="25"/>
        <v>86</v>
      </c>
      <c r="EY6" s="79">
        <f t="shared" si="25"/>
        <v>83</v>
      </c>
      <c r="EZ6" s="79">
        <f t="shared" si="25"/>
        <v>74</v>
      </c>
      <c r="FA6" s="79"/>
      <c r="FB6" s="79"/>
      <c r="FC6" s="79"/>
      <c r="FD6" s="79"/>
      <c r="FE6" s="79"/>
      <c r="FF6" s="79"/>
      <c r="FH6" s="48">
        <f t="shared" si="55"/>
        <v>47</v>
      </c>
      <c r="FI6" s="48">
        <f t="shared" si="55"/>
        <v>43</v>
      </c>
      <c r="FJ6" s="48">
        <f t="shared" si="55"/>
        <v>43</v>
      </c>
      <c r="FK6" s="48">
        <f t="shared" si="55"/>
        <v>47</v>
      </c>
      <c r="FL6" s="48">
        <f t="shared" si="55"/>
        <v>47</v>
      </c>
      <c r="FM6" s="48">
        <f t="shared" si="55"/>
        <v>32</v>
      </c>
    </row>
    <row r="7" spans="2:169" s="48" customFormat="1" ht="14.25" customHeight="1">
      <c r="C7" s="77" t="s">
        <v>11</v>
      </c>
      <c r="K7" s="51"/>
      <c r="L7" s="51"/>
      <c r="M7" s="51">
        <v>7.71</v>
      </c>
      <c r="N7" s="51">
        <v>7.35</v>
      </c>
      <c r="O7" s="51">
        <v>7.29</v>
      </c>
      <c r="P7" s="51">
        <v>7.15</v>
      </c>
      <c r="Q7" s="51">
        <v>7.04</v>
      </c>
      <c r="R7" s="51">
        <v>6.96</v>
      </c>
      <c r="S7" s="51">
        <v>6.8</v>
      </c>
      <c r="T7" s="51">
        <v>6.49</v>
      </c>
      <c r="U7" s="51">
        <v>6.49</v>
      </c>
      <c r="V7" s="51">
        <v>6.82</v>
      </c>
      <c r="W7" s="51">
        <v>7.25</v>
      </c>
      <c r="X7" s="51">
        <v>7.52</v>
      </c>
      <c r="Y7" s="51">
        <v>7.34</v>
      </c>
      <c r="Z7" s="51">
        <v>7.19</v>
      </c>
      <c r="AA7" s="115">
        <v>7.17</v>
      </c>
      <c r="AB7" s="115">
        <v>6.96</v>
      </c>
      <c r="AC7" s="51">
        <v>6.87</v>
      </c>
      <c r="AD7" s="51">
        <v>6.66</v>
      </c>
      <c r="AE7" s="51">
        <v>6.48</v>
      </c>
      <c r="AF7" s="51">
        <v>6.23</v>
      </c>
      <c r="AG7" s="51">
        <v>5.96</v>
      </c>
      <c r="AH7" s="51">
        <v>5.96</v>
      </c>
      <c r="AI7" s="51">
        <v>5.91</v>
      </c>
      <c r="AJ7" s="51">
        <v>5.97</v>
      </c>
      <c r="AK7" s="51">
        <v>5.76</v>
      </c>
      <c r="AL7" s="116">
        <v>5.68</v>
      </c>
      <c r="AM7" s="73">
        <v>5.76</v>
      </c>
      <c r="AN7" s="73">
        <v>5.63</v>
      </c>
      <c r="AO7" s="187">
        <v>5.65</v>
      </c>
      <c r="AP7" s="121">
        <v>5.43</v>
      </c>
      <c r="AQ7" s="194">
        <v>5.5</v>
      </c>
      <c r="AR7" s="195">
        <v>5.52</v>
      </c>
      <c r="AS7" s="206"/>
      <c r="AT7" s="206"/>
      <c r="AU7" s="206"/>
      <c r="AV7" s="206"/>
      <c r="AW7" s="206"/>
      <c r="AX7" s="109"/>
      <c r="AY7" s="49"/>
      <c r="AZ7" s="54">
        <f t="shared" si="27"/>
        <v>4.7989623865110263E-2</v>
      </c>
      <c r="BA7" s="54">
        <f t="shared" si="28"/>
        <v>2.1768707482993095E-2</v>
      </c>
      <c r="BB7" s="54">
        <f t="shared" si="29"/>
        <v>1.6460905349794254E-2</v>
      </c>
      <c r="BC7" s="54">
        <f t="shared" si="30"/>
        <v>2.6573426573426626E-2</v>
      </c>
      <c r="BD7" s="54">
        <f t="shared" si="31"/>
        <v>2.4147727272727262E-2</v>
      </c>
      <c r="BE7" s="54">
        <f t="shared" si="32"/>
        <v>4.3103448275862044E-2</v>
      </c>
      <c r="BF7" s="54">
        <f t="shared" si="33"/>
        <v>4.7058823529411674E-2</v>
      </c>
      <c r="BG7" s="54">
        <f t="shared" si="34"/>
        <v>4.006163328197223E-2</v>
      </c>
      <c r="BH7" s="54">
        <f t="shared" si="34"/>
        <v>8.166409861325119E-2</v>
      </c>
      <c r="BI7" s="54">
        <f t="shared" si="34"/>
        <v>0.12609970674486809</v>
      </c>
      <c r="BJ7" s="54">
        <f t="shared" si="34"/>
        <v>0.18482758620689654</v>
      </c>
      <c r="BK7" s="54">
        <f t="shared" si="34"/>
        <v>0.20611702127659573</v>
      </c>
      <c r="BL7" s="54">
        <f t="shared" si="34"/>
        <v>0.21525885558583108</v>
      </c>
      <c r="BM7" s="54">
        <f t="shared" si="34"/>
        <v>0.21001390820584154</v>
      </c>
      <c r="BN7" s="54">
        <f t="shared" si="34"/>
        <v>0.19665271966527198</v>
      </c>
      <c r="BO7" s="54">
        <f t="shared" si="34"/>
        <v>0.19109195402298851</v>
      </c>
      <c r="BP7" s="54">
        <f t="shared" si="34"/>
        <v>0.17758369723435222</v>
      </c>
      <c r="BQ7" s="54">
        <f t="shared" si="34"/>
        <v>0.18468468468468474</v>
      </c>
      <c r="BR7" s="54">
        <f t="shared" si="34"/>
        <v>0.15123456790123463</v>
      </c>
      <c r="BS7" s="54">
        <f t="shared" si="34"/>
        <v>0.11396468699839499</v>
      </c>
      <c r="BT7" s="54"/>
      <c r="BU7" s="54"/>
      <c r="BV7" s="54"/>
      <c r="BW7" s="54"/>
      <c r="BX7" s="54"/>
      <c r="BY7" s="54"/>
      <c r="BZ7" s="54"/>
      <c r="CB7" s="61">
        <v>35</v>
      </c>
      <c r="CC7" s="59">
        <f t="shared" si="1"/>
        <v>2</v>
      </c>
      <c r="CD7" s="59">
        <f t="shared" si="2"/>
        <v>2</v>
      </c>
      <c r="CE7" s="59">
        <f t="shared" si="3"/>
        <v>2</v>
      </c>
      <c r="CF7" s="59">
        <f t="shared" si="4"/>
        <v>2</v>
      </c>
      <c r="CG7" s="59">
        <f t="shared" si="5"/>
        <v>2</v>
      </c>
      <c r="CH7" s="59">
        <f t="shared" si="6"/>
        <v>2</v>
      </c>
      <c r="CI7" s="59">
        <f t="shared" si="7"/>
        <v>2</v>
      </c>
      <c r="CJ7" s="59">
        <f t="shared" si="8"/>
        <v>2</v>
      </c>
      <c r="CK7" s="59">
        <f t="shared" si="9"/>
        <v>3</v>
      </c>
      <c r="CL7" s="59">
        <f t="shared" si="10"/>
        <v>4</v>
      </c>
      <c r="CM7" s="59">
        <f t="shared" si="11"/>
        <v>5</v>
      </c>
      <c r="CN7" s="59">
        <f t="shared" si="12"/>
        <v>5</v>
      </c>
      <c r="CO7" s="59">
        <f t="shared" si="13"/>
        <v>5</v>
      </c>
      <c r="CP7" s="59">
        <f t="shared" si="14"/>
        <v>5</v>
      </c>
      <c r="CQ7" s="59">
        <f t="shared" si="15"/>
        <v>5</v>
      </c>
      <c r="CR7" s="59">
        <f t="shared" si="16"/>
        <v>5</v>
      </c>
      <c r="CS7" s="59">
        <f t="shared" si="16"/>
        <v>4</v>
      </c>
      <c r="CT7" s="59">
        <f t="shared" si="16"/>
        <v>5</v>
      </c>
      <c r="CU7" s="59">
        <f t="shared" si="16"/>
        <v>4</v>
      </c>
      <c r="CV7" s="59">
        <f t="shared" si="16"/>
        <v>3</v>
      </c>
      <c r="CW7" s="59"/>
      <c r="CX7" s="59"/>
      <c r="CY7" s="59"/>
      <c r="CZ7" s="59"/>
      <c r="DA7" s="59"/>
      <c r="DB7" s="59"/>
      <c r="DC7" s="48" t="s">
        <v>199</v>
      </c>
      <c r="DD7" s="77" t="s">
        <v>11</v>
      </c>
      <c r="DE7" s="59">
        <f t="shared" si="35"/>
        <v>14</v>
      </c>
      <c r="DF7" s="59">
        <f t="shared" si="36"/>
        <v>14</v>
      </c>
      <c r="DG7" s="59">
        <f t="shared" si="37"/>
        <v>14</v>
      </c>
      <c r="DH7" s="59">
        <f t="shared" si="38"/>
        <v>14</v>
      </c>
      <c r="DI7" s="59">
        <f t="shared" si="39"/>
        <v>14</v>
      </c>
      <c r="DJ7" s="59">
        <f t="shared" si="40"/>
        <v>14</v>
      </c>
      <c r="DK7" s="59">
        <f t="shared" si="41"/>
        <v>14</v>
      </c>
      <c r="DL7" s="59">
        <f t="shared" si="42"/>
        <v>14</v>
      </c>
      <c r="DM7" s="59">
        <f t="shared" si="43"/>
        <v>21</v>
      </c>
      <c r="DN7" s="59">
        <f t="shared" si="44"/>
        <v>28</v>
      </c>
      <c r="DO7" s="59">
        <f t="shared" si="45"/>
        <v>35</v>
      </c>
      <c r="DP7" s="59">
        <f t="shared" si="46"/>
        <v>35</v>
      </c>
      <c r="DQ7" s="59">
        <f t="shared" si="47"/>
        <v>35</v>
      </c>
      <c r="DR7" s="59">
        <f t="shared" si="48"/>
        <v>35</v>
      </c>
      <c r="DS7" s="59">
        <f t="shared" si="49"/>
        <v>35</v>
      </c>
      <c r="DT7" s="59">
        <f t="shared" si="50"/>
        <v>35</v>
      </c>
      <c r="DU7" s="59">
        <f t="shared" si="51"/>
        <v>28</v>
      </c>
      <c r="DV7" s="59">
        <f t="shared" si="52"/>
        <v>35</v>
      </c>
      <c r="DW7" s="59">
        <f t="shared" si="53"/>
        <v>28</v>
      </c>
      <c r="DX7" s="59">
        <f t="shared" si="54"/>
        <v>21</v>
      </c>
      <c r="DY7" s="59"/>
      <c r="DZ7" s="59"/>
      <c r="EA7" s="59"/>
      <c r="EB7" s="59"/>
      <c r="EC7" s="59"/>
      <c r="ED7" s="59"/>
      <c r="EE7" s="59"/>
      <c r="EG7" s="79">
        <f t="shared" si="18"/>
        <v>47</v>
      </c>
      <c r="EH7" s="79">
        <f t="shared" si="19"/>
        <v>50</v>
      </c>
      <c r="EI7" s="79">
        <f t="shared" si="20"/>
        <v>44</v>
      </c>
      <c r="EJ7" s="79">
        <f t="shared" si="21"/>
        <v>50</v>
      </c>
      <c r="EK7" s="79">
        <f t="shared" si="22"/>
        <v>56</v>
      </c>
      <c r="EL7" s="79">
        <f t="shared" si="23"/>
        <v>56</v>
      </c>
      <c r="EM7" s="79">
        <f t="shared" si="24"/>
        <v>50</v>
      </c>
      <c r="EN7" s="79">
        <f t="shared" si="24"/>
        <v>44</v>
      </c>
      <c r="EO7" s="79">
        <f t="shared" si="24"/>
        <v>60</v>
      </c>
      <c r="EP7" s="79">
        <f t="shared" si="24"/>
        <v>58</v>
      </c>
      <c r="EQ7" s="79">
        <f t="shared" si="24"/>
        <v>65</v>
      </c>
      <c r="ER7" s="79">
        <f t="shared" si="24"/>
        <v>65</v>
      </c>
      <c r="ES7" s="79">
        <f t="shared" si="25"/>
        <v>75.245614035087726</v>
      </c>
      <c r="ET7" s="79">
        <f t="shared" si="25"/>
        <v>81</v>
      </c>
      <c r="EU7" s="79">
        <f t="shared" si="25"/>
        <v>73</v>
      </c>
      <c r="EV7" s="79">
        <f t="shared" si="25"/>
        <v>74</v>
      </c>
      <c r="EW7" s="79">
        <f t="shared" si="25"/>
        <v>74</v>
      </c>
      <c r="EX7" s="79">
        <f t="shared" si="25"/>
        <v>79</v>
      </c>
      <c r="EY7" s="79">
        <f t="shared" si="25"/>
        <v>65.245614035087726</v>
      </c>
      <c r="EZ7" s="79">
        <f t="shared" si="25"/>
        <v>55.122807017543863</v>
      </c>
      <c r="FA7" s="79"/>
      <c r="FB7" s="79"/>
      <c r="FC7" s="79"/>
      <c r="FD7" s="79"/>
      <c r="FE7" s="79"/>
      <c r="FF7" s="79"/>
      <c r="FH7" s="48">
        <f t="shared" si="55"/>
        <v>43</v>
      </c>
      <c r="FI7" s="48">
        <f t="shared" si="55"/>
        <v>47</v>
      </c>
      <c r="FJ7" s="48">
        <f t="shared" si="55"/>
        <v>44</v>
      </c>
      <c r="FK7" s="48">
        <f t="shared" si="55"/>
        <v>51</v>
      </c>
      <c r="FL7" s="48">
        <f t="shared" si="55"/>
        <v>36</v>
      </c>
      <c r="FM7" s="48">
        <f t="shared" si="55"/>
        <v>29</v>
      </c>
    </row>
    <row r="8" spans="2:169" s="48" customFormat="1" ht="14.25" customHeight="1">
      <c r="C8" s="77" t="s">
        <v>12</v>
      </c>
      <c r="K8" s="51"/>
      <c r="L8" s="51"/>
      <c r="M8" s="51">
        <v>5.0199999999999996</v>
      </c>
      <c r="N8" s="51">
        <v>4.8499999999999996</v>
      </c>
      <c r="O8" s="51">
        <v>4.6500000000000004</v>
      </c>
      <c r="P8" s="51">
        <v>4.62</v>
      </c>
      <c r="Q8" s="51">
        <v>4.53</v>
      </c>
      <c r="R8" s="51">
        <v>4.37</v>
      </c>
      <c r="S8" s="51">
        <v>4.22</v>
      </c>
      <c r="T8" s="51">
        <v>4.1399999999999997</v>
      </c>
      <c r="U8" s="51">
        <v>3.98</v>
      </c>
      <c r="V8" s="51">
        <v>3.74</v>
      </c>
      <c r="W8" s="51">
        <v>3.82</v>
      </c>
      <c r="X8" s="51">
        <v>3.9</v>
      </c>
      <c r="Y8" s="51">
        <v>3.96</v>
      </c>
      <c r="Z8" s="51">
        <v>3.82</v>
      </c>
      <c r="AA8" s="115">
        <v>3.78</v>
      </c>
      <c r="AB8" s="115">
        <v>3.71</v>
      </c>
      <c r="AC8" s="115">
        <v>3.83</v>
      </c>
      <c r="AD8" s="51">
        <v>3.72</v>
      </c>
      <c r="AE8" s="51">
        <v>3.81</v>
      </c>
      <c r="AF8" s="51">
        <v>3.86</v>
      </c>
      <c r="AG8" s="51">
        <v>3.82</v>
      </c>
      <c r="AH8" s="51">
        <v>3.66</v>
      </c>
      <c r="AI8" s="51">
        <v>3.68</v>
      </c>
      <c r="AJ8" s="51">
        <v>3.9</v>
      </c>
      <c r="AK8" s="51">
        <v>4.12</v>
      </c>
      <c r="AL8" s="116">
        <v>3.98</v>
      </c>
      <c r="AM8" s="73">
        <v>4</v>
      </c>
      <c r="AN8" s="73">
        <v>3.87</v>
      </c>
      <c r="AO8" s="187">
        <v>3.81</v>
      </c>
      <c r="AP8" s="121">
        <v>3.63</v>
      </c>
      <c r="AQ8" s="194">
        <v>3.61</v>
      </c>
      <c r="AR8" s="195">
        <v>3.46</v>
      </c>
      <c r="AS8" s="206"/>
      <c r="AT8" s="206"/>
      <c r="AU8" s="206"/>
      <c r="AV8" s="206"/>
      <c r="AW8" s="206"/>
      <c r="AX8" s="109"/>
      <c r="AY8" s="49"/>
      <c r="AZ8" s="54">
        <f t="shared" si="27"/>
        <v>0.21115537848605573</v>
      </c>
      <c r="BA8" s="54">
        <f t="shared" si="28"/>
        <v>0.21237113402061852</v>
      </c>
      <c r="BB8" s="54">
        <f t="shared" si="29"/>
        <v>0.1870967741935485</v>
      </c>
      <c r="BC8" s="54">
        <f t="shared" si="30"/>
        <v>0.19696969696969699</v>
      </c>
      <c r="BD8" s="54">
        <f t="shared" si="31"/>
        <v>0.15452538631346582</v>
      </c>
      <c r="BE8" s="54">
        <f t="shared" si="32"/>
        <v>0.14874141876430202</v>
      </c>
      <c r="BF8" s="54">
        <f t="shared" si="33"/>
        <v>9.7156398104265337E-2</v>
      </c>
      <c r="BG8" s="54">
        <f t="shared" si="34"/>
        <v>6.7632850241545847E-2</v>
      </c>
      <c r="BH8" s="54">
        <f t="shared" si="34"/>
        <v>4.0201005025125663E-2</v>
      </c>
      <c r="BI8" s="54">
        <f t="shared" si="34"/>
        <v>2.1390374331550818E-2</v>
      </c>
      <c r="BJ8" s="54">
        <f t="shared" si="34"/>
        <v>3.6649214659685785E-2</v>
      </c>
      <c r="BK8" s="54">
        <f t="shared" si="34"/>
        <v>0</v>
      </c>
      <c r="BL8" s="54">
        <f t="shared" si="34"/>
        <v>-4.0404040404040442E-2</v>
      </c>
      <c r="BM8" s="54">
        <f t="shared" si="34"/>
        <v>-4.1884816753926739E-2</v>
      </c>
      <c r="BN8" s="54">
        <f t="shared" si="34"/>
        <v>-5.8201058201058253E-2</v>
      </c>
      <c r="BO8" s="54">
        <f t="shared" si="34"/>
        <v>-4.3126684636118635E-2</v>
      </c>
      <c r="BP8" s="54">
        <f t="shared" si="34"/>
        <v>5.2219321148825109E-3</v>
      </c>
      <c r="BQ8" s="54">
        <f t="shared" si="34"/>
        <v>2.4193548387096853E-2</v>
      </c>
      <c r="BR8" s="54">
        <f t="shared" si="34"/>
        <v>5.2493438320210022E-2</v>
      </c>
      <c r="BS8" s="54">
        <f t="shared" si="34"/>
        <v>0.10362694300518133</v>
      </c>
      <c r="BT8" s="54"/>
      <c r="BU8" s="54"/>
      <c r="BV8" s="54"/>
      <c r="BW8" s="54"/>
      <c r="BX8" s="54"/>
      <c r="BY8" s="54"/>
      <c r="BZ8" s="54"/>
      <c r="CB8" s="61">
        <v>35</v>
      </c>
      <c r="CC8" s="59">
        <f t="shared" si="1"/>
        <v>5</v>
      </c>
      <c r="CD8" s="59">
        <f t="shared" si="2"/>
        <v>4</v>
      </c>
      <c r="CE8" s="59">
        <f t="shared" si="3"/>
        <v>4</v>
      </c>
      <c r="CF8" s="59">
        <f t="shared" si="4"/>
        <v>4</v>
      </c>
      <c r="CG8" s="59">
        <f t="shared" si="5"/>
        <v>4</v>
      </c>
      <c r="CH8" s="59">
        <f t="shared" si="6"/>
        <v>4</v>
      </c>
      <c r="CI8" s="59">
        <f t="shared" si="7"/>
        <v>4</v>
      </c>
      <c r="CJ8" s="59">
        <f t="shared" si="8"/>
        <v>4</v>
      </c>
      <c r="CK8" s="59">
        <f t="shared" si="9"/>
        <v>3</v>
      </c>
      <c r="CL8" s="59">
        <f t="shared" si="10"/>
        <v>2</v>
      </c>
      <c r="CM8" s="59">
        <f t="shared" si="11"/>
        <v>3</v>
      </c>
      <c r="CN8" s="59">
        <f t="shared" si="12"/>
        <v>2</v>
      </c>
      <c r="CO8" s="59">
        <f t="shared" si="13"/>
        <v>1</v>
      </c>
      <c r="CP8" s="59">
        <f t="shared" si="14"/>
        <v>1</v>
      </c>
      <c r="CQ8" s="59">
        <f t="shared" si="15"/>
        <v>1</v>
      </c>
      <c r="CR8" s="59">
        <f t="shared" si="16"/>
        <v>1</v>
      </c>
      <c r="CS8" s="59">
        <f t="shared" si="16"/>
        <v>2</v>
      </c>
      <c r="CT8" s="59">
        <f t="shared" si="16"/>
        <v>2</v>
      </c>
      <c r="CU8" s="59">
        <f t="shared" si="16"/>
        <v>4</v>
      </c>
      <c r="CV8" s="59">
        <f t="shared" si="16"/>
        <v>4</v>
      </c>
      <c r="CW8" s="59"/>
      <c r="CX8" s="59"/>
      <c r="CY8" s="59"/>
      <c r="CZ8" s="59"/>
      <c r="DA8" s="59"/>
      <c r="DB8" s="59"/>
      <c r="DC8" s="48" t="s">
        <v>199</v>
      </c>
      <c r="DD8" s="77" t="s">
        <v>12</v>
      </c>
      <c r="DE8" s="59">
        <f t="shared" si="35"/>
        <v>35</v>
      </c>
      <c r="DF8" s="59">
        <f t="shared" si="36"/>
        <v>28</v>
      </c>
      <c r="DG8" s="59">
        <f t="shared" si="37"/>
        <v>28</v>
      </c>
      <c r="DH8" s="59">
        <f t="shared" si="38"/>
        <v>28</v>
      </c>
      <c r="DI8" s="59">
        <f t="shared" si="39"/>
        <v>28</v>
      </c>
      <c r="DJ8" s="59">
        <f t="shared" si="40"/>
        <v>28</v>
      </c>
      <c r="DK8" s="59">
        <f t="shared" si="41"/>
        <v>28</v>
      </c>
      <c r="DL8" s="59">
        <f t="shared" si="42"/>
        <v>28</v>
      </c>
      <c r="DM8" s="59">
        <f t="shared" si="43"/>
        <v>21</v>
      </c>
      <c r="DN8" s="59">
        <f t="shared" si="44"/>
        <v>14</v>
      </c>
      <c r="DO8" s="59">
        <f t="shared" si="45"/>
        <v>21</v>
      </c>
      <c r="DP8" s="59">
        <f t="shared" si="46"/>
        <v>14</v>
      </c>
      <c r="DQ8" s="59">
        <f t="shared" si="47"/>
        <v>7</v>
      </c>
      <c r="DR8" s="59">
        <f t="shared" si="48"/>
        <v>7</v>
      </c>
      <c r="DS8" s="59">
        <f t="shared" si="49"/>
        <v>7</v>
      </c>
      <c r="DT8" s="59">
        <f t="shared" si="50"/>
        <v>7</v>
      </c>
      <c r="DU8" s="59">
        <f t="shared" si="51"/>
        <v>14</v>
      </c>
      <c r="DV8" s="59">
        <f t="shared" si="52"/>
        <v>14</v>
      </c>
      <c r="DW8" s="59">
        <f t="shared" si="53"/>
        <v>28</v>
      </c>
      <c r="DX8" s="59">
        <f t="shared" si="54"/>
        <v>28</v>
      </c>
      <c r="DY8" s="59"/>
      <c r="DZ8" s="59"/>
      <c r="EA8" s="59"/>
      <c r="EB8" s="59"/>
      <c r="EC8" s="59"/>
      <c r="ED8" s="59"/>
      <c r="EE8" s="59"/>
      <c r="EG8" s="79">
        <f t="shared" si="18"/>
        <v>89</v>
      </c>
      <c r="EH8" s="79">
        <f t="shared" si="19"/>
        <v>70</v>
      </c>
      <c r="EI8" s="79">
        <f t="shared" si="20"/>
        <v>64</v>
      </c>
      <c r="EJ8" s="79">
        <f t="shared" si="21"/>
        <v>58</v>
      </c>
      <c r="EK8" s="79">
        <f t="shared" si="22"/>
        <v>70</v>
      </c>
      <c r="EL8" s="79">
        <f t="shared" si="23"/>
        <v>70</v>
      </c>
      <c r="EM8" s="79">
        <f t="shared" si="24"/>
        <v>70</v>
      </c>
      <c r="EN8" s="79">
        <f t="shared" si="24"/>
        <v>58</v>
      </c>
      <c r="EO8" s="79">
        <f t="shared" si="24"/>
        <v>66</v>
      </c>
      <c r="EP8" s="79">
        <f t="shared" si="24"/>
        <v>56</v>
      </c>
      <c r="EQ8" s="79">
        <f t="shared" si="24"/>
        <v>75</v>
      </c>
      <c r="ER8" s="79">
        <f t="shared" si="24"/>
        <v>56</v>
      </c>
      <c r="ES8" s="79">
        <f t="shared" si="25"/>
        <v>39</v>
      </c>
      <c r="ET8" s="79">
        <f t="shared" si="25"/>
        <v>41</v>
      </c>
      <c r="EU8" s="79">
        <f t="shared" si="25"/>
        <v>53</v>
      </c>
      <c r="EV8" s="79">
        <f t="shared" si="25"/>
        <v>69</v>
      </c>
      <c r="EW8" s="79">
        <f t="shared" si="25"/>
        <v>52</v>
      </c>
      <c r="EX8" s="79">
        <f t="shared" si="25"/>
        <v>40</v>
      </c>
      <c r="EY8" s="79">
        <f t="shared" si="25"/>
        <v>50</v>
      </c>
      <c r="EZ8" s="79">
        <f t="shared" si="25"/>
        <v>58</v>
      </c>
      <c r="FA8" s="79"/>
      <c r="FB8" s="79"/>
      <c r="FC8" s="79"/>
      <c r="FD8" s="79"/>
      <c r="FE8" s="79"/>
      <c r="FF8" s="79"/>
      <c r="FH8" s="48">
        <f t="shared" si="55"/>
        <v>23</v>
      </c>
      <c r="FI8" s="48">
        <f t="shared" si="55"/>
        <v>27</v>
      </c>
      <c r="FJ8" s="48">
        <f t="shared" si="55"/>
        <v>34</v>
      </c>
      <c r="FK8" s="48">
        <f t="shared" si="55"/>
        <v>22</v>
      </c>
      <c r="FL8" s="48">
        <f t="shared" si="55"/>
        <v>32</v>
      </c>
      <c r="FM8" s="48">
        <f t="shared" si="55"/>
        <v>40</v>
      </c>
    </row>
    <row r="9" spans="2:169" s="48" customFormat="1" ht="14.25" customHeight="1">
      <c r="C9" s="77" t="s">
        <v>8</v>
      </c>
      <c r="K9" s="51"/>
      <c r="L9" s="51"/>
      <c r="M9" s="51">
        <v>2.41</v>
      </c>
      <c r="N9" s="51">
        <v>2.23</v>
      </c>
      <c r="O9" s="51">
        <v>2.13</v>
      </c>
      <c r="P9" s="51">
        <v>2.1</v>
      </c>
      <c r="Q9" s="51">
        <v>2.06</v>
      </c>
      <c r="R9" s="51">
        <v>2.17</v>
      </c>
      <c r="S9" s="51">
        <v>2.4</v>
      </c>
      <c r="T9" s="51">
        <v>2.4900000000000002</v>
      </c>
      <c r="U9" s="51">
        <v>2.46</v>
      </c>
      <c r="V9" s="51">
        <v>2.38</v>
      </c>
      <c r="W9" s="51">
        <v>2.34</v>
      </c>
      <c r="X9" s="51">
        <v>2.38</v>
      </c>
      <c r="Y9" s="51">
        <v>2.2200000000000002</v>
      </c>
      <c r="Z9" s="51">
        <v>2.0099999999999998</v>
      </c>
      <c r="AA9" s="51">
        <v>1.95</v>
      </c>
      <c r="AB9" s="51">
        <v>1.87</v>
      </c>
      <c r="AC9" s="51">
        <v>1.77</v>
      </c>
      <c r="AD9" s="51">
        <v>1.82</v>
      </c>
      <c r="AE9" s="51">
        <v>1.99</v>
      </c>
      <c r="AF9" s="51">
        <v>2.2000000000000002</v>
      </c>
      <c r="AG9" s="51">
        <v>2.16</v>
      </c>
      <c r="AH9" s="51">
        <v>2.1800000000000002</v>
      </c>
      <c r="AI9" s="51">
        <v>2.2200000000000002</v>
      </c>
      <c r="AJ9" s="51">
        <v>2.2000000000000002</v>
      </c>
      <c r="AK9" s="51">
        <v>2.14</v>
      </c>
      <c r="AL9" s="116">
        <v>1.98</v>
      </c>
      <c r="AM9" s="73">
        <v>1.87</v>
      </c>
      <c r="AN9" s="73">
        <v>1.82</v>
      </c>
      <c r="AO9" s="187">
        <v>1.78</v>
      </c>
      <c r="AP9" s="121">
        <v>1.83</v>
      </c>
      <c r="AQ9" s="194">
        <v>1.8</v>
      </c>
      <c r="AR9" s="195">
        <v>1.72</v>
      </c>
      <c r="AS9" s="206"/>
      <c r="AT9" s="206"/>
      <c r="AU9" s="206"/>
      <c r="AV9" s="206"/>
      <c r="AW9" s="206"/>
      <c r="AX9" s="109"/>
      <c r="AY9" s="49"/>
      <c r="AZ9" s="54">
        <f t="shared" si="27"/>
        <v>7.8838174273858891E-2</v>
      </c>
      <c r="BA9" s="54">
        <f t="shared" si="28"/>
        <v>9.8654708520179463E-2</v>
      </c>
      <c r="BB9" s="54">
        <f t="shared" si="29"/>
        <v>8.4507042253521097E-2</v>
      </c>
      <c r="BC9" s="54">
        <f t="shared" si="30"/>
        <v>0.10952380952380951</v>
      </c>
      <c r="BD9" s="54">
        <f t="shared" si="31"/>
        <v>0.14077669902912623</v>
      </c>
      <c r="BE9" s="54">
        <f t="shared" si="32"/>
        <v>0.1612903225806451</v>
      </c>
      <c r="BF9" s="54">
        <f t="shared" si="33"/>
        <v>0.17083333333333331</v>
      </c>
      <c r="BG9" s="54">
        <f t="shared" si="34"/>
        <v>0.11646586345381527</v>
      </c>
      <c r="BH9" s="54">
        <f t="shared" si="34"/>
        <v>0.12195121951219505</v>
      </c>
      <c r="BI9" s="54">
        <f t="shared" si="34"/>
        <v>8.4033613445378047E-2</v>
      </c>
      <c r="BJ9" s="54">
        <f t="shared" si="34"/>
        <v>5.1282051282051141E-2</v>
      </c>
      <c r="BK9" s="54">
        <f t="shared" si="34"/>
        <v>7.563025210084022E-2</v>
      </c>
      <c r="BL9" s="54">
        <f t="shared" si="34"/>
        <v>3.6036036036036063E-2</v>
      </c>
      <c r="BM9" s="54">
        <f t="shared" si="34"/>
        <v>1.4925373134328263E-2</v>
      </c>
      <c r="BN9" s="54">
        <f t="shared" si="34"/>
        <v>4.1025641025640949E-2</v>
      </c>
      <c r="BO9" s="54">
        <f t="shared" si="34"/>
        <v>2.6737967914438526E-2</v>
      </c>
      <c r="BP9" s="54">
        <f t="shared" si="34"/>
        <v>-5.649717514124299E-3</v>
      </c>
      <c r="BQ9" s="54">
        <f t="shared" si="34"/>
        <v>-5.4945054945054993E-3</v>
      </c>
      <c r="BR9" s="54">
        <f t="shared" si="34"/>
        <v>9.5477386934673336E-2</v>
      </c>
      <c r="BS9" s="54">
        <f t="shared" si="34"/>
        <v>0.21818181818181825</v>
      </c>
      <c r="BT9" s="54"/>
      <c r="BU9" s="54"/>
      <c r="BV9" s="54"/>
      <c r="BW9" s="54"/>
      <c r="BX9" s="54"/>
      <c r="BY9" s="54"/>
      <c r="BZ9" s="54"/>
      <c r="CB9" s="61">
        <v>35</v>
      </c>
      <c r="CC9" s="59">
        <f t="shared" si="1"/>
        <v>4</v>
      </c>
      <c r="CD9" s="59">
        <f t="shared" si="2"/>
        <v>4</v>
      </c>
      <c r="CE9" s="59">
        <f t="shared" si="3"/>
        <v>4</v>
      </c>
      <c r="CF9" s="59">
        <f t="shared" si="4"/>
        <v>4</v>
      </c>
      <c r="CG9" s="59">
        <f t="shared" si="5"/>
        <v>4</v>
      </c>
      <c r="CH9" s="59">
        <f t="shared" si="6"/>
        <v>4</v>
      </c>
      <c r="CI9" s="59">
        <f t="shared" si="7"/>
        <v>4</v>
      </c>
      <c r="CJ9" s="59">
        <f t="shared" si="8"/>
        <v>4</v>
      </c>
      <c r="CK9" s="59">
        <f t="shared" si="9"/>
        <v>4</v>
      </c>
      <c r="CL9" s="59">
        <f t="shared" si="10"/>
        <v>4</v>
      </c>
      <c r="CM9" s="59">
        <f t="shared" si="11"/>
        <v>4</v>
      </c>
      <c r="CN9" s="59">
        <f t="shared" si="12"/>
        <v>4</v>
      </c>
      <c r="CO9" s="59">
        <f t="shared" si="13"/>
        <v>3</v>
      </c>
      <c r="CP9" s="59">
        <f t="shared" si="14"/>
        <v>2</v>
      </c>
      <c r="CQ9" s="59">
        <f t="shared" si="15"/>
        <v>4</v>
      </c>
      <c r="CR9" s="59">
        <f t="shared" si="16"/>
        <v>4</v>
      </c>
      <c r="CS9" s="59">
        <f t="shared" si="16"/>
        <v>3</v>
      </c>
      <c r="CT9" s="59">
        <f t="shared" si="16"/>
        <v>3</v>
      </c>
      <c r="CU9" s="59">
        <f t="shared" si="16"/>
        <v>5</v>
      </c>
      <c r="CV9" s="59">
        <f t="shared" si="16"/>
        <v>4</v>
      </c>
      <c r="CW9" s="59"/>
      <c r="CX9" s="59"/>
      <c r="CY9" s="59"/>
      <c r="CZ9" s="59"/>
      <c r="DA9" s="59"/>
      <c r="DB9" s="59"/>
      <c r="DC9" s="48" t="s">
        <v>199</v>
      </c>
      <c r="DD9" s="77" t="s">
        <v>8</v>
      </c>
      <c r="DE9" s="59">
        <f t="shared" si="35"/>
        <v>28</v>
      </c>
      <c r="DF9" s="59">
        <f t="shared" si="36"/>
        <v>28</v>
      </c>
      <c r="DG9" s="59">
        <f t="shared" si="37"/>
        <v>28</v>
      </c>
      <c r="DH9" s="59">
        <f t="shared" si="38"/>
        <v>28</v>
      </c>
      <c r="DI9" s="59">
        <f t="shared" si="39"/>
        <v>28</v>
      </c>
      <c r="DJ9" s="59">
        <f t="shared" si="40"/>
        <v>28</v>
      </c>
      <c r="DK9" s="59">
        <f t="shared" si="41"/>
        <v>28</v>
      </c>
      <c r="DL9" s="59">
        <f t="shared" si="42"/>
        <v>28</v>
      </c>
      <c r="DM9" s="59">
        <f t="shared" si="43"/>
        <v>28</v>
      </c>
      <c r="DN9" s="59">
        <f t="shared" si="44"/>
        <v>28</v>
      </c>
      <c r="DO9" s="59">
        <f t="shared" si="45"/>
        <v>28</v>
      </c>
      <c r="DP9" s="59">
        <f t="shared" si="46"/>
        <v>28</v>
      </c>
      <c r="DQ9" s="59">
        <f t="shared" si="47"/>
        <v>21</v>
      </c>
      <c r="DR9" s="59">
        <f t="shared" si="48"/>
        <v>14</v>
      </c>
      <c r="DS9" s="59">
        <f t="shared" si="49"/>
        <v>28</v>
      </c>
      <c r="DT9" s="59">
        <f t="shared" si="50"/>
        <v>28</v>
      </c>
      <c r="DU9" s="59">
        <f t="shared" si="51"/>
        <v>21</v>
      </c>
      <c r="DV9" s="59">
        <f t="shared" si="52"/>
        <v>21</v>
      </c>
      <c r="DW9" s="59">
        <f t="shared" si="53"/>
        <v>35</v>
      </c>
      <c r="DX9" s="59">
        <f t="shared" si="54"/>
        <v>28</v>
      </c>
      <c r="DY9" s="59"/>
      <c r="DZ9" s="59"/>
      <c r="EA9" s="59"/>
      <c r="EB9" s="59"/>
      <c r="EC9" s="59"/>
      <c r="ED9" s="59"/>
      <c r="EE9" s="59"/>
      <c r="EG9" s="79">
        <f t="shared" si="18"/>
        <v>82</v>
      </c>
      <c r="EH9" s="79">
        <f t="shared" si="19"/>
        <v>82</v>
      </c>
      <c r="EI9" s="79">
        <f t="shared" si="20"/>
        <v>70</v>
      </c>
      <c r="EJ9" s="79">
        <f t="shared" si="21"/>
        <v>76</v>
      </c>
      <c r="EK9" s="79">
        <f t="shared" si="22"/>
        <v>76</v>
      </c>
      <c r="EL9" s="79">
        <f t="shared" si="23"/>
        <v>73</v>
      </c>
      <c r="EM9" s="79">
        <f t="shared" si="24"/>
        <v>73</v>
      </c>
      <c r="EN9" s="79">
        <f t="shared" si="24"/>
        <v>82</v>
      </c>
      <c r="EO9" s="79">
        <f t="shared" si="24"/>
        <v>82</v>
      </c>
      <c r="EP9" s="79">
        <f t="shared" si="24"/>
        <v>82</v>
      </c>
      <c r="EQ9" s="79">
        <f t="shared" si="24"/>
        <v>67</v>
      </c>
      <c r="ER9" s="79">
        <f t="shared" si="24"/>
        <v>82</v>
      </c>
      <c r="ES9" s="79">
        <f t="shared" si="25"/>
        <v>55</v>
      </c>
      <c r="ET9" s="79">
        <f t="shared" si="25"/>
        <v>58</v>
      </c>
      <c r="EU9" s="79">
        <f t="shared" si="25"/>
        <v>79</v>
      </c>
      <c r="EV9" s="79">
        <f t="shared" si="25"/>
        <v>62</v>
      </c>
      <c r="EW9" s="79">
        <f t="shared" si="25"/>
        <v>72</v>
      </c>
      <c r="EX9" s="79">
        <f t="shared" si="25"/>
        <v>71.122807017543863</v>
      </c>
      <c r="EY9" s="79">
        <f t="shared" si="25"/>
        <v>78</v>
      </c>
      <c r="EZ9" s="79">
        <f t="shared" si="25"/>
        <v>79</v>
      </c>
      <c r="FA9" s="79"/>
      <c r="FB9" s="79"/>
      <c r="FC9" s="79"/>
      <c r="FD9" s="79"/>
      <c r="FE9" s="79"/>
      <c r="FF9" s="79"/>
      <c r="FH9" s="48">
        <f t="shared" si="55"/>
        <v>40</v>
      </c>
      <c r="FI9" s="48">
        <f t="shared" si="55"/>
        <v>32</v>
      </c>
      <c r="FJ9" s="48">
        <f t="shared" si="55"/>
        <v>33</v>
      </c>
      <c r="FK9" s="48">
        <f t="shared" si="55"/>
        <v>33</v>
      </c>
      <c r="FL9" s="48">
        <f t="shared" si="55"/>
        <v>43</v>
      </c>
      <c r="FM9" s="48">
        <f t="shared" si="55"/>
        <v>40</v>
      </c>
    </row>
    <row r="10" spans="2:169" s="48" customFormat="1" ht="14.25" customHeight="1">
      <c r="C10" s="77" t="s">
        <v>5</v>
      </c>
      <c r="K10" s="51"/>
      <c r="L10" s="51"/>
      <c r="M10" s="51">
        <v>3.59</v>
      </c>
      <c r="N10" s="51">
        <v>3.35</v>
      </c>
      <c r="O10" s="51">
        <v>3.18</v>
      </c>
      <c r="P10" s="51">
        <v>3.07</v>
      </c>
      <c r="Q10" s="51">
        <v>2.96</v>
      </c>
      <c r="R10" s="51">
        <v>2.99</v>
      </c>
      <c r="S10" s="51">
        <v>3.11</v>
      </c>
      <c r="T10" s="51">
        <v>3.05</v>
      </c>
      <c r="U10" s="51">
        <v>2.93</v>
      </c>
      <c r="V10" s="51">
        <v>2.84</v>
      </c>
      <c r="W10" s="51">
        <v>2.78</v>
      </c>
      <c r="X10" s="51">
        <v>2.75</v>
      </c>
      <c r="Y10" s="51">
        <v>2.48</v>
      </c>
      <c r="Z10" s="51">
        <v>2.19</v>
      </c>
      <c r="AA10" s="51">
        <v>2.0499999999999998</v>
      </c>
      <c r="AB10" s="51">
        <v>1.94</v>
      </c>
      <c r="AC10" s="51">
        <v>1.89</v>
      </c>
      <c r="AD10" s="51">
        <v>1.97</v>
      </c>
      <c r="AE10" s="51">
        <v>2.15</v>
      </c>
      <c r="AF10" s="51">
        <v>2.36</v>
      </c>
      <c r="AG10" s="51">
        <v>2.37</v>
      </c>
      <c r="AH10" s="51">
        <v>2.44</v>
      </c>
      <c r="AI10" s="51">
        <v>2.61</v>
      </c>
      <c r="AJ10" s="51">
        <v>2.67</v>
      </c>
      <c r="AK10" s="51">
        <v>2.62</v>
      </c>
      <c r="AL10" s="116">
        <v>2.44</v>
      </c>
      <c r="AM10" s="73">
        <v>2.35</v>
      </c>
      <c r="AN10" s="73">
        <v>2.23</v>
      </c>
      <c r="AO10" s="187">
        <v>2.15</v>
      </c>
      <c r="AP10" s="181">
        <v>2.27</v>
      </c>
      <c r="AQ10" s="194">
        <v>2.42</v>
      </c>
      <c r="AR10" s="195">
        <v>2.29</v>
      </c>
      <c r="AS10" s="206"/>
      <c r="AT10" s="206"/>
      <c r="AU10" s="206"/>
      <c r="AV10" s="206"/>
      <c r="AW10" s="206"/>
      <c r="AX10" s="109"/>
      <c r="AY10" s="49"/>
      <c r="AZ10" s="54">
        <f t="shared" si="27"/>
        <v>0.30919220055710306</v>
      </c>
      <c r="BA10" s="54">
        <f t="shared" si="28"/>
        <v>0.34626865671641793</v>
      </c>
      <c r="BB10" s="54">
        <f t="shared" si="29"/>
        <v>0.35534591194968562</v>
      </c>
      <c r="BC10" s="54">
        <f t="shared" si="30"/>
        <v>0.36807817589576547</v>
      </c>
      <c r="BD10" s="54">
        <f t="shared" si="31"/>
        <v>0.36148648648648651</v>
      </c>
      <c r="BE10" s="54">
        <f t="shared" si="32"/>
        <v>0.34113712374581945</v>
      </c>
      <c r="BF10" s="54">
        <f t="shared" si="33"/>
        <v>0.3086816720257235</v>
      </c>
      <c r="BG10" s="54">
        <f t="shared" si="34"/>
        <v>0.2262295081967213</v>
      </c>
      <c r="BH10" s="54">
        <f t="shared" si="34"/>
        <v>0.19112627986348124</v>
      </c>
      <c r="BI10" s="54">
        <f t="shared" si="34"/>
        <v>0.14084507042253519</v>
      </c>
      <c r="BJ10" s="54">
        <f t="shared" si="34"/>
        <v>6.1151079136690628E-2</v>
      </c>
      <c r="BK10" s="54">
        <f t="shared" si="34"/>
        <v>2.9090909090909115E-2</v>
      </c>
      <c r="BL10" s="54">
        <f t="shared" si="34"/>
        <v>-5.645161290322586E-2</v>
      </c>
      <c r="BM10" s="54">
        <f t="shared" si="34"/>
        <v>-0.11415525114155252</v>
      </c>
      <c r="BN10" s="54">
        <f t="shared" si="34"/>
        <v>-0.14634146341463428</v>
      </c>
      <c r="BO10" s="54">
        <f t="shared" si="34"/>
        <v>-0.14948453608247425</v>
      </c>
      <c r="BP10" s="54">
        <f t="shared" si="34"/>
        <v>-0.13756613756613759</v>
      </c>
      <c r="BQ10" s="54">
        <f t="shared" si="34"/>
        <v>-0.15228426395939088</v>
      </c>
      <c r="BR10" s="54">
        <f t="shared" si="34"/>
        <v>-0.12558139534883722</v>
      </c>
      <c r="BS10" s="54">
        <f t="shared" si="34"/>
        <v>2.9661016949152477E-2</v>
      </c>
      <c r="BT10" s="54"/>
      <c r="BU10" s="54"/>
      <c r="BV10" s="54"/>
      <c r="BW10" s="54"/>
      <c r="BX10" s="54"/>
      <c r="BY10" s="54"/>
      <c r="BZ10" s="54"/>
      <c r="CB10" s="61">
        <v>35</v>
      </c>
      <c r="CC10" s="59">
        <f t="shared" si="1"/>
        <v>4</v>
      </c>
      <c r="CD10" s="59">
        <f t="shared" si="2"/>
        <v>4</v>
      </c>
      <c r="CE10" s="59">
        <f t="shared" si="3"/>
        <v>4</v>
      </c>
      <c r="CF10" s="59">
        <f t="shared" si="4"/>
        <v>4</v>
      </c>
      <c r="CG10" s="59">
        <f t="shared" si="5"/>
        <v>4</v>
      </c>
      <c r="CH10" s="59">
        <f t="shared" si="6"/>
        <v>4</v>
      </c>
      <c r="CI10" s="59">
        <f t="shared" si="7"/>
        <v>4</v>
      </c>
      <c r="CJ10" s="59">
        <f t="shared" si="8"/>
        <v>4</v>
      </c>
      <c r="CK10" s="59">
        <f t="shared" si="9"/>
        <v>4</v>
      </c>
      <c r="CL10" s="59">
        <f t="shared" si="10"/>
        <v>4</v>
      </c>
      <c r="CM10" s="59">
        <f t="shared" si="11"/>
        <v>4</v>
      </c>
      <c r="CN10" s="59">
        <f t="shared" si="12"/>
        <v>2</v>
      </c>
      <c r="CO10" s="59">
        <f t="shared" si="13"/>
        <v>1</v>
      </c>
      <c r="CP10" s="59">
        <f t="shared" si="14"/>
        <v>1</v>
      </c>
      <c r="CQ10" s="59">
        <f t="shared" si="15"/>
        <v>1</v>
      </c>
      <c r="CR10" s="59">
        <f t="shared" si="16"/>
        <v>3</v>
      </c>
      <c r="CS10" s="59">
        <f t="shared" si="16"/>
        <v>3</v>
      </c>
      <c r="CT10" s="59">
        <f t="shared" si="16"/>
        <v>3</v>
      </c>
      <c r="CU10" s="59">
        <f t="shared" si="16"/>
        <v>1</v>
      </c>
      <c r="CV10" s="59">
        <f t="shared" si="16"/>
        <v>2</v>
      </c>
      <c r="CW10" s="59"/>
      <c r="CX10" s="59"/>
      <c r="CY10" s="59"/>
      <c r="CZ10" s="59"/>
      <c r="DA10" s="59"/>
      <c r="DB10" s="59"/>
      <c r="DC10" s="48" t="s">
        <v>199</v>
      </c>
      <c r="DD10" s="77" t="s">
        <v>5</v>
      </c>
      <c r="DE10" s="59">
        <f t="shared" si="35"/>
        <v>28</v>
      </c>
      <c r="DF10" s="59">
        <f t="shared" si="36"/>
        <v>28</v>
      </c>
      <c r="DG10" s="59">
        <f t="shared" si="37"/>
        <v>28</v>
      </c>
      <c r="DH10" s="59">
        <f t="shared" si="38"/>
        <v>28</v>
      </c>
      <c r="DI10" s="59">
        <f t="shared" si="39"/>
        <v>28</v>
      </c>
      <c r="DJ10" s="59">
        <f t="shared" si="40"/>
        <v>28</v>
      </c>
      <c r="DK10" s="59">
        <f t="shared" si="41"/>
        <v>28</v>
      </c>
      <c r="DL10" s="59">
        <f t="shared" si="42"/>
        <v>28</v>
      </c>
      <c r="DM10" s="59">
        <f t="shared" si="43"/>
        <v>28</v>
      </c>
      <c r="DN10" s="59">
        <f t="shared" si="44"/>
        <v>28</v>
      </c>
      <c r="DO10" s="59">
        <f t="shared" si="45"/>
        <v>28</v>
      </c>
      <c r="DP10" s="59">
        <f t="shared" si="46"/>
        <v>14</v>
      </c>
      <c r="DQ10" s="59">
        <f t="shared" si="47"/>
        <v>7</v>
      </c>
      <c r="DR10" s="59">
        <f t="shared" si="48"/>
        <v>7</v>
      </c>
      <c r="DS10" s="59">
        <f t="shared" si="49"/>
        <v>7</v>
      </c>
      <c r="DT10" s="59">
        <f t="shared" si="50"/>
        <v>21</v>
      </c>
      <c r="DU10" s="59">
        <f t="shared" si="51"/>
        <v>21</v>
      </c>
      <c r="DV10" s="59">
        <f t="shared" si="52"/>
        <v>21</v>
      </c>
      <c r="DW10" s="59">
        <f t="shared" si="53"/>
        <v>7</v>
      </c>
      <c r="DX10" s="59">
        <f t="shared" si="54"/>
        <v>14</v>
      </c>
      <c r="DY10" s="59"/>
      <c r="DZ10" s="59"/>
      <c r="EA10" s="59"/>
      <c r="EB10" s="59"/>
      <c r="EC10" s="59"/>
      <c r="ED10" s="59"/>
      <c r="EE10" s="59"/>
      <c r="EG10" s="79">
        <f t="shared" si="18"/>
        <v>79</v>
      </c>
      <c r="EH10" s="79">
        <f t="shared" si="19"/>
        <v>79</v>
      </c>
      <c r="EI10" s="79">
        <f t="shared" si="20"/>
        <v>67</v>
      </c>
      <c r="EJ10" s="79">
        <f t="shared" si="21"/>
        <v>76</v>
      </c>
      <c r="EK10" s="79">
        <f t="shared" si="22"/>
        <v>67</v>
      </c>
      <c r="EL10" s="79">
        <f t="shared" si="23"/>
        <v>82</v>
      </c>
      <c r="EM10" s="79">
        <f t="shared" si="24"/>
        <v>82</v>
      </c>
      <c r="EN10" s="79">
        <f t="shared" si="24"/>
        <v>79</v>
      </c>
      <c r="EO10" s="79">
        <f t="shared" si="24"/>
        <v>82</v>
      </c>
      <c r="EP10" s="79">
        <f t="shared" si="24"/>
        <v>82</v>
      </c>
      <c r="EQ10" s="79">
        <f t="shared" si="24"/>
        <v>79</v>
      </c>
      <c r="ER10" s="79">
        <f t="shared" si="24"/>
        <v>68</v>
      </c>
      <c r="ES10" s="79">
        <f t="shared" si="25"/>
        <v>52.122807017543863</v>
      </c>
      <c r="ET10" s="79">
        <f t="shared" si="25"/>
        <v>53</v>
      </c>
      <c r="EU10" s="79">
        <f t="shared" si="25"/>
        <v>53</v>
      </c>
      <c r="EV10" s="79">
        <f t="shared" si="25"/>
        <v>67</v>
      </c>
      <c r="EW10" s="79">
        <f t="shared" si="25"/>
        <v>67</v>
      </c>
      <c r="EX10" s="79">
        <f t="shared" si="25"/>
        <v>67</v>
      </c>
      <c r="EY10" s="79">
        <f t="shared" si="25"/>
        <v>53</v>
      </c>
      <c r="EZ10" s="79">
        <f t="shared" si="25"/>
        <v>68</v>
      </c>
      <c r="FA10" s="79"/>
      <c r="FB10" s="79"/>
      <c r="FC10" s="79"/>
      <c r="FD10" s="79"/>
      <c r="FE10" s="79"/>
      <c r="FF10" s="79"/>
      <c r="FH10" s="48">
        <f t="shared" si="55"/>
        <v>11</v>
      </c>
      <c r="FI10" s="48">
        <f t="shared" si="55"/>
        <v>25</v>
      </c>
      <c r="FJ10" s="48">
        <f t="shared" si="55"/>
        <v>25</v>
      </c>
      <c r="FK10" s="48">
        <f t="shared" si="55"/>
        <v>25</v>
      </c>
      <c r="FL10" s="48">
        <f t="shared" si="55"/>
        <v>11</v>
      </c>
      <c r="FM10" s="48">
        <f t="shared" si="55"/>
        <v>26</v>
      </c>
    </row>
    <row r="11" spans="2:169" s="53" customFormat="1" ht="14.25" customHeight="1">
      <c r="B11" s="53" t="s">
        <v>213</v>
      </c>
      <c r="C11" s="67" t="s">
        <v>9</v>
      </c>
      <c r="G11" s="65"/>
      <c r="H11" s="65"/>
      <c r="I11" s="65"/>
      <c r="J11" s="65"/>
      <c r="K11" s="82"/>
      <c r="L11" s="82"/>
      <c r="M11" s="82">
        <v>1.02</v>
      </c>
      <c r="N11" s="82">
        <v>0.9</v>
      </c>
      <c r="O11" s="82">
        <v>0.88</v>
      </c>
      <c r="P11" s="82">
        <v>1</v>
      </c>
      <c r="Q11" s="82">
        <v>0.71</v>
      </c>
      <c r="R11" s="82">
        <v>0.81</v>
      </c>
      <c r="S11" s="82">
        <v>0.93</v>
      </c>
      <c r="T11" s="82">
        <v>1.05</v>
      </c>
      <c r="U11" s="82">
        <v>1.19</v>
      </c>
      <c r="V11" s="82">
        <v>1.27</v>
      </c>
      <c r="W11" s="82">
        <v>1.04</v>
      </c>
      <c r="X11" s="82">
        <v>1.1499999999999999</v>
      </c>
      <c r="Y11" s="82">
        <v>1.02</v>
      </c>
      <c r="Z11" s="82">
        <v>0.9</v>
      </c>
      <c r="AA11" s="82">
        <v>0.88</v>
      </c>
      <c r="AB11" s="82">
        <v>1</v>
      </c>
      <c r="AC11" s="82">
        <v>0.71</v>
      </c>
      <c r="AD11" s="82">
        <v>0.81</v>
      </c>
      <c r="AE11" s="82">
        <v>0.93</v>
      </c>
      <c r="AF11" s="82">
        <v>1.05</v>
      </c>
      <c r="AG11" s="82">
        <v>1.19</v>
      </c>
      <c r="AH11" s="82">
        <v>1.27</v>
      </c>
      <c r="AI11" s="82">
        <v>1.04</v>
      </c>
      <c r="AJ11" s="82">
        <v>1.1499999999999999</v>
      </c>
      <c r="AK11" s="82">
        <v>1.01</v>
      </c>
      <c r="AL11" s="82">
        <v>1.36</v>
      </c>
      <c r="AM11" s="82">
        <v>0.9</v>
      </c>
      <c r="AN11" s="82">
        <v>0.8</v>
      </c>
      <c r="AO11" s="117">
        <v>0.81</v>
      </c>
      <c r="AP11" s="120">
        <v>0.72</v>
      </c>
      <c r="AQ11" s="200">
        <v>0.77</v>
      </c>
      <c r="AR11" s="193">
        <v>1.21</v>
      </c>
      <c r="AS11" s="204"/>
      <c r="AT11" s="204"/>
      <c r="AU11" s="204"/>
      <c r="AV11" s="204"/>
      <c r="AW11" s="204"/>
      <c r="AX11" s="110"/>
      <c r="AY11" s="56"/>
      <c r="AZ11" s="55">
        <f t="shared" si="27"/>
        <v>0</v>
      </c>
      <c r="BA11" s="55">
        <f t="shared" si="28"/>
        <v>0</v>
      </c>
      <c r="BB11" s="55">
        <f t="shared" si="29"/>
        <v>0</v>
      </c>
      <c r="BC11" s="55">
        <f t="shared" si="30"/>
        <v>0</v>
      </c>
      <c r="BD11" s="55">
        <f t="shared" si="31"/>
        <v>0</v>
      </c>
      <c r="BE11" s="55">
        <f t="shared" si="32"/>
        <v>0</v>
      </c>
      <c r="BF11" s="55">
        <f t="shared" si="33"/>
        <v>0</v>
      </c>
      <c r="BG11" s="55">
        <f t="shared" si="34"/>
        <v>0</v>
      </c>
      <c r="BH11" s="55">
        <f t="shared" si="34"/>
        <v>0</v>
      </c>
      <c r="BI11" s="55">
        <f t="shared" si="34"/>
        <v>0</v>
      </c>
      <c r="BJ11" s="55">
        <f t="shared" si="34"/>
        <v>0</v>
      </c>
      <c r="BK11" s="55">
        <f t="shared" si="34"/>
        <v>0</v>
      </c>
      <c r="BL11" s="55">
        <f t="shared" si="34"/>
        <v>9.8039215686274595E-3</v>
      </c>
      <c r="BM11" s="55">
        <f t="shared" si="34"/>
        <v>-0.51111111111111118</v>
      </c>
      <c r="BN11" s="55">
        <f t="shared" si="34"/>
        <v>-2.2727272727272749E-2</v>
      </c>
      <c r="BO11" s="55">
        <f t="shared" si="34"/>
        <v>0.19999999999999996</v>
      </c>
      <c r="BP11" s="55">
        <f t="shared" si="34"/>
        <v>-0.14084507042253536</v>
      </c>
      <c r="BQ11" s="55">
        <f t="shared" si="34"/>
        <v>0.1111111111111112</v>
      </c>
      <c r="BR11" s="55">
        <f t="shared" si="34"/>
        <v>0.17204301075268819</v>
      </c>
      <c r="BS11" s="55">
        <f t="shared" si="34"/>
        <v>-0.15238095238095231</v>
      </c>
      <c r="BT11" s="55"/>
      <c r="BU11" s="55"/>
      <c r="BV11" s="55"/>
      <c r="BW11" s="55"/>
      <c r="BX11" s="55"/>
      <c r="BY11" s="55"/>
      <c r="BZ11" s="55"/>
      <c r="CA11" s="55"/>
      <c r="CB11" s="60">
        <v>20</v>
      </c>
      <c r="CC11" s="58">
        <f t="shared" ref="CC11:CV11" si="56">IF(AZ11&gt;=0.2,5,IF(AZ11&gt;=0.1,4,IF(AZ11&gt;=0,3,IF(AZ11&gt;=-0.1,2,1))))</f>
        <v>3</v>
      </c>
      <c r="CD11" s="58">
        <f t="shared" si="56"/>
        <v>3</v>
      </c>
      <c r="CE11" s="58">
        <f t="shared" si="56"/>
        <v>3</v>
      </c>
      <c r="CF11" s="58">
        <f t="shared" si="56"/>
        <v>3</v>
      </c>
      <c r="CG11" s="58">
        <f t="shared" si="56"/>
        <v>3</v>
      </c>
      <c r="CH11" s="58">
        <f t="shared" si="56"/>
        <v>3</v>
      </c>
      <c r="CI11" s="58">
        <f t="shared" si="56"/>
        <v>3</v>
      </c>
      <c r="CJ11" s="58">
        <f t="shared" si="56"/>
        <v>3</v>
      </c>
      <c r="CK11" s="58">
        <f t="shared" si="56"/>
        <v>3</v>
      </c>
      <c r="CL11" s="58">
        <f t="shared" si="56"/>
        <v>3</v>
      </c>
      <c r="CM11" s="58">
        <f t="shared" si="56"/>
        <v>3</v>
      </c>
      <c r="CN11" s="58">
        <f t="shared" si="56"/>
        <v>3</v>
      </c>
      <c r="CO11" s="58">
        <f t="shared" si="56"/>
        <v>3</v>
      </c>
      <c r="CP11" s="58">
        <f t="shared" si="56"/>
        <v>1</v>
      </c>
      <c r="CQ11" s="58">
        <f t="shared" si="56"/>
        <v>2</v>
      </c>
      <c r="CR11" s="58">
        <f t="shared" si="56"/>
        <v>5</v>
      </c>
      <c r="CS11" s="58">
        <f t="shared" si="56"/>
        <v>1</v>
      </c>
      <c r="CT11" s="58">
        <f t="shared" si="56"/>
        <v>4</v>
      </c>
      <c r="CU11" s="58">
        <f t="shared" si="56"/>
        <v>4</v>
      </c>
      <c r="CV11" s="58">
        <f t="shared" si="56"/>
        <v>1</v>
      </c>
      <c r="CW11" s="58"/>
      <c r="CX11" s="58"/>
      <c r="CY11" s="58"/>
      <c r="CZ11" s="58"/>
      <c r="DA11" s="58"/>
      <c r="DB11" s="58"/>
      <c r="DC11" s="53" t="s">
        <v>214</v>
      </c>
      <c r="DD11" s="67" t="s">
        <v>9</v>
      </c>
      <c r="DE11" s="58">
        <f t="shared" si="35"/>
        <v>12</v>
      </c>
      <c r="DF11" s="58">
        <f t="shared" si="36"/>
        <v>12</v>
      </c>
      <c r="DG11" s="58">
        <f t="shared" si="37"/>
        <v>12</v>
      </c>
      <c r="DH11" s="58">
        <f t="shared" si="38"/>
        <v>12</v>
      </c>
      <c r="DI11" s="58">
        <f t="shared" si="39"/>
        <v>12</v>
      </c>
      <c r="DJ11" s="58">
        <f t="shared" si="40"/>
        <v>12</v>
      </c>
      <c r="DK11" s="58">
        <f t="shared" ref="DK11:DK19" si="57">CI11/5*$CB11</f>
        <v>12</v>
      </c>
      <c r="DL11" s="58">
        <f t="shared" si="42"/>
        <v>12</v>
      </c>
      <c r="DM11" s="58">
        <f t="shared" si="43"/>
        <v>12</v>
      </c>
      <c r="DN11" s="58">
        <f t="shared" si="44"/>
        <v>12</v>
      </c>
      <c r="DO11" s="58">
        <f t="shared" si="45"/>
        <v>12</v>
      </c>
      <c r="DP11" s="58">
        <f t="shared" si="46"/>
        <v>12</v>
      </c>
      <c r="DQ11" s="58">
        <f t="shared" si="47"/>
        <v>12</v>
      </c>
      <c r="DR11" s="58">
        <f t="shared" si="48"/>
        <v>4</v>
      </c>
      <c r="DS11" s="58">
        <f t="shared" si="49"/>
        <v>8</v>
      </c>
      <c r="DT11" s="58">
        <f t="shared" si="50"/>
        <v>20</v>
      </c>
      <c r="DU11" s="58">
        <f t="shared" si="51"/>
        <v>4</v>
      </c>
      <c r="DV11" s="58">
        <f t="shared" si="52"/>
        <v>16</v>
      </c>
      <c r="DW11" s="58">
        <f t="shared" si="53"/>
        <v>16</v>
      </c>
      <c r="DX11" s="58">
        <f t="shared" si="54"/>
        <v>4</v>
      </c>
      <c r="DY11" s="58"/>
      <c r="DZ11" s="58"/>
      <c r="EA11" s="58"/>
      <c r="EB11" s="58"/>
      <c r="EC11" s="58"/>
      <c r="ED11" s="58"/>
      <c r="EE11" s="58"/>
    </row>
    <row r="12" spans="2:169" s="53" customFormat="1" ht="14.25" customHeight="1">
      <c r="C12" s="67" t="s">
        <v>0</v>
      </c>
      <c r="K12" s="82"/>
      <c r="L12" s="82"/>
      <c r="M12" s="82">
        <v>2.2599999999999998</v>
      </c>
      <c r="N12" s="82">
        <v>2.87</v>
      </c>
      <c r="O12" s="82">
        <v>2.21</v>
      </c>
      <c r="P12" s="82">
        <v>2.2799999999999998</v>
      </c>
      <c r="Q12" s="82">
        <v>2.4</v>
      </c>
      <c r="R12" s="82">
        <v>1.96</v>
      </c>
      <c r="S12" s="82">
        <v>2.2000000000000002</v>
      </c>
      <c r="T12" s="82">
        <v>2.3199999999999998</v>
      </c>
      <c r="U12" s="82">
        <v>2.39</v>
      </c>
      <c r="V12" s="82">
        <v>2.72</v>
      </c>
      <c r="W12" s="82">
        <v>1.96</v>
      </c>
      <c r="X12" s="82">
        <v>2.0699999999999998</v>
      </c>
      <c r="Y12" s="82">
        <v>2.2599999999999998</v>
      </c>
      <c r="Z12" s="82">
        <v>2.87</v>
      </c>
      <c r="AA12" s="82">
        <v>2.21</v>
      </c>
      <c r="AB12" s="82">
        <v>2.2799999999999998</v>
      </c>
      <c r="AC12" s="82">
        <v>2.4</v>
      </c>
      <c r="AD12" s="82">
        <v>1.96</v>
      </c>
      <c r="AE12" s="82">
        <v>2.2000000000000002</v>
      </c>
      <c r="AF12" s="82">
        <v>2.3199999999999998</v>
      </c>
      <c r="AG12" s="82">
        <v>2.39</v>
      </c>
      <c r="AH12" s="82">
        <v>2.72</v>
      </c>
      <c r="AI12" s="82">
        <v>1.96</v>
      </c>
      <c r="AJ12" s="82">
        <v>2.0699999999999998</v>
      </c>
      <c r="AK12" s="82">
        <v>2.08</v>
      </c>
      <c r="AL12" s="82">
        <v>2.96</v>
      </c>
      <c r="AM12" s="82">
        <v>2.2200000000000002</v>
      </c>
      <c r="AN12" s="82">
        <v>2.39</v>
      </c>
      <c r="AO12" s="117">
        <v>2.19</v>
      </c>
      <c r="AP12" s="120">
        <v>2.0699999999999998</v>
      </c>
      <c r="AQ12" s="200">
        <v>2.62</v>
      </c>
      <c r="AR12" s="193">
        <v>2.89</v>
      </c>
      <c r="AS12" s="204"/>
      <c r="AT12" s="204"/>
      <c r="AU12" s="204"/>
      <c r="AV12" s="204"/>
      <c r="AW12" s="204"/>
      <c r="AX12" s="110"/>
      <c r="AY12" s="56"/>
      <c r="AZ12" s="55">
        <f t="shared" si="27"/>
        <v>0</v>
      </c>
      <c r="BA12" s="55">
        <f t="shared" si="28"/>
        <v>0</v>
      </c>
      <c r="BB12" s="55">
        <f t="shared" si="29"/>
        <v>0</v>
      </c>
      <c r="BC12" s="55">
        <f t="shared" si="30"/>
        <v>0</v>
      </c>
      <c r="BD12" s="55">
        <f t="shared" si="31"/>
        <v>0</v>
      </c>
      <c r="BE12" s="55">
        <f t="shared" si="32"/>
        <v>0</v>
      </c>
      <c r="BF12" s="55">
        <f t="shared" ref="BF12:BF18" si="58">(S12-AE12)/S12</f>
        <v>0</v>
      </c>
      <c r="BG12" s="55">
        <f t="shared" ref="BG12:BG18" si="59">(T12-AF12)/T12</f>
        <v>0</v>
      </c>
      <c r="BH12" s="55">
        <f t="shared" ref="BH12:BH18" si="60">(U12-AG12)/U12</f>
        <v>0</v>
      </c>
      <c r="BI12" s="55">
        <f t="shared" ref="BI12:BI18" si="61">(V12-AH12)/V12</f>
        <v>0</v>
      </c>
      <c r="BJ12" s="55">
        <f t="shared" ref="BJ12:BJ18" si="62">(W12-AI12)/W12</f>
        <v>0</v>
      </c>
      <c r="BK12" s="55">
        <f t="shared" ref="BK12:BK21" si="63">(X12-AJ12)/X12</f>
        <v>0</v>
      </c>
      <c r="BL12" s="55">
        <f t="shared" ref="BL12:BL21" si="64">(Y12-AK12)/Y12</f>
        <v>7.9646017699114932E-2</v>
      </c>
      <c r="BM12" s="55">
        <f t="shared" ref="BM12:BM21" si="65">(Z12-AL12)/Z12</f>
        <v>-3.1358885017421553E-2</v>
      </c>
      <c r="BN12" s="55">
        <f t="shared" ref="BN12:BN21" si="66">(AA12-AM12)/AA12</f>
        <v>-4.5248868778281588E-3</v>
      </c>
      <c r="BO12" s="55">
        <f t="shared" ref="BO12:BO21" si="67">(AB12-AN12)/AB12</f>
        <v>-4.8245614035087862E-2</v>
      </c>
      <c r="BP12" s="55">
        <f t="shared" ref="BP12:BP21" si="68">(AC12-AO12)/AC12</f>
        <v>8.7499999999999994E-2</v>
      </c>
      <c r="BQ12" s="55">
        <f t="shared" ref="BQ12:BQ21" si="69">(AD12-AP12)/AD12</f>
        <v>-5.6122448979591774E-2</v>
      </c>
      <c r="BR12" s="55">
        <f t="shared" ref="BR12:BR21" si="70">(AE12-AQ12)/AE12</f>
        <v>-0.19090909090909086</v>
      </c>
      <c r="BS12" s="55">
        <f t="shared" ref="BS12:BS21" si="71">(AF12-AR12)/AF12</f>
        <v>-0.24568965517241392</v>
      </c>
      <c r="BT12" s="55"/>
      <c r="BU12" s="55"/>
      <c r="BV12" s="55"/>
      <c r="BW12" s="55"/>
      <c r="BX12" s="55"/>
      <c r="BY12" s="55"/>
      <c r="BZ12" s="55"/>
      <c r="CA12" s="55"/>
      <c r="CB12" s="60">
        <v>20</v>
      </c>
      <c r="CC12" s="58">
        <f t="shared" ref="CC12:CH18" si="72">IF(AZ12&gt;=0.2,5,IF(AZ12&gt;=0.1,4,IF(AZ12&gt;=0,3,IF(AZ12&gt;=-0.1,2,1))))</f>
        <v>3</v>
      </c>
      <c r="CD12" s="58">
        <f t="shared" si="72"/>
        <v>3</v>
      </c>
      <c r="CE12" s="58">
        <f t="shared" si="72"/>
        <v>3</v>
      </c>
      <c r="CF12" s="58">
        <f t="shared" si="72"/>
        <v>3</v>
      </c>
      <c r="CG12" s="58">
        <f t="shared" si="72"/>
        <v>3</v>
      </c>
      <c r="CH12" s="58">
        <f t="shared" si="72"/>
        <v>3</v>
      </c>
      <c r="CI12" s="58">
        <f t="shared" ref="CI12:CI18" si="73">IF(BF12&gt;=0.2,5,IF(BF12&gt;=0.1,4,IF(BF12&gt;=0,3,IF(BF12&gt;=-0.1,2,1))))</f>
        <v>3</v>
      </c>
      <c r="CJ12" s="58">
        <f t="shared" ref="CJ12:CV18" si="74">IF(BG12&gt;=0.2,5,IF(BG12&gt;=0.1,4,IF(BG12&gt;=0,3,IF(BG12&gt;=-0.1,2,1))))</f>
        <v>3</v>
      </c>
      <c r="CK12" s="58">
        <f t="shared" si="74"/>
        <v>3</v>
      </c>
      <c r="CL12" s="58">
        <f t="shared" si="74"/>
        <v>3</v>
      </c>
      <c r="CM12" s="58">
        <f t="shared" si="74"/>
        <v>3</v>
      </c>
      <c r="CN12" s="58">
        <f t="shared" si="74"/>
        <v>3</v>
      </c>
      <c r="CO12" s="58">
        <f t="shared" si="74"/>
        <v>3</v>
      </c>
      <c r="CP12" s="58">
        <f t="shared" si="74"/>
        <v>2</v>
      </c>
      <c r="CQ12" s="58">
        <f t="shared" si="74"/>
        <v>2</v>
      </c>
      <c r="CR12" s="58">
        <f t="shared" si="74"/>
        <v>2</v>
      </c>
      <c r="CS12" s="58">
        <f t="shared" si="74"/>
        <v>3</v>
      </c>
      <c r="CT12" s="58">
        <f t="shared" si="74"/>
        <v>2</v>
      </c>
      <c r="CU12" s="58">
        <f t="shared" si="74"/>
        <v>1</v>
      </c>
      <c r="CV12" s="58">
        <f t="shared" si="74"/>
        <v>1</v>
      </c>
      <c r="CW12" s="58"/>
      <c r="CX12" s="58"/>
      <c r="CY12" s="58"/>
      <c r="CZ12" s="58"/>
      <c r="DA12" s="58"/>
      <c r="DB12" s="58"/>
      <c r="DC12" s="53" t="s">
        <v>214</v>
      </c>
      <c r="DD12" s="67" t="s">
        <v>0</v>
      </c>
      <c r="DE12" s="58">
        <f t="shared" si="35"/>
        <v>12</v>
      </c>
      <c r="DF12" s="58">
        <f t="shared" si="36"/>
        <v>12</v>
      </c>
      <c r="DG12" s="58">
        <f t="shared" si="37"/>
        <v>12</v>
      </c>
      <c r="DH12" s="58">
        <f t="shared" si="38"/>
        <v>12</v>
      </c>
      <c r="DI12" s="58">
        <f t="shared" si="39"/>
        <v>12</v>
      </c>
      <c r="DJ12" s="58">
        <f t="shared" si="40"/>
        <v>12</v>
      </c>
      <c r="DK12" s="58">
        <f t="shared" si="57"/>
        <v>12</v>
      </c>
      <c r="DL12" s="58">
        <f t="shared" si="42"/>
        <v>12</v>
      </c>
      <c r="DM12" s="58">
        <f t="shared" si="43"/>
        <v>12</v>
      </c>
      <c r="DN12" s="58">
        <f t="shared" si="44"/>
        <v>12</v>
      </c>
      <c r="DO12" s="58">
        <f t="shared" si="45"/>
        <v>12</v>
      </c>
      <c r="DP12" s="58">
        <f t="shared" si="46"/>
        <v>12</v>
      </c>
      <c r="DQ12" s="58">
        <f t="shared" si="47"/>
        <v>12</v>
      </c>
      <c r="DR12" s="58">
        <f t="shared" si="48"/>
        <v>8</v>
      </c>
      <c r="DS12" s="58">
        <f t="shared" si="49"/>
        <v>8</v>
      </c>
      <c r="DT12" s="58">
        <f t="shared" si="50"/>
        <v>8</v>
      </c>
      <c r="DU12" s="58">
        <f t="shared" si="51"/>
        <v>12</v>
      </c>
      <c r="DV12" s="58">
        <f t="shared" si="52"/>
        <v>8</v>
      </c>
      <c r="DW12" s="58">
        <f t="shared" si="53"/>
        <v>4</v>
      </c>
      <c r="DX12" s="58">
        <f t="shared" si="54"/>
        <v>4</v>
      </c>
      <c r="DY12" s="58"/>
      <c r="DZ12" s="58"/>
      <c r="EA12" s="58"/>
      <c r="EB12" s="58"/>
      <c r="EC12" s="58"/>
      <c r="ED12" s="58"/>
      <c r="EE12" s="58"/>
    </row>
    <row r="13" spans="2:169" s="53" customFormat="1" ht="14.25" customHeight="1">
      <c r="C13" s="67" t="s">
        <v>6</v>
      </c>
      <c r="K13" s="82"/>
      <c r="L13" s="82"/>
      <c r="M13" s="82">
        <v>2.6</v>
      </c>
      <c r="N13" s="82">
        <v>3.67</v>
      </c>
      <c r="O13" s="82">
        <v>2.46</v>
      </c>
      <c r="P13" s="82">
        <v>2.54</v>
      </c>
      <c r="Q13" s="82">
        <v>2.8</v>
      </c>
      <c r="R13" s="82">
        <v>2.09</v>
      </c>
      <c r="S13" s="82">
        <v>1.69</v>
      </c>
      <c r="T13" s="82">
        <v>1.87</v>
      </c>
      <c r="U13" s="82">
        <v>1.95</v>
      </c>
      <c r="V13" s="82">
        <v>1.97</v>
      </c>
      <c r="W13" s="82">
        <v>1.7</v>
      </c>
      <c r="X13" s="82">
        <v>2.08</v>
      </c>
      <c r="Y13" s="82">
        <v>2.6</v>
      </c>
      <c r="Z13" s="82">
        <v>3.67</v>
      </c>
      <c r="AA13" s="82">
        <v>2.46</v>
      </c>
      <c r="AB13" s="82">
        <v>2.54</v>
      </c>
      <c r="AC13" s="82">
        <v>2.8</v>
      </c>
      <c r="AD13" s="82">
        <v>2.09</v>
      </c>
      <c r="AE13" s="82">
        <v>1.69</v>
      </c>
      <c r="AF13" s="82">
        <v>1.87</v>
      </c>
      <c r="AG13" s="82">
        <v>1.95</v>
      </c>
      <c r="AH13" s="82">
        <v>1.97</v>
      </c>
      <c r="AI13" s="82">
        <v>1.7</v>
      </c>
      <c r="AJ13" s="82">
        <v>2.08</v>
      </c>
      <c r="AK13" s="82">
        <v>2.13</v>
      </c>
      <c r="AL13" s="82">
        <v>3.31</v>
      </c>
      <c r="AM13" s="82">
        <v>2.31</v>
      </c>
      <c r="AN13" s="82">
        <v>3.09</v>
      </c>
      <c r="AO13" s="117">
        <v>2.16</v>
      </c>
      <c r="AP13" s="120">
        <v>1.86</v>
      </c>
      <c r="AQ13" s="200">
        <v>2.11</v>
      </c>
      <c r="AR13" s="193">
        <v>2.14</v>
      </c>
      <c r="AS13" s="204"/>
      <c r="AT13" s="204"/>
      <c r="AU13" s="204"/>
      <c r="AV13" s="204"/>
      <c r="AW13" s="204"/>
      <c r="AX13" s="110"/>
      <c r="AY13" s="56"/>
      <c r="AZ13" s="55">
        <f t="shared" si="27"/>
        <v>0</v>
      </c>
      <c r="BA13" s="55">
        <f t="shared" si="28"/>
        <v>0</v>
      </c>
      <c r="BB13" s="55">
        <f t="shared" si="29"/>
        <v>0</v>
      </c>
      <c r="BC13" s="55">
        <f t="shared" si="30"/>
        <v>0</v>
      </c>
      <c r="BD13" s="55">
        <f t="shared" si="31"/>
        <v>0</v>
      </c>
      <c r="BE13" s="55">
        <f t="shared" si="32"/>
        <v>0</v>
      </c>
      <c r="BF13" s="55">
        <f t="shared" si="58"/>
        <v>0</v>
      </c>
      <c r="BG13" s="55">
        <f t="shared" si="59"/>
        <v>0</v>
      </c>
      <c r="BH13" s="55">
        <f t="shared" si="60"/>
        <v>0</v>
      </c>
      <c r="BI13" s="55">
        <f t="shared" si="61"/>
        <v>0</v>
      </c>
      <c r="BJ13" s="55">
        <f t="shared" si="62"/>
        <v>0</v>
      </c>
      <c r="BK13" s="55">
        <f t="shared" si="63"/>
        <v>0</v>
      </c>
      <c r="BL13" s="55">
        <f t="shared" si="64"/>
        <v>0.18076923076923085</v>
      </c>
      <c r="BM13" s="55">
        <f t="shared" si="65"/>
        <v>9.8092643051771081E-2</v>
      </c>
      <c r="BN13" s="55">
        <f t="shared" si="66"/>
        <v>6.0975609756097525E-2</v>
      </c>
      <c r="BO13" s="55">
        <f t="shared" si="67"/>
        <v>-0.21653543307086606</v>
      </c>
      <c r="BP13" s="55">
        <f t="shared" si="68"/>
        <v>0.22857142857142848</v>
      </c>
      <c r="BQ13" s="55">
        <f t="shared" si="69"/>
        <v>0.11004784688995205</v>
      </c>
      <c r="BR13" s="55">
        <f t="shared" si="70"/>
        <v>-0.24852071005917156</v>
      </c>
      <c r="BS13" s="55">
        <f t="shared" si="71"/>
        <v>-0.14438502673796791</v>
      </c>
      <c r="BT13" s="55"/>
      <c r="BU13" s="55"/>
      <c r="BV13" s="55"/>
      <c r="BW13" s="55"/>
      <c r="BX13" s="55"/>
      <c r="BY13" s="55"/>
      <c r="BZ13" s="55"/>
      <c r="CA13" s="55"/>
      <c r="CB13" s="60">
        <v>20</v>
      </c>
      <c r="CC13" s="58">
        <f t="shared" si="72"/>
        <v>3</v>
      </c>
      <c r="CD13" s="58">
        <f t="shared" si="72"/>
        <v>3</v>
      </c>
      <c r="CE13" s="58">
        <f t="shared" si="72"/>
        <v>3</v>
      </c>
      <c r="CF13" s="58">
        <f t="shared" si="72"/>
        <v>3</v>
      </c>
      <c r="CG13" s="58">
        <f t="shared" si="72"/>
        <v>3</v>
      </c>
      <c r="CH13" s="58">
        <f t="shared" si="72"/>
        <v>3</v>
      </c>
      <c r="CI13" s="58">
        <f t="shared" si="73"/>
        <v>3</v>
      </c>
      <c r="CJ13" s="58">
        <f t="shared" si="74"/>
        <v>3</v>
      </c>
      <c r="CK13" s="58">
        <f t="shared" si="74"/>
        <v>3</v>
      </c>
      <c r="CL13" s="58">
        <f t="shared" si="74"/>
        <v>3</v>
      </c>
      <c r="CM13" s="58">
        <f t="shared" si="74"/>
        <v>3</v>
      </c>
      <c r="CN13" s="58">
        <f t="shared" si="74"/>
        <v>3</v>
      </c>
      <c r="CO13" s="58">
        <f t="shared" si="74"/>
        <v>4</v>
      </c>
      <c r="CP13" s="58">
        <f t="shared" si="74"/>
        <v>3</v>
      </c>
      <c r="CQ13" s="58">
        <f t="shared" si="74"/>
        <v>3</v>
      </c>
      <c r="CR13" s="58">
        <f t="shared" si="74"/>
        <v>1</v>
      </c>
      <c r="CS13" s="58">
        <f t="shared" si="74"/>
        <v>5</v>
      </c>
      <c r="CT13" s="58">
        <f t="shared" si="74"/>
        <v>4</v>
      </c>
      <c r="CU13" s="58">
        <f t="shared" si="74"/>
        <v>1</v>
      </c>
      <c r="CV13" s="58">
        <f t="shared" si="74"/>
        <v>1</v>
      </c>
      <c r="CW13" s="58"/>
      <c r="CX13" s="58"/>
      <c r="CY13" s="58"/>
      <c r="CZ13" s="58"/>
      <c r="DA13" s="58"/>
      <c r="DB13" s="58"/>
      <c r="DC13" s="53" t="s">
        <v>214</v>
      </c>
      <c r="DD13" s="67" t="s">
        <v>6</v>
      </c>
      <c r="DE13" s="58">
        <f t="shared" si="35"/>
        <v>12</v>
      </c>
      <c r="DF13" s="58">
        <f t="shared" si="36"/>
        <v>12</v>
      </c>
      <c r="DG13" s="58">
        <f t="shared" si="37"/>
        <v>12</v>
      </c>
      <c r="DH13" s="58">
        <f t="shared" si="38"/>
        <v>12</v>
      </c>
      <c r="DI13" s="58">
        <f t="shared" si="39"/>
        <v>12</v>
      </c>
      <c r="DJ13" s="58">
        <f t="shared" si="40"/>
        <v>12</v>
      </c>
      <c r="DK13" s="58">
        <f t="shared" si="57"/>
        <v>12</v>
      </c>
      <c r="DL13" s="58">
        <f t="shared" si="42"/>
        <v>12</v>
      </c>
      <c r="DM13" s="58">
        <f t="shared" si="43"/>
        <v>12</v>
      </c>
      <c r="DN13" s="58">
        <f t="shared" si="44"/>
        <v>12</v>
      </c>
      <c r="DO13" s="58">
        <f t="shared" si="45"/>
        <v>12</v>
      </c>
      <c r="DP13" s="58">
        <f t="shared" si="46"/>
        <v>12</v>
      </c>
      <c r="DQ13" s="58">
        <f t="shared" si="47"/>
        <v>16</v>
      </c>
      <c r="DR13" s="58">
        <f t="shared" si="48"/>
        <v>12</v>
      </c>
      <c r="DS13" s="58">
        <f t="shared" si="49"/>
        <v>12</v>
      </c>
      <c r="DT13" s="58">
        <f t="shared" si="50"/>
        <v>4</v>
      </c>
      <c r="DU13" s="58">
        <f t="shared" si="51"/>
        <v>20</v>
      </c>
      <c r="DV13" s="58">
        <f t="shared" si="52"/>
        <v>16</v>
      </c>
      <c r="DW13" s="58">
        <f t="shared" si="53"/>
        <v>4</v>
      </c>
      <c r="DX13" s="58">
        <f t="shared" si="54"/>
        <v>4</v>
      </c>
      <c r="DY13" s="58"/>
      <c r="DZ13" s="58"/>
      <c r="EA13" s="58"/>
      <c r="EB13" s="58"/>
      <c r="EC13" s="58"/>
      <c r="ED13" s="58"/>
      <c r="EE13" s="58"/>
    </row>
    <row r="14" spans="2:169" s="53" customFormat="1" ht="14.25" customHeight="1">
      <c r="C14" s="67" t="s">
        <v>10</v>
      </c>
      <c r="K14" s="82"/>
      <c r="L14" s="82"/>
      <c r="M14" s="82">
        <v>1.07</v>
      </c>
      <c r="N14" s="82">
        <v>1.96</v>
      </c>
      <c r="O14" s="82">
        <v>1.27</v>
      </c>
      <c r="P14" s="82">
        <v>1.45</v>
      </c>
      <c r="Q14" s="82">
        <v>1.35</v>
      </c>
      <c r="R14" s="82">
        <v>1.18</v>
      </c>
      <c r="S14" s="82">
        <v>1.1399999999999999</v>
      </c>
      <c r="T14" s="82">
        <v>1.02</v>
      </c>
      <c r="U14" s="82">
        <v>1.07</v>
      </c>
      <c r="V14" s="82">
        <v>0.91</v>
      </c>
      <c r="W14" s="82">
        <v>1.04</v>
      </c>
      <c r="X14" s="82">
        <v>1.1499999999999999</v>
      </c>
      <c r="Y14" s="82">
        <v>1.07</v>
      </c>
      <c r="Z14" s="82">
        <v>1.96</v>
      </c>
      <c r="AA14" s="82">
        <v>1.27</v>
      </c>
      <c r="AB14" s="82">
        <v>1.45</v>
      </c>
      <c r="AC14" s="82">
        <v>1.35</v>
      </c>
      <c r="AD14" s="82">
        <v>1.18</v>
      </c>
      <c r="AE14" s="82">
        <v>1.1399999999999999</v>
      </c>
      <c r="AF14" s="82">
        <v>1.02</v>
      </c>
      <c r="AG14" s="82">
        <v>1.07</v>
      </c>
      <c r="AH14" s="82">
        <v>0.91</v>
      </c>
      <c r="AI14" s="82">
        <v>1.04</v>
      </c>
      <c r="AJ14" s="82">
        <v>1.1499999999999999</v>
      </c>
      <c r="AK14" s="82">
        <v>1.65</v>
      </c>
      <c r="AL14" s="82">
        <v>2.11</v>
      </c>
      <c r="AM14" s="82">
        <v>1.19</v>
      </c>
      <c r="AN14" s="82">
        <v>1.58</v>
      </c>
      <c r="AO14" s="117">
        <v>1.38</v>
      </c>
      <c r="AP14" s="120">
        <v>1.1499999999999999</v>
      </c>
      <c r="AQ14" s="200">
        <v>1.06</v>
      </c>
      <c r="AR14" s="193">
        <v>1.1499999999999999</v>
      </c>
      <c r="AS14" s="204"/>
      <c r="AT14" s="204"/>
      <c r="AU14" s="204"/>
      <c r="AV14" s="204"/>
      <c r="AW14" s="204"/>
      <c r="AX14" s="110"/>
      <c r="AY14" s="56"/>
      <c r="AZ14" s="55">
        <f t="shared" si="27"/>
        <v>0</v>
      </c>
      <c r="BA14" s="55">
        <f t="shared" si="28"/>
        <v>0</v>
      </c>
      <c r="BB14" s="55">
        <f t="shared" si="29"/>
        <v>0</v>
      </c>
      <c r="BC14" s="55">
        <f t="shared" si="30"/>
        <v>0</v>
      </c>
      <c r="BD14" s="55">
        <f t="shared" si="31"/>
        <v>0</v>
      </c>
      <c r="BE14" s="55">
        <f t="shared" si="32"/>
        <v>0</v>
      </c>
      <c r="BF14" s="55">
        <f t="shared" si="58"/>
        <v>0</v>
      </c>
      <c r="BG14" s="55">
        <f t="shared" si="59"/>
        <v>0</v>
      </c>
      <c r="BH14" s="55">
        <f t="shared" si="60"/>
        <v>0</v>
      </c>
      <c r="BI14" s="55">
        <f t="shared" si="61"/>
        <v>0</v>
      </c>
      <c r="BJ14" s="55">
        <f t="shared" si="62"/>
        <v>0</v>
      </c>
      <c r="BK14" s="55">
        <f t="shared" si="63"/>
        <v>0</v>
      </c>
      <c r="BL14" s="55">
        <f t="shared" si="64"/>
        <v>-0.54205607476635498</v>
      </c>
      <c r="BM14" s="55">
        <f t="shared" si="65"/>
        <v>-7.6530612244897919E-2</v>
      </c>
      <c r="BN14" s="55">
        <f t="shared" si="66"/>
        <v>6.2992125984252023E-2</v>
      </c>
      <c r="BO14" s="55">
        <f t="shared" si="67"/>
        <v>-8.9655172413793185E-2</v>
      </c>
      <c r="BP14" s="55">
        <f t="shared" si="68"/>
        <v>-2.2222222222222077E-2</v>
      </c>
      <c r="BQ14" s="55">
        <f t="shared" si="69"/>
        <v>2.5423728813559344E-2</v>
      </c>
      <c r="BR14" s="55">
        <f t="shared" si="70"/>
        <v>7.0175438596491099E-2</v>
      </c>
      <c r="BS14" s="55">
        <f t="shared" si="71"/>
        <v>-0.12745098039215674</v>
      </c>
      <c r="BT14" s="55"/>
      <c r="BU14" s="55"/>
      <c r="BV14" s="55"/>
      <c r="BW14" s="55"/>
      <c r="BX14" s="55"/>
      <c r="BY14" s="55"/>
      <c r="BZ14" s="55"/>
      <c r="CA14" s="55"/>
      <c r="CB14" s="60">
        <v>20</v>
      </c>
      <c r="CC14" s="58">
        <f t="shared" si="72"/>
        <v>3</v>
      </c>
      <c r="CD14" s="58">
        <f t="shared" si="72"/>
        <v>3</v>
      </c>
      <c r="CE14" s="58">
        <f t="shared" si="72"/>
        <v>3</v>
      </c>
      <c r="CF14" s="58">
        <f t="shared" si="72"/>
        <v>3</v>
      </c>
      <c r="CG14" s="58">
        <f t="shared" si="72"/>
        <v>3</v>
      </c>
      <c r="CH14" s="58">
        <f t="shared" si="72"/>
        <v>3</v>
      </c>
      <c r="CI14" s="58">
        <f t="shared" si="73"/>
        <v>3</v>
      </c>
      <c r="CJ14" s="58">
        <f t="shared" si="74"/>
        <v>3</v>
      </c>
      <c r="CK14" s="58">
        <f t="shared" si="74"/>
        <v>3</v>
      </c>
      <c r="CL14" s="58">
        <f t="shared" si="74"/>
        <v>3</v>
      </c>
      <c r="CM14" s="58">
        <f t="shared" si="74"/>
        <v>3</v>
      </c>
      <c r="CN14" s="58">
        <f t="shared" si="74"/>
        <v>3</v>
      </c>
      <c r="CO14" s="58">
        <f t="shared" si="74"/>
        <v>1</v>
      </c>
      <c r="CP14" s="58">
        <f t="shared" si="74"/>
        <v>2</v>
      </c>
      <c r="CQ14" s="58">
        <f t="shared" si="74"/>
        <v>3</v>
      </c>
      <c r="CR14" s="58">
        <f t="shared" si="74"/>
        <v>2</v>
      </c>
      <c r="CS14" s="58">
        <f t="shared" si="74"/>
        <v>2</v>
      </c>
      <c r="CT14" s="58">
        <f t="shared" si="74"/>
        <v>3</v>
      </c>
      <c r="CU14" s="58">
        <f t="shared" si="74"/>
        <v>3</v>
      </c>
      <c r="CV14" s="58">
        <f t="shared" si="74"/>
        <v>1</v>
      </c>
      <c r="CW14" s="58"/>
      <c r="CX14" s="58"/>
      <c r="CY14" s="58"/>
      <c r="CZ14" s="58"/>
      <c r="DA14" s="58"/>
      <c r="DB14" s="58"/>
      <c r="DC14" s="53" t="s">
        <v>214</v>
      </c>
      <c r="DD14" s="67" t="s">
        <v>10</v>
      </c>
      <c r="DE14" s="58">
        <f t="shared" si="35"/>
        <v>12</v>
      </c>
      <c r="DF14" s="58">
        <f t="shared" si="36"/>
        <v>12</v>
      </c>
      <c r="DG14" s="58">
        <f t="shared" si="37"/>
        <v>12</v>
      </c>
      <c r="DH14" s="58">
        <f t="shared" si="38"/>
        <v>12</v>
      </c>
      <c r="DI14" s="58">
        <f t="shared" si="39"/>
        <v>12</v>
      </c>
      <c r="DJ14" s="58">
        <f t="shared" si="40"/>
        <v>12</v>
      </c>
      <c r="DK14" s="58">
        <f t="shared" si="57"/>
        <v>12</v>
      </c>
      <c r="DL14" s="58">
        <f t="shared" si="42"/>
        <v>12</v>
      </c>
      <c r="DM14" s="58">
        <f t="shared" si="43"/>
        <v>12</v>
      </c>
      <c r="DN14" s="58">
        <f t="shared" si="44"/>
        <v>12</v>
      </c>
      <c r="DO14" s="58">
        <f t="shared" si="45"/>
        <v>12</v>
      </c>
      <c r="DP14" s="58">
        <f t="shared" si="46"/>
        <v>12</v>
      </c>
      <c r="DQ14" s="58">
        <f t="shared" si="47"/>
        <v>4</v>
      </c>
      <c r="DR14" s="58">
        <f t="shared" si="48"/>
        <v>8</v>
      </c>
      <c r="DS14" s="58">
        <f t="shared" si="49"/>
        <v>12</v>
      </c>
      <c r="DT14" s="58">
        <f t="shared" si="50"/>
        <v>8</v>
      </c>
      <c r="DU14" s="58">
        <f t="shared" si="51"/>
        <v>8</v>
      </c>
      <c r="DV14" s="58">
        <f t="shared" si="52"/>
        <v>12</v>
      </c>
      <c r="DW14" s="58">
        <f t="shared" si="53"/>
        <v>12</v>
      </c>
      <c r="DX14" s="58">
        <f t="shared" si="54"/>
        <v>4</v>
      </c>
      <c r="DY14" s="58"/>
      <c r="DZ14" s="58"/>
      <c r="EA14" s="58"/>
      <c r="EB14" s="58"/>
      <c r="EC14" s="58"/>
      <c r="ED14" s="58"/>
      <c r="EE14" s="58"/>
    </row>
    <row r="15" spans="2:169" s="53" customFormat="1" ht="14.25" customHeight="1">
      <c r="C15" s="67" t="s">
        <v>11</v>
      </c>
      <c r="K15" s="82"/>
      <c r="L15" s="82"/>
      <c r="M15" s="82">
        <v>2.54</v>
      </c>
      <c r="N15" s="82">
        <v>3.03</v>
      </c>
      <c r="O15" s="82">
        <v>2.42</v>
      </c>
      <c r="P15" s="82">
        <v>2.41</v>
      </c>
      <c r="Q15" s="82">
        <v>2.27</v>
      </c>
      <c r="R15" s="82">
        <v>1.99</v>
      </c>
      <c r="S15" s="82">
        <v>1.7</v>
      </c>
      <c r="T15" s="82">
        <v>2.2799999999999998</v>
      </c>
      <c r="U15" s="82">
        <v>2.41</v>
      </c>
      <c r="V15" s="82">
        <v>1.97</v>
      </c>
      <c r="W15" s="82">
        <v>1.73</v>
      </c>
      <c r="X15" s="82">
        <v>2.19</v>
      </c>
      <c r="Y15" s="82">
        <v>2.54</v>
      </c>
      <c r="Z15" s="82">
        <v>3.03</v>
      </c>
      <c r="AA15" s="82">
        <v>2.42</v>
      </c>
      <c r="AB15" s="82">
        <v>2.41</v>
      </c>
      <c r="AC15" s="82">
        <v>2.27</v>
      </c>
      <c r="AD15" s="82">
        <v>1.99</v>
      </c>
      <c r="AE15" s="82">
        <v>1.7</v>
      </c>
      <c r="AF15" s="82">
        <v>2.2799999999999998</v>
      </c>
      <c r="AG15" s="82">
        <v>2.41</v>
      </c>
      <c r="AH15" s="82">
        <v>1.97</v>
      </c>
      <c r="AI15" s="82">
        <v>1.73</v>
      </c>
      <c r="AJ15" s="82">
        <v>2.19</v>
      </c>
      <c r="AK15" s="82">
        <v>2.19</v>
      </c>
      <c r="AL15" s="82">
        <v>2.4900000000000002</v>
      </c>
      <c r="AM15" s="82">
        <v>2.44</v>
      </c>
      <c r="AN15" s="82">
        <v>2.35</v>
      </c>
      <c r="AO15" s="117">
        <v>1.83</v>
      </c>
      <c r="AP15" s="120">
        <v>1.71</v>
      </c>
      <c r="AQ15" s="200">
        <v>1.74</v>
      </c>
      <c r="AR15" s="193">
        <v>2.42</v>
      </c>
      <c r="AS15" s="204"/>
      <c r="AT15" s="204"/>
      <c r="AU15" s="204"/>
      <c r="AV15" s="204"/>
      <c r="AW15" s="204"/>
      <c r="AX15" s="110"/>
      <c r="AY15" s="56"/>
      <c r="AZ15" s="55">
        <f t="shared" si="27"/>
        <v>0</v>
      </c>
      <c r="BA15" s="55">
        <f t="shared" si="28"/>
        <v>0</v>
      </c>
      <c r="BB15" s="55">
        <f t="shared" si="29"/>
        <v>0</v>
      </c>
      <c r="BC15" s="55">
        <f t="shared" si="30"/>
        <v>0</v>
      </c>
      <c r="BD15" s="55">
        <f t="shared" si="31"/>
        <v>0</v>
      </c>
      <c r="BE15" s="55">
        <f t="shared" si="32"/>
        <v>0</v>
      </c>
      <c r="BF15" s="55">
        <f t="shared" si="58"/>
        <v>0</v>
      </c>
      <c r="BG15" s="55">
        <f t="shared" si="59"/>
        <v>0</v>
      </c>
      <c r="BH15" s="55">
        <f t="shared" si="60"/>
        <v>0</v>
      </c>
      <c r="BI15" s="55">
        <f t="shared" si="61"/>
        <v>0</v>
      </c>
      <c r="BJ15" s="55">
        <f t="shared" si="62"/>
        <v>0</v>
      </c>
      <c r="BK15" s="55">
        <f t="shared" si="63"/>
        <v>0</v>
      </c>
      <c r="BL15" s="55">
        <f t="shared" si="64"/>
        <v>0.13779527559055121</v>
      </c>
      <c r="BM15" s="55">
        <f t="shared" si="65"/>
        <v>0.1782178217821781</v>
      </c>
      <c r="BN15" s="55">
        <f t="shared" si="66"/>
        <v>-8.2644628099173625E-3</v>
      </c>
      <c r="BO15" s="55">
        <f t="shared" si="67"/>
        <v>2.4896265560165994E-2</v>
      </c>
      <c r="BP15" s="55">
        <f t="shared" si="68"/>
        <v>0.19383259911894271</v>
      </c>
      <c r="BQ15" s="55">
        <f t="shared" si="69"/>
        <v>0.14070351758793972</v>
      </c>
      <c r="BR15" s="55">
        <f t="shared" si="70"/>
        <v>-2.3529411764705903E-2</v>
      </c>
      <c r="BS15" s="55">
        <f t="shared" si="71"/>
        <v>-6.1403508771929884E-2</v>
      </c>
      <c r="BT15" s="55"/>
      <c r="BU15" s="55"/>
      <c r="BV15" s="55"/>
      <c r="BW15" s="55"/>
      <c r="BX15" s="55"/>
      <c r="BY15" s="55"/>
      <c r="BZ15" s="55"/>
      <c r="CA15" s="55"/>
      <c r="CB15" s="60">
        <v>20</v>
      </c>
      <c r="CC15" s="58">
        <f t="shared" si="72"/>
        <v>3</v>
      </c>
      <c r="CD15" s="58">
        <f t="shared" si="72"/>
        <v>3</v>
      </c>
      <c r="CE15" s="58">
        <f t="shared" si="72"/>
        <v>3</v>
      </c>
      <c r="CF15" s="58">
        <f t="shared" si="72"/>
        <v>3</v>
      </c>
      <c r="CG15" s="58">
        <f t="shared" si="72"/>
        <v>3</v>
      </c>
      <c r="CH15" s="58">
        <f t="shared" si="72"/>
        <v>3</v>
      </c>
      <c r="CI15" s="58">
        <f t="shared" si="73"/>
        <v>3</v>
      </c>
      <c r="CJ15" s="58">
        <f t="shared" si="74"/>
        <v>3</v>
      </c>
      <c r="CK15" s="58">
        <f t="shared" si="74"/>
        <v>3</v>
      </c>
      <c r="CL15" s="58">
        <f t="shared" si="74"/>
        <v>3</v>
      </c>
      <c r="CM15" s="58">
        <f t="shared" si="74"/>
        <v>3</v>
      </c>
      <c r="CN15" s="58">
        <f t="shared" si="74"/>
        <v>3</v>
      </c>
      <c r="CO15" s="58">
        <f t="shared" si="74"/>
        <v>4</v>
      </c>
      <c r="CP15" s="58">
        <f t="shared" si="74"/>
        <v>4</v>
      </c>
      <c r="CQ15" s="58">
        <f t="shared" si="74"/>
        <v>2</v>
      </c>
      <c r="CR15" s="58">
        <f t="shared" si="74"/>
        <v>3</v>
      </c>
      <c r="CS15" s="58">
        <f t="shared" si="74"/>
        <v>4</v>
      </c>
      <c r="CT15" s="58">
        <f t="shared" si="74"/>
        <v>4</v>
      </c>
      <c r="CU15" s="58">
        <f t="shared" si="74"/>
        <v>2</v>
      </c>
      <c r="CV15" s="58">
        <f t="shared" si="74"/>
        <v>2</v>
      </c>
      <c r="CW15" s="58"/>
      <c r="CX15" s="58"/>
      <c r="CY15" s="58"/>
      <c r="CZ15" s="58"/>
      <c r="DA15" s="58"/>
      <c r="DB15" s="58"/>
      <c r="DC15" s="53" t="s">
        <v>214</v>
      </c>
      <c r="DD15" s="67" t="s">
        <v>11</v>
      </c>
      <c r="DE15" s="58">
        <f t="shared" si="35"/>
        <v>12</v>
      </c>
      <c r="DF15" s="58">
        <f t="shared" si="36"/>
        <v>12</v>
      </c>
      <c r="DG15" s="58">
        <f t="shared" si="37"/>
        <v>12</v>
      </c>
      <c r="DH15" s="58">
        <f t="shared" si="38"/>
        <v>12</v>
      </c>
      <c r="DI15" s="58">
        <f t="shared" si="39"/>
        <v>12</v>
      </c>
      <c r="DJ15" s="58">
        <f t="shared" si="40"/>
        <v>12</v>
      </c>
      <c r="DK15" s="58">
        <f t="shared" si="57"/>
        <v>12</v>
      </c>
      <c r="DL15" s="58">
        <f t="shared" si="42"/>
        <v>12</v>
      </c>
      <c r="DM15" s="58">
        <f t="shared" si="43"/>
        <v>12</v>
      </c>
      <c r="DN15" s="58">
        <f t="shared" si="44"/>
        <v>12</v>
      </c>
      <c r="DO15" s="58">
        <f t="shared" si="45"/>
        <v>12</v>
      </c>
      <c r="DP15" s="58">
        <f t="shared" si="46"/>
        <v>12</v>
      </c>
      <c r="DQ15" s="58">
        <f t="shared" si="47"/>
        <v>16</v>
      </c>
      <c r="DR15" s="58">
        <f t="shared" si="48"/>
        <v>16</v>
      </c>
      <c r="DS15" s="58">
        <f t="shared" si="49"/>
        <v>8</v>
      </c>
      <c r="DT15" s="58">
        <f t="shared" si="50"/>
        <v>12</v>
      </c>
      <c r="DU15" s="58">
        <f t="shared" si="51"/>
        <v>16</v>
      </c>
      <c r="DV15" s="58">
        <f t="shared" si="52"/>
        <v>16</v>
      </c>
      <c r="DW15" s="58">
        <f t="shared" si="53"/>
        <v>8</v>
      </c>
      <c r="DX15" s="58">
        <f t="shared" si="54"/>
        <v>8</v>
      </c>
      <c r="DY15" s="58"/>
      <c r="DZ15" s="58"/>
      <c r="EA15" s="58"/>
      <c r="EB15" s="58"/>
      <c r="EC15" s="58"/>
      <c r="ED15" s="58"/>
      <c r="EE15" s="58"/>
    </row>
    <row r="16" spans="2:169" s="53" customFormat="1" ht="14.25" customHeight="1">
      <c r="C16" s="67" t="s">
        <v>12</v>
      </c>
      <c r="K16" s="82"/>
      <c r="L16" s="82"/>
      <c r="M16" s="82">
        <v>2.4900000000000002</v>
      </c>
      <c r="N16" s="82">
        <v>3.31</v>
      </c>
      <c r="O16" s="82">
        <v>2.87</v>
      </c>
      <c r="P16" s="82">
        <v>3.16</v>
      </c>
      <c r="Q16" s="82">
        <v>3.14</v>
      </c>
      <c r="R16" s="82">
        <v>2.1800000000000002</v>
      </c>
      <c r="S16" s="82">
        <v>1.45</v>
      </c>
      <c r="T16" s="82">
        <v>2.11</v>
      </c>
      <c r="U16" s="82">
        <v>2.39</v>
      </c>
      <c r="V16" s="82">
        <v>2.81</v>
      </c>
      <c r="W16" s="82">
        <v>2.12</v>
      </c>
      <c r="X16" s="82">
        <v>1.92</v>
      </c>
      <c r="Y16" s="82">
        <v>2.4900000000000002</v>
      </c>
      <c r="Z16" s="82">
        <v>3.31</v>
      </c>
      <c r="AA16" s="82">
        <v>2.87</v>
      </c>
      <c r="AB16" s="82">
        <v>3.16</v>
      </c>
      <c r="AC16" s="82">
        <v>3.14</v>
      </c>
      <c r="AD16" s="82">
        <v>2.1800000000000002</v>
      </c>
      <c r="AE16" s="82">
        <v>1.45</v>
      </c>
      <c r="AF16" s="82">
        <v>2.11</v>
      </c>
      <c r="AG16" s="82">
        <v>2.39</v>
      </c>
      <c r="AH16" s="82">
        <v>2.81</v>
      </c>
      <c r="AI16" s="82">
        <v>2.12</v>
      </c>
      <c r="AJ16" s="82">
        <v>1.92</v>
      </c>
      <c r="AK16" s="82">
        <v>2.77</v>
      </c>
      <c r="AL16" s="82">
        <v>2.68</v>
      </c>
      <c r="AM16" s="82">
        <v>2.38</v>
      </c>
      <c r="AN16" s="82">
        <v>2.37</v>
      </c>
      <c r="AO16" s="117">
        <v>2.38</v>
      </c>
      <c r="AP16" s="120">
        <v>2.25</v>
      </c>
      <c r="AQ16" s="200">
        <v>1.95</v>
      </c>
      <c r="AR16" s="193">
        <v>2.0099999999999998</v>
      </c>
      <c r="AS16" s="204"/>
      <c r="AT16" s="204"/>
      <c r="AU16" s="204"/>
      <c r="AV16" s="204"/>
      <c r="AW16" s="204"/>
      <c r="AX16" s="110"/>
      <c r="AY16" s="56"/>
      <c r="AZ16" s="55">
        <f t="shared" si="27"/>
        <v>0</v>
      </c>
      <c r="BA16" s="55">
        <f t="shared" si="28"/>
        <v>0</v>
      </c>
      <c r="BB16" s="55">
        <f t="shared" si="29"/>
        <v>0</v>
      </c>
      <c r="BC16" s="55">
        <f t="shared" si="30"/>
        <v>0</v>
      </c>
      <c r="BD16" s="55">
        <f t="shared" si="31"/>
        <v>0</v>
      </c>
      <c r="BE16" s="55">
        <f t="shared" si="32"/>
        <v>0</v>
      </c>
      <c r="BF16" s="55">
        <f t="shared" si="58"/>
        <v>0</v>
      </c>
      <c r="BG16" s="55">
        <f t="shared" si="59"/>
        <v>0</v>
      </c>
      <c r="BH16" s="55">
        <f t="shared" si="60"/>
        <v>0</v>
      </c>
      <c r="BI16" s="55">
        <f t="shared" si="61"/>
        <v>0</v>
      </c>
      <c r="BJ16" s="55">
        <f t="shared" si="62"/>
        <v>0</v>
      </c>
      <c r="BK16" s="55">
        <f t="shared" si="63"/>
        <v>0</v>
      </c>
      <c r="BL16" s="55">
        <f t="shared" si="64"/>
        <v>-0.11244979919678706</v>
      </c>
      <c r="BM16" s="55">
        <f t="shared" si="65"/>
        <v>0.19033232628398788</v>
      </c>
      <c r="BN16" s="55">
        <f t="shared" si="66"/>
        <v>0.17073170731707324</v>
      </c>
      <c r="BO16" s="55">
        <f t="shared" si="67"/>
        <v>0.25</v>
      </c>
      <c r="BP16" s="55">
        <f t="shared" si="68"/>
        <v>0.24203821656050961</v>
      </c>
      <c r="BQ16" s="55">
        <f t="shared" si="69"/>
        <v>-3.2110091743119192E-2</v>
      </c>
      <c r="BR16" s="55">
        <f t="shared" si="70"/>
        <v>-0.34482758620689657</v>
      </c>
      <c r="BS16" s="55">
        <f t="shared" si="71"/>
        <v>4.7393364928909998E-2</v>
      </c>
      <c r="BT16" s="55"/>
      <c r="BU16" s="55"/>
      <c r="BV16" s="55"/>
      <c r="BW16" s="55"/>
      <c r="BX16" s="55"/>
      <c r="BY16" s="55"/>
      <c r="BZ16" s="55"/>
      <c r="CA16" s="55"/>
      <c r="CB16" s="60">
        <v>20</v>
      </c>
      <c r="CC16" s="58">
        <f t="shared" si="72"/>
        <v>3</v>
      </c>
      <c r="CD16" s="58">
        <f t="shared" si="72"/>
        <v>3</v>
      </c>
      <c r="CE16" s="58">
        <f t="shared" si="72"/>
        <v>3</v>
      </c>
      <c r="CF16" s="58">
        <f t="shared" si="72"/>
        <v>3</v>
      </c>
      <c r="CG16" s="58">
        <f t="shared" si="72"/>
        <v>3</v>
      </c>
      <c r="CH16" s="58">
        <f t="shared" si="72"/>
        <v>3</v>
      </c>
      <c r="CI16" s="58">
        <f t="shared" si="73"/>
        <v>3</v>
      </c>
      <c r="CJ16" s="58">
        <f t="shared" si="74"/>
        <v>3</v>
      </c>
      <c r="CK16" s="58">
        <f t="shared" si="74"/>
        <v>3</v>
      </c>
      <c r="CL16" s="58">
        <f t="shared" si="74"/>
        <v>3</v>
      </c>
      <c r="CM16" s="58">
        <f t="shared" si="74"/>
        <v>3</v>
      </c>
      <c r="CN16" s="58">
        <f t="shared" si="74"/>
        <v>3</v>
      </c>
      <c r="CO16" s="58">
        <f t="shared" si="74"/>
        <v>1</v>
      </c>
      <c r="CP16" s="58">
        <f t="shared" si="74"/>
        <v>4</v>
      </c>
      <c r="CQ16" s="58">
        <f t="shared" si="74"/>
        <v>4</v>
      </c>
      <c r="CR16" s="58">
        <f t="shared" si="74"/>
        <v>5</v>
      </c>
      <c r="CS16" s="58">
        <f t="shared" si="74"/>
        <v>5</v>
      </c>
      <c r="CT16" s="58">
        <f t="shared" si="74"/>
        <v>2</v>
      </c>
      <c r="CU16" s="58">
        <f t="shared" si="74"/>
        <v>1</v>
      </c>
      <c r="CV16" s="58">
        <f t="shared" si="74"/>
        <v>3</v>
      </c>
      <c r="CW16" s="58"/>
      <c r="CX16" s="58"/>
      <c r="CY16" s="58"/>
      <c r="CZ16" s="58"/>
      <c r="DA16" s="58"/>
      <c r="DB16" s="58"/>
      <c r="DC16" s="53" t="s">
        <v>214</v>
      </c>
      <c r="DD16" s="67" t="s">
        <v>12</v>
      </c>
      <c r="DE16" s="58">
        <f t="shared" si="35"/>
        <v>12</v>
      </c>
      <c r="DF16" s="58">
        <f t="shared" si="36"/>
        <v>12</v>
      </c>
      <c r="DG16" s="58">
        <f t="shared" si="37"/>
        <v>12</v>
      </c>
      <c r="DH16" s="58">
        <f t="shared" si="38"/>
        <v>12</v>
      </c>
      <c r="DI16" s="58">
        <f t="shared" si="39"/>
        <v>12</v>
      </c>
      <c r="DJ16" s="58">
        <f t="shared" si="40"/>
        <v>12</v>
      </c>
      <c r="DK16" s="58">
        <f t="shared" si="57"/>
        <v>12</v>
      </c>
      <c r="DL16" s="58">
        <f t="shared" si="42"/>
        <v>12</v>
      </c>
      <c r="DM16" s="58">
        <f t="shared" si="43"/>
        <v>12</v>
      </c>
      <c r="DN16" s="58">
        <f t="shared" si="44"/>
        <v>12</v>
      </c>
      <c r="DO16" s="58">
        <f t="shared" si="45"/>
        <v>12</v>
      </c>
      <c r="DP16" s="58">
        <f t="shared" si="46"/>
        <v>12</v>
      </c>
      <c r="DQ16" s="58">
        <f t="shared" si="47"/>
        <v>4</v>
      </c>
      <c r="DR16" s="58">
        <f t="shared" si="48"/>
        <v>16</v>
      </c>
      <c r="DS16" s="58">
        <f t="shared" si="49"/>
        <v>16</v>
      </c>
      <c r="DT16" s="58">
        <f t="shared" si="50"/>
        <v>20</v>
      </c>
      <c r="DU16" s="58">
        <f t="shared" si="51"/>
        <v>20</v>
      </c>
      <c r="DV16" s="58">
        <f t="shared" si="52"/>
        <v>8</v>
      </c>
      <c r="DW16" s="58">
        <f t="shared" si="53"/>
        <v>4</v>
      </c>
      <c r="DX16" s="58">
        <f t="shared" si="54"/>
        <v>12</v>
      </c>
      <c r="DY16" s="58"/>
      <c r="DZ16" s="58"/>
      <c r="EA16" s="58"/>
      <c r="EB16" s="58"/>
      <c r="EC16" s="58"/>
      <c r="ED16" s="58"/>
      <c r="EE16" s="58"/>
    </row>
    <row r="17" spans="2:169" s="53" customFormat="1" ht="14.25" customHeight="1">
      <c r="C17" s="67" t="s">
        <v>8</v>
      </c>
      <c r="K17" s="82"/>
      <c r="L17" s="82"/>
      <c r="M17" s="82">
        <v>2.4500000000000002</v>
      </c>
      <c r="N17" s="82">
        <v>4.1399999999999997</v>
      </c>
      <c r="O17" s="82">
        <v>1.73</v>
      </c>
      <c r="P17" s="82">
        <v>1.1499999999999999</v>
      </c>
      <c r="Q17" s="82">
        <v>0.97</v>
      </c>
      <c r="R17" s="82">
        <v>0.76</v>
      </c>
      <c r="S17" s="82">
        <v>0.93</v>
      </c>
      <c r="T17" s="82">
        <v>1.55</v>
      </c>
      <c r="U17" s="82">
        <v>1.68</v>
      </c>
      <c r="V17" s="82">
        <v>1.67</v>
      </c>
      <c r="W17" s="82">
        <v>1.1299999999999999</v>
      </c>
      <c r="X17" s="82">
        <v>1.24</v>
      </c>
      <c r="Y17" s="82">
        <v>2.4500000000000002</v>
      </c>
      <c r="Z17" s="82">
        <v>4.1399999999999997</v>
      </c>
      <c r="AA17" s="82">
        <v>1.73</v>
      </c>
      <c r="AB17" s="82">
        <v>1.1499999999999999</v>
      </c>
      <c r="AC17" s="82">
        <v>0.97</v>
      </c>
      <c r="AD17" s="82">
        <v>0.76</v>
      </c>
      <c r="AE17" s="82">
        <v>0.93</v>
      </c>
      <c r="AF17" s="82">
        <v>1.55</v>
      </c>
      <c r="AG17" s="82">
        <v>1.68</v>
      </c>
      <c r="AH17" s="82">
        <v>1.67</v>
      </c>
      <c r="AI17" s="82">
        <v>1.1299999999999999</v>
      </c>
      <c r="AJ17" s="82">
        <v>1.24</v>
      </c>
      <c r="AK17" s="82">
        <v>2.74</v>
      </c>
      <c r="AL17" s="82">
        <v>4.18</v>
      </c>
      <c r="AM17" s="82">
        <v>1.6</v>
      </c>
      <c r="AN17" s="82">
        <v>1.31</v>
      </c>
      <c r="AO17" s="117">
        <v>0.91</v>
      </c>
      <c r="AP17" s="120">
        <v>0.73</v>
      </c>
      <c r="AQ17" s="200">
        <v>0.99</v>
      </c>
      <c r="AR17" s="193">
        <v>1.55</v>
      </c>
      <c r="AS17" s="204"/>
      <c r="AT17" s="204"/>
      <c r="AU17" s="204"/>
      <c r="AV17" s="204"/>
      <c r="AW17" s="204"/>
      <c r="AX17" s="110"/>
      <c r="AY17" s="56"/>
      <c r="AZ17" s="55">
        <f t="shared" si="27"/>
        <v>0</v>
      </c>
      <c r="BA17" s="55">
        <f t="shared" si="28"/>
        <v>0</v>
      </c>
      <c r="BB17" s="55">
        <f t="shared" si="29"/>
        <v>0</v>
      </c>
      <c r="BC17" s="55">
        <f t="shared" si="30"/>
        <v>0</v>
      </c>
      <c r="BD17" s="55">
        <f t="shared" si="31"/>
        <v>0</v>
      </c>
      <c r="BE17" s="55">
        <f t="shared" si="32"/>
        <v>0</v>
      </c>
      <c r="BF17" s="55">
        <f t="shared" si="58"/>
        <v>0</v>
      </c>
      <c r="BG17" s="55">
        <f t="shared" si="59"/>
        <v>0</v>
      </c>
      <c r="BH17" s="55">
        <f t="shared" si="60"/>
        <v>0</v>
      </c>
      <c r="BI17" s="55">
        <f t="shared" si="61"/>
        <v>0</v>
      </c>
      <c r="BJ17" s="55">
        <f t="shared" si="62"/>
        <v>0</v>
      </c>
      <c r="BK17" s="55">
        <f t="shared" si="63"/>
        <v>0</v>
      </c>
      <c r="BL17" s="55">
        <f t="shared" si="64"/>
        <v>-0.11836734693877551</v>
      </c>
      <c r="BM17" s="55">
        <f t="shared" si="65"/>
        <v>-9.6618357487922805E-3</v>
      </c>
      <c r="BN17" s="55">
        <f t="shared" si="66"/>
        <v>7.5144508670520166E-2</v>
      </c>
      <c r="BO17" s="55">
        <f t="shared" si="67"/>
        <v>-0.13913043478260884</v>
      </c>
      <c r="BP17" s="55">
        <f t="shared" si="68"/>
        <v>6.1855670103092723E-2</v>
      </c>
      <c r="BQ17" s="55">
        <f t="shared" si="69"/>
        <v>3.9473684210526348E-2</v>
      </c>
      <c r="BR17" s="55">
        <f t="shared" si="70"/>
        <v>-6.4516129032257993E-2</v>
      </c>
      <c r="BS17" s="55">
        <f t="shared" si="71"/>
        <v>0</v>
      </c>
      <c r="BT17" s="55"/>
      <c r="BU17" s="55"/>
      <c r="BV17" s="55"/>
      <c r="BW17" s="55"/>
      <c r="BX17" s="55"/>
      <c r="BY17" s="55"/>
      <c r="BZ17" s="55"/>
      <c r="CA17" s="55"/>
      <c r="CB17" s="60">
        <v>20</v>
      </c>
      <c r="CC17" s="58">
        <f t="shared" si="72"/>
        <v>3</v>
      </c>
      <c r="CD17" s="58">
        <f t="shared" si="72"/>
        <v>3</v>
      </c>
      <c r="CE17" s="58">
        <f t="shared" si="72"/>
        <v>3</v>
      </c>
      <c r="CF17" s="58">
        <f t="shared" si="72"/>
        <v>3</v>
      </c>
      <c r="CG17" s="58">
        <f t="shared" si="72"/>
        <v>3</v>
      </c>
      <c r="CH17" s="58">
        <f t="shared" si="72"/>
        <v>3</v>
      </c>
      <c r="CI17" s="58">
        <f t="shared" si="73"/>
        <v>3</v>
      </c>
      <c r="CJ17" s="58">
        <f t="shared" si="74"/>
        <v>3</v>
      </c>
      <c r="CK17" s="58">
        <f t="shared" si="74"/>
        <v>3</v>
      </c>
      <c r="CL17" s="58">
        <f t="shared" si="74"/>
        <v>3</v>
      </c>
      <c r="CM17" s="58">
        <f t="shared" si="74"/>
        <v>3</v>
      </c>
      <c r="CN17" s="58">
        <f t="shared" si="74"/>
        <v>3</v>
      </c>
      <c r="CO17" s="58">
        <f t="shared" si="74"/>
        <v>1</v>
      </c>
      <c r="CP17" s="58">
        <f t="shared" si="74"/>
        <v>2</v>
      </c>
      <c r="CQ17" s="58">
        <f t="shared" si="74"/>
        <v>3</v>
      </c>
      <c r="CR17" s="58">
        <f t="shared" si="74"/>
        <v>1</v>
      </c>
      <c r="CS17" s="58">
        <f t="shared" si="74"/>
        <v>3</v>
      </c>
      <c r="CT17" s="58">
        <f t="shared" si="74"/>
        <v>3</v>
      </c>
      <c r="CU17" s="58">
        <f t="shared" si="74"/>
        <v>2</v>
      </c>
      <c r="CV17" s="58">
        <f t="shared" si="74"/>
        <v>3</v>
      </c>
      <c r="CW17" s="58"/>
      <c r="CX17" s="58"/>
      <c r="CY17" s="58"/>
      <c r="CZ17" s="58"/>
      <c r="DA17" s="58"/>
      <c r="DB17" s="58"/>
      <c r="DC17" s="53" t="s">
        <v>214</v>
      </c>
      <c r="DD17" s="67" t="s">
        <v>8</v>
      </c>
      <c r="DE17" s="58">
        <f t="shared" si="35"/>
        <v>12</v>
      </c>
      <c r="DF17" s="58">
        <f t="shared" si="36"/>
        <v>12</v>
      </c>
      <c r="DG17" s="58">
        <f t="shared" si="37"/>
        <v>12</v>
      </c>
      <c r="DH17" s="58">
        <f t="shared" si="38"/>
        <v>12</v>
      </c>
      <c r="DI17" s="58">
        <f t="shared" si="39"/>
        <v>12</v>
      </c>
      <c r="DJ17" s="58">
        <f t="shared" si="40"/>
        <v>12</v>
      </c>
      <c r="DK17" s="58">
        <f t="shared" si="57"/>
        <v>12</v>
      </c>
      <c r="DL17" s="58">
        <f t="shared" si="42"/>
        <v>12</v>
      </c>
      <c r="DM17" s="58">
        <f t="shared" si="43"/>
        <v>12</v>
      </c>
      <c r="DN17" s="58">
        <f t="shared" si="44"/>
        <v>12</v>
      </c>
      <c r="DO17" s="58">
        <f t="shared" si="45"/>
        <v>12</v>
      </c>
      <c r="DP17" s="58">
        <f t="shared" si="46"/>
        <v>12</v>
      </c>
      <c r="DQ17" s="58">
        <f t="shared" si="47"/>
        <v>4</v>
      </c>
      <c r="DR17" s="58">
        <f t="shared" si="48"/>
        <v>8</v>
      </c>
      <c r="DS17" s="58">
        <f t="shared" si="49"/>
        <v>12</v>
      </c>
      <c r="DT17" s="58">
        <f t="shared" si="50"/>
        <v>4</v>
      </c>
      <c r="DU17" s="58">
        <f t="shared" si="51"/>
        <v>12</v>
      </c>
      <c r="DV17" s="58">
        <f t="shared" si="52"/>
        <v>12</v>
      </c>
      <c r="DW17" s="58">
        <f t="shared" si="53"/>
        <v>8</v>
      </c>
      <c r="DX17" s="58">
        <f t="shared" si="54"/>
        <v>12</v>
      </c>
      <c r="DY17" s="58"/>
      <c r="DZ17" s="58"/>
      <c r="EA17" s="58"/>
      <c r="EB17" s="58"/>
      <c r="EC17" s="58"/>
      <c r="ED17" s="58"/>
      <c r="EE17" s="58"/>
    </row>
    <row r="18" spans="2:169" s="87" customFormat="1" ht="14.25" customHeight="1">
      <c r="C18" s="93" t="s">
        <v>5</v>
      </c>
      <c r="K18" s="88"/>
      <c r="L18" s="88"/>
      <c r="M18" s="88">
        <v>2.12</v>
      </c>
      <c r="N18" s="88">
        <v>2.99</v>
      </c>
      <c r="O18" s="88">
        <v>1.43</v>
      </c>
      <c r="P18" s="88">
        <v>1.1000000000000001</v>
      </c>
      <c r="Q18" s="88">
        <v>0.87</v>
      </c>
      <c r="R18" s="88">
        <v>0.81</v>
      </c>
      <c r="S18" s="88">
        <v>0.95</v>
      </c>
      <c r="T18" s="88">
        <v>1.53</v>
      </c>
      <c r="U18" s="88">
        <v>1.38</v>
      </c>
      <c r="V18" s="88">
        <v>1.47</v>
      </c>
      <c r="W18" s="88">
        <v>1.06</v>
      </c>
      <c r="X18" s="88">
        <v>1.3</v>
      </c>
      <c r="Y18" s="88">
        <v>2.12</v>
      </c>
      <c r="Z18" s="88">
        <v>2.99</v>
      </c>
      <c r="AA18" s="88">
        <v>1.43</v>
      </c>
      <c r="AB18" s="88">
        <v>1.1000000000000001</v>
      </c>
      <c r="AC18" s="88">
        <v>0.87</v>
      </c>
      <c r="AD18" s="88">
        <v>0.81</v>
      </c>
      <c r="AE18" s="88">
        <v>0.95</v>
      </c>
      <c r="AF18" s="88">
        <v>1.53</v>
      </c>
      <c r="AG18" s="88">
        <v>1.38</v>
      </c>
      <c r="AH18" s="88">
        <v>1.47</v>
      </c>
      <c r="AI18" s="88">
        <v>1.06</v>
      </c>
      <c r="AJ18" s="88">
        <v>1.3</v>
      </c>
      <c r="AK18" s="88">
        <v>3.62</v>
      </c>
      <c r="AL18" s="88">
        <v>4.91</v>
      </c>
      <c r="AM18" s="88">
        <v>1.65</v>
      </c>
      <c r="AN18" s="88">
        <v>1.48</v>
      </c>
      <c r="AO18" s="166">
        <v>1.08</v>
      </c>
      <c r="AP18" s="120">
        <v>1.04</v>
      </c>
      <c r="AQ18" s="200">
        <v>1.37</v>
      </c>
      <c r="AR18" s="193">
        <v>1.53</v>
      </c>
      <c r="AS18" s="204"/>
      <c r="AT18" s="204"/>
      <c r="AU18" s="204"/>
      <c r="AV18" s="204"/>
      <c r="AW18" s="204"/>
      <c r="AX18" s="110"/>
      <c r="AY18" s="89"/>
      <c r="AZ18" s="90">
        <f t="shared" si="27"/>
        <v>0</v>
      </c>
      <c r="BA18" s="90">
        <f t="shared" si="28"/>
        <v>0</v>
      </c>
      <c r="BB18" s="90">
        <f t="shared" si="29"/>
        <v>0</v>
      </c>
      <c r="BC18" s="90">
        <f t="shared" si="30"/>
        <v>0</v>
      </c>
      <c r="BD18" s="90">
        <f t="shared" si="31"/>
        <v>0</v>
      </c>
      <c r="BE18" s="90">
        <f t="shared" si="32"/>
        <v>0</v>
      </c>
      <c r="BF18" s="90">
        <f t="shared" si="58"/>
        <v>0</v>
      </c>
      <c r="BG18" s="90">
        <f t="shared" si="59"/>
        <v>0</v>
      </c>
      <c r="BH18" s="90">
        <f t="shared" si="60"/>
        <v>0</v>
      </c>
      <c r="BI18" s="90">
        <f t="shared" si="61"/>
        <v>0</v>
      </c>
      <c r="BJ18" s="90">
        <f t="shared" si="62"/>
        <v>0</v>
      </c>
      <c r="BK18" s="90">
        <f t="shared" si="63"/>
        <v>0</v>
      </c>
      <c r="BL18" s="90">
        <f t="shared" si="64"/>
        <v>-0.70754716981132071</v>
      </c>
      <c r="BM18" s="90">
        <f t="shared" si="65"/>
        <v>-0.64214046822742465</v>
      </c>
      <c r="BN18" s="90">
        <f t="shared" si="66"/>
        <v>-0.15384615384615383</v>
      </c>
      <c r="BO18" s="90">
        <f t="shared" si="67"/>
        <v>-0.34545454545454535</v>
      </c>
      <c r="BP18" s="90">
        <f t="shared" si="68"/>
        <v>-0.24137931034482768</v>
      </c>
      <c r="BQ18" s="90">
        <f t="shared" si="69"/>
        <v>-0.2839506172839506</v>
      </c>
      <c r="BR18" s="90">
        <f t="shared" si="70"/>
        <v>-0.44210526315789489</v>
      </c>
      <c r="BS18" s="90">
        <f t="shared" si="71"/>
        <v>0</v>
      </c>
      <c r="BT18" s="90"/>
      <c r="BU18" s="90"/>
      <c r="BV18" s="90"/>
      <c r="BW18" s="90"/>
      <c r="BX18" s="90"/>
      <c r="BY18" s="90"/>
      <c r="BZ18" s="90"/>
      <c r="CA18" s="90"/>
      <c r="CB18" s="91">
        <v>20</v>
      </c>
      <c r="CC18" s="92">
        <f t="shared" si="72"/>
        <v>3</v>
      </c>
      <c r="CD18" s="92">
        <f t="shared" si="72"/>
        <v>3</v>
      </c>
      <c r="CE18" s="92">
        <f t="shared" si="72"/>
        <v>3</v>
      </c>
      <c r="CF18" s="92">
        <f t="shared" si="72"/>
        <v>3</v>
      </c>
      <c r="CG18" s="92">
        <f t="shared" si="72"/>
        <v>3</v>
      </c>
      <c r="CH18" s="92">
        <f t="shared" si="72"/>
        <v>3</v>
      </c>
      <c r="CI18" s="92">
        <f t="shared" si="73"/>
        <v>3</v>
      </c>
      <c r="CJ18" s="92">
        <f t="shared" si="74"/>
        <v>3</v>
      </c>
      <c r="CK18" s="92">
        <f t="shared" si="74"/>
        <v>3</v>
      </c>
      <c r="CL18" s="92">
        <f t="shared" si="74"/>
        <v>3</v>
      </c>
      <c r="CM18" s="92">
        <f t="shared" si="74"/>
        <v>3</v>
      </c>
      <c r="CN18" s="92">
        <f t="shared" si="74"/>
        <v>3</v>
      </c>
      <c r="CO18" s="92">
        <f t="shared" si="74"/>
        <v>1</v>
      </c>
      <c r="CP18" s="92">
        <f t="shared" si="74"/>
        <v>1</v>
      </c>
      <c r="CQ18" s="92">
        <f t="shared" si="74"/>
        <v>1</v>
      </c>
      <c r="CR18" s="92">
        <f t="shared" si="74"/>
        <v>1</v>
      </c>
      <c r="CS18" s="92">
        <f t="shared" si="74"/>
        <v>1</v>
      </c>
      <c r="CT18" s="92">
        <f t="shared" si="74"/>
        <v>1</v>
      </c>
      <c r="CU18" s="92">
        <f t="shared" si="74"/>
        <v>1</v>
      </c>
      <c r="CV18" s="92">
        <f t="shared" si="74"/>
        <v>3</v>
      </c>
      <c r="CW18" s="92"/>
      <c r="CX18" s="92"/>
      <c r="CY18" s="92"/>
      <c r="CZ18" s="92"/>
      <c r="DA18" s="92"/>
      <c r="DB18" s="92"/>
      <c r="DC18" s="53" t="s">
        <v>214</v>
      </c>
      <c r="DD18" s="93" t="s">
        <v>5</v>
      </c>
      <c r="DE18" s="92">
        <f t="shared" si="35"/>
        <v>12</v>
      </c>
      <c r="DF18" s="92">
        <f t="shared" si="36"/>
        <v>12</v>
      </c>
      <c r="DG18" s="92">
        <f t="shared" si="37"/>
        <v>12</v>
      </c>
      <c r="DH18" s="92">
        <f t="shared" si="38"/>
        <v>12</v>
      </c>
      <c r="DI18" s="92">
        <f t="shared" si="39"/>
        <v>12</v>
      </c>
      <c r="DJ18" s="92">
        <f t="shared" si="40"/>
        <v>12</v>
      </c>
      <c r="DK18" s="92">
        <f t="shared" si="57"/>
        <v>12</v>
      </c>
      <c r="DL18" s="92">
        <f t="shared" si="42"/>
        <v>12</v>
      </c>
      <c r="DM18" s="92">
        <f t="shared" si="43"/>
        <v>12</v>
      </c>
      <c r="DN18" s="92">
        <f t="shared" si="44"/>
        <v>12</v>
      </c>
      <c r="DO18" s="92">
        <f t="shared" si="45"/>
        <v>12</v>
      </c>
      <c r="DP18" s="92">
        <f t="shared" si="46"/>
        <v>12</v>
      </c>
      <c r="DQ18" s="92">
        <f t="shared" si="47"/>
        <v>4</v>
      </c>
      <c r="DR18" s="92">
        <f t="shared" si="48"/>
        <v>4</v>
      </c>
      <c r="DS18" s="92">
        <f t="shared" si="49"/>
        <v>4</v>
      </c>
      <c r="DT18" s="92">
        <f t="shared" si="50"/>
        <v>4</v>
      </c>
      <c r="DU18" s="92">
        <f t="shared" si="51"/>
        <v>4</v>
      </c>
      <c r="DV18" s="92">
        <f t="shared" si="52"/>
        <v>4</v>
      </c>
      <c r="DW18" s="92">
        <f t="shared" si="53"/>
        <v>4</v>
      </c>
      <c r="DX18" s="92">
        <f t="shared" si="54"/>
        <v>12</v>
      </c>
      <c r="DY18" s="92"/>
      <c r="DZ18" s="92"/>
      <c r="EA18" s="92"/>
      <c r="EB18" s="92"/>
      <c r="EC18" s="92"/>
      <c r="ED18" s="92"/>
      <c r="EE18" s="92"/>
    </row>
    <row r="19" spans="2:169" s="48" customFormat="1" ht="14.25" customHeight="1">
      <c r="B19" s="50" t="s">
        <v>116</v>
      </c>
      <c r="C19" s="76" t="s">
        <v>9</v>
      </c>
      <c r="K19" s="69"/>
      <c r="L19" s="69">
        <v>3364</v>
      </c>
      <c r="M19" s="69">
        <v>2974</v>
      </c>
      <c r="N19" s="69">
        <v>2958</v>
      </c>
      <c r="O19" s="69">
        <v>3245</v>
      </c>
      <c r="P19" s="69">
        <v>2594</v>
      </c>
      <c r="Q19" s="69">
        <v>2322</v>
      </c>
      <c r="R19" s="69">
        <v>2985</v>
      </c>
      <c r="S19" s="69">
        <v>2712</v>
      </c>
      <c r="T19" s="69">
        <v>2400</v>
      </c>
      <c r="U19" s="69">
        <v>3442</v>
      </c>
      <c r="V19" s="69">
        <v>3393</v>
      </c>
      <c r="W19" s="69">
        <v>3416</v>
      </c>
      <c r="X19" s="69">
        <v>3397</v>
      </c>
      <c r="Y19" s="69">
        <v>2748</v>
      </c>
      <c r="Z19" s="69">
        <v>3028</v>
      </c>
      <c r="AA19" s="69">
        <v>2866</v>
      </c>
      <c r="AB19" s="69">
        <v>2789</v>
      </c>
      <c r="AC19" s="69">
        <v>2633</v>
      </c>
      <c r="AD19" s="69">
        <v>3286</v>
      </c>
      <c r="AE19" s="69">
        <v>2443</v>
      </c>
      <c r="AF19" s="69">
        <v>2742</v>
      </c>
      <c r="AG19" s="69">
        <v>2573</v>
      </c>
      <c r="AH19" s="69">
        <v>2884</v>
      </c>
      <c r="AI19" s="69">
        <v>2749</v>
      </c>
      <c r="AJ19" s="69">
        <v>2569</v>
      </c>
      <c r="AK19" s="69">
        <v>2679</v>
      </c>
      <c r="AL19" s="116">
        <v>2561</v>
      </c>
      <c r="AM19" s="123">
        <v>2184</v>
      </c>
      <c r="AN19" s="121">
        <v>2409</v>
      </c>
      <c r="AO19" s="191">
        <v>2114</v>
      </c>
      <c r="AP19" s="73">
        <v>2307</v>
      </c>
      <c r="AQ19" s="195">
        <v>2160</v>
      </c>
      <c r="AR19" s="195">
        <v>1826</v>
      </c>
      <c r="AS19" s="206"/>
      <c r="AT19" s="206"/>
      <c r="AU19" s="206"/>
      <c r="AV19" s="206"/>
      <c r="AW19" s="206"/>
      <c r="AX19" s="109"/>
      <c r="AY19" s="49"/>
      <c r="AZ19" s="54">
        <f t="shared" ref="AZ19:AZ21" si="75">(M19-Y19)/M19</f>
        <v>7.5991930060524543E-2</v>
      </c>
      <c r="BA19" s="54">
        <f t="shared" ref="BA19:BA21" si="76">(N19-Z19)/N19</f>
        <v>-2.3664638269100743E-2</v>
      </c>
      <c r="BB19" s="54">
        <f t="shared" ref="BB19:BB21" si="77">(O19-AA19)/O19</f>
        <v>0.11679506933744221</v>
      </c>
      <c r="BC19" s="54">
        <f t="shared" ref="BC19:BC21" si="78">(P19-AB19)/P19</f>
        <v>-7.5173477255204318E-2</v>
      </c>
      <c r="BD19" s="54">
        <f t="shared" ref="BD19:BD21" si="79">(Q19-AC19)/Q19</f>
        <v>-0.13393626184323859</v>
      </c>
      <c r="BE19" s="54">
        <f t="shared" ref="BE19:BE21" si="80">(R19-AD19)/R19</f>
        <v>-0.10083752093802345</v>
      </c>
      <c r="BF19" s="54">
        <f t="shared" ref="BF19:BF26" si="81">(S19-AE19)/S19</f>
        <v>9.9188790560471973E-2</v>
      </c>
      <c r="BG19" s="54">
        <f t="shared" ref="BG19:BG26" si="82">(T19-AF19)/T19</f>
        <v>-0.14249999999999999</v>
      </c>
      <c r="BH19" s="54">
        <f t="shared" ref="BH19:BH26" si="83">(U19-AG19)/U19</f>
        <v>0.25246949447995354</v>
      </c>
      <c r="BI19" s="54">
        <f t="shared" ref="BI19:BI26" si="84">(V19-AH19)/V19</f>
        <v>0.15001473622163278</v>
      </c>
      <c r="BJ19" s="54">
        <f t="shared" ref="BJ19:BJ26" si="85">(W19-AI19)/W19</f>
        <v>0.19525761124121779</v>
      </c>
      <c r="BK19" s="54">
        <f t="shared" si="63"/>
        <v>0.24374448042390345</v>
      </c>
      <c r="BL19" s="54">
        <f t="shared" si="64"/>
        <v>2.5109170305676855E-2</v>
      </c>
      <c r="BM19" s="54">
        <f t="shared" si="65"/>
        <v>0.15422721268163805</v>
      </c>
      <c r="BN19" s="54">
        <f t="shared" si="66"/>
        <v>0.23796231681786462</v>
      </c>
      <c r="BO19" s="54">
        <f t="shared" si="67"/>
        <v>0.13624955181068482</v>
      </c>
      <c r="BP19" s="54">
        <f t="shared" si="68"/>
        <v>0.19711355867831371</v>
      </c>
      <c r="BQ19" s="54">
        <f t="shared" si="69"/>
        <v>0.297930614729154</v>
      </c>
      <c r="BR19" s="54">
        <f t="shared" si="70"/>
        <v>0.11584117887842817</v>
      </c>
      <c r="BS19" s="54">
        <f t="shared" si="71"/>
        <v>0.33406272793581326</v>
      </c>
      <c r="BT19" s="54"/>
      <c r="BU19" s="54"/>
      <c r="BV19" s="54"/>
      <c r="BW19" s="54"/>
      <c r="BX19" s="54"/>
      <c r="BY19" s="54"/>
      <c r="BZ19" s="54"/>
      <c r="CA19" s="54"/>
      <c r="CB19" s="61">
        <v>15</v>
      </c>
      <c r="CC19" s="59">
        <f t="shared" ref="CC19:CL26" si="86">IF(M19&gt;=5000,IF(AZ19&gt;=0.24,5,IF(AZ19&gt;=0.16,4,IF(AZ19&gt;=0.08,3,IF(AZ19&gt;=0,2,1)))),IF(M19&gt;=3000,IF(AZ19&gt;=0.18,5,IF(AZ19&gt;=0.12,4,IF(AZ19&gt;0.06,3,IF(AZ19&gt;=0,2,1)))),IF(M19&gt;=1000,IF(AZ19&gt;=0.09,5,IF(AZ19&gt;=0.05,4,IF(AZ19&gt;=0.03,3,IF(AZ19&gt;=0,2,1)))),IF(AZ19&gt;=0.05,5,IF(AZ19&gt;=0,4,1)))))</f>
        <v>4</v>
      </c>
      <c r="CD19" s="59">
        <f t="shared" si="86"/>
        <v>1</v>
      </c>
      <c r="CE19" s="59">
        <f t="shared" si="86"/>
        <v>3</v>
      </c>
      <c r="CF19" s="59">
        <f t="shared" si="86"/>
        <v>1</v>
      </c>
      <c r="CG19" s="59">
        <f t="shared" si="86"/>
        <v>1</v>
      </c>
      <c r="CH19" s="59">
        <f t="shared" si="86"/>
        <v>1</v>
      </c>
      <c r="CI19" s="59">
        <f t="shared" si="86"/>
        <v>5</v>
      </c>
      <c r="CJ19" s="59">
        <f t="shared" si="86"/>
        <v>1</v>
      </c>
      <c r="CK19" s="59">
        <f t="shared" si="86"/>
        <v>5</v>
      </c>
      <c r="CL19" s="59">
        <f t="shared" si="86"/>
        <v>4</v>
      </c>
      <c r="CM19" s="59">
        <f t="shared" ref="CM19:CV26" si="87">IF(W19&gt;=5000,IF(BJ19&gt;=0.24,5,IF(BJ19&gt;=0.16,4,IF(BJ19&gt;=0.08,3,IF(BJ19&gt;=0,2,1)))),IF(W19&gt;=3000,IF(BJ19&gt;=0.18,5,IF(BJ19&gt;=0.12,4,IF(BJ19&gt;0.06,3,IF(BJ19&gt;=0,2,1)))),IF(W19&gt;=1000,IF(BJ19&gt;=0.09,5,IF(BJ19&gt;=0.05,4,IF(BJ19&gt;=0.03,3,IF(BJ19&gt;=0,2,1)))),IF(BJ19&gt;=0.05,5,IF(BJ19&gt;=0,4,1)))))</f>
        <v>5</v>
      </c>
      <c r="CN19" s="59">
        <f t="shared" si="87"/>
        <v>5</v>
      </c>
      <c r="CO19" s="59">
        <f t="shared" si="87"/>
        <v>2</v>
      </c>
      <c r="CP19" s="59">
        <f t="shared" si="87"/>
        <v>4</v>
      </c>
      <c r="CQ19" s="59">
        <f t="shared" si="87"/>
        <v>5</v>
      </c>
      <c r="CR19" s="59">
        <f t="shared" si="87"/>
        <v>5</v>
      </c>
      <c r="CS19" s="59">
        <f t="shared" si="87"/>
        <v>5</v>
      </c>
      <c r="CT19" s="59">
        <f t="shared" si="87"/>
        <v>5</v>
      </c>
      <c r="CU19" s="59">
        <f t="shared" si="87"/>
        <v>5</v>
      </c>
      <c r="CV19" s="59">
        <f t="shared" si="87"/>
        <v>5</v>
      </c>
      <c r="CW19" s="59"/>
      <c r="CX19" s="59"/>
      <c r="CY19" s="59"/>
      <c r="CZ19" s="59"/>
      <c r="DA19" s="59"/>
      <c r="DB19" s="59"/>
      <c r="DC19" s="50" t="s">
        <v>201</v>
      </c>
      <c r="DD19" s="76" t="s">
        <v>9</v>
      </c>
      <c r="DE19" s="59">
        <f t="shared" si="35"/>
        <v>12</v>
      </c>
      <c r="DF19" s="59">
        <f t="shared" si="36"/>
        <v>3</v>
      </c>
      <c r="DG19" s="59">
        <f t="shared" si="37"/>
        <v>9</v>
      </c>
      <c r="DH19" s="59">
        <f t="shared" si="38"/>
        <v>3</v>
      </c>
      <c r="DI19" s="59">
        <f t="shared" si="39"/>
        <v>3</v>
      </c>
      <c r="DJ19" s="59">
        <f t="shared" si="40"/>
        <v>3</v>
      </c>
      <c r="DK19" s="59">
        <f t="shared" si="57"/>
        <v>15</v>
      </c>
      <c r="DL19" s="59">
        <f t="shared" si="42"/>
        <v>3</v>
      </c>
      <c r="DM19" s="59">
        <f t="shared" si="43"/>
        <v>15</v>
      </c>
      <c r="DN19" s="59">
        <f t="shared" si="44"/>
        <v>12</v>
      </c>
      <c r="DO19" s="59">
        <f t="shared" si="45"/>
        <v>15</v>
      </c>
      <c r="DP19" s="59">
        <f t="shared" si="46"/>
        <v>15</v>
      </c>
      <c r="DQ19" s="59">
        <f t="shared" si="47"/>
        <v>6</v>
      </c>
      <c r="DR19" s="59">
        <f t="shared" si="48"/>
        <v>12</v>
      </c>
      <c r="DS19" s="59">
        <f t="shared" si="49"/>
        <v>15</v>
      </c>
      <c r="DT19" s="59">
        <f t="shared" si="50"/>
        <v>15</v>
      </c>
      <c r="DU19" s="59">
        <f t="shared" si="51"/>
        <v>15</v>
      </c>
      <c r="DV19" s="59">
        <f t="shared" si="52"/>
        <v>15</v>
      </c>
      <c r="DW19" s="59">
        <f t="shared" si="53"/>
        <v>15</v>
      </c>
      <c r="DX19" s="59">
        <f t="shared" si="54"/>
        <v>15</v>
      </c>
      <c r="DY19" s="59"/>
      <c r="DZ19" s="59"/>
      <c r="EA19" s="59"/>
      <c r="EB19" s="59"/>
      <c r="EC19" s="59"/>
      <c r="ED19" s="59"/>
      <c r="EE19" s="59"/>
      <c r="FH19" s="48">
        <f t="shared" ref="FH19:FM19" si="88">DS19+DS27+DS35</f>
        <v>33</v>
      </c>
      <c r="FI19" s="48">
        <f t="shared" si="88"/>
        <v>42</v>
      </c>
      <c r="FJ19" s="48">
        <f t="shared" si="88"/>
        <v>33</v>
      </c>
      <c r="FK19" s="48">
        <f t="shared" si="88"/>
        <v>42</v>
      </c>
      <c r="FL19" s="48">
        <f t="shared" si="88"/>
        <v>45</v>
      </c>
      <c r="FM19" s="48">
        <f t="shared" si="88"/>
        <v>45</v>
      </c>
    </row>
    <row r="20" spans="2:169" s="48" customFormat="1" ht="14.25" customHeight="1">
      <c r="C20" s="77" t="s">
        <v>0</v>
      </c>
      <c r="K20" s="51"/>
      <c r="L20" s="51">
        <v>903</v>
      </c>
      <c r="M20" s="51">
        <v>432</v>
      </c>
      <c r="N20" s="51">
        <v>909</v>
      </c>
      <c r="O20" s="51">
        <v>1105</v>
      </c>
      <c r="P20" s="51">
        <v>951</v>
      </c>
      <c r="Q20" s="51">
        <v>1201</v>
      </c>
      <c r="R20" s="51">
        <v>1113</v>
      </c>
      <c r="S20" s="51">
        <v>1290</v>
      </c>
      <c r="T20" s="51">
        <v>1396</v>
      </c>
      <c r="U20" s="51">
        <v>1508</v>
      </c>
      <c r="V20" s="51">
        <v>770</v>
      </c>
      <c r="W20" s="51">
        <v>892</v>
      </c>
      <c r="X20" s="51">
        <v>2072</v>
      </c>
      <c r="Y20" s="51">
        <v>4839</v>
      </c>
      <c r="Z20" s="51">
        <v>2808</v>
      </c>
      <c r="AA20" s="51">
        <v>4342</v>
      </c>
      <c r="AB20" s="51">
        <v>3493</v>
      </c>
      <c r="AC20" s="51">
        <v>2494</v>
      </c>
      <c r="AD20" s="51">
        <v>2801</v>
      </c>
      <c r="AE20" s="51">
        <v>3981</v>
      </c>
      <c r="AF20" s="51">
        <v>3351</v>
      </c>
      <c r="AG20" s="51">
        <v>2825</v>
      </c>
      <c r="AH20" s="51">
        <v>1773</v>
      </c>
      <c r="AI20" s="51">
        <v>3260</v>
      </c>
      <c r="AJ20" s="51">
        <v>2505</v>
      </c>
      <c r="AK20" s="51">
        <v>2385</v>
      </c>
      <c r="AL20" s="116">
        <v>2204</v>
      </c>
      <c r="AM20" s="73">
        <v>2481</v>
      </c>
      <c r="AN20" s="121">
        <v>2548</v>
      </c>
      <c r="AO20" s="191">
        <v>2015</v>
      </c>
      <c r="AP20" s="73">
        <v>1780</v>
      </c>
      <c r="AQ20" s="195">
        <v>2318</v>
      </c>
      <c r="AR20" s="195">
        <v>1479</v>
      </c>
      <c r="AS20" s="206"/>
      <c r="AT20" s="206"/>
      <c r="AU20" s="206"/>
      <c r="AV20" s="206"/>
      <c r="AW20" s="206"/>
      <c r="AX20" s="109"/>
      <c r="AY20" s="49"/>
      <c r="AZ20" s="54">
        <f t="shared" si="75"/>
        <v>-10.201388888888889</v>
      </c>
      <c r="BA20" s="54">
        <f t="shared" si="76"/>
        <v>-2.0891089108910892</v>
      </c>
      <c r="BB20" s="54">
        <f t="shared" si="77"/>
        <v>-2.9294117647058822</v>
      </c>
      <c r="BC20" s="54">
        <f t="shared" si="78"/>
        <v>-2.6729758149316507</v>
      </c>
      <c r="BD20" s="54">
        <f t="shared" si="79"/>
        <v>-1.0766028309741882</v>
      </c>
      <c r="BE20" s="54">
        <f t="shared" si="80"/>
        <v>-1.5166217430368374</v>
      </c>
      <c r="BF20" s="54">
        <f t="shared" si="81"/>
        <v>-2.0860465116279068</v>
      </c>
      <c r="BG20" s="54">
        <f t="shared" si="82"/>
        <v>-1.4004297994269341</v>
      </c>
      <c r="BH20" s="54">
        <f t="shared" si="83"/>
        <v>-0.87334217506631295</v>
      </c>
      <c r="BI20" s="54">
        <f t="shared" si="84"/>
        <v>-1.3025974025974025</v>
      </c>
      <c r="BJ20" s="54">
        <f t="shared" si="85"/>
        <v>-2.6547085201793723</v>
      </c>
      <c r="BK20" s="54">
        <f t="shared" si="63"/>
        <v>-0.20897683397683398</v>
      </c>
      <c r="BL20" s="54">
        <f t="shared" si="64"/>
        <v>0.50712957222566646</v>
      </c>
      <c r="BM20" s="54">
        <f t="shared" si="65"/>
        <v>0.21509971509971509</v>
      </c>
      <c r="BN20" s="54">
        <f t="shared" si="66"/>
        <v>0.42860432980193458</v>
      </c>
      <c r="BO20" s="54">
        <f t="shared" si="67"/>
        <v>0.27054108216432865</v>
      </c>
      <c r="BP20" s="54">
        <f t="shared" si="68"/>
        <v>0.19206094627105053</v>
      </c>
      <c r="BQ20" s="54">
        <f t="shared" si="69"/>
        <v>0.36451267404498394</v>
      </c>
      <c r="BR20" s="54">
        <f t="shared" si="70"/>
        <v>0.41773423762873652</v>
      </c>
      <c r="BS20" s="54">
        <f t="shared" si="71"/>
        <v>0.55863921217546997</v>
      </c>
      <c r="BT20" s="54"/>
      <c r="BU20" s="54"/>
      <c r="BV20" s="54"/>
      <c r="BW20" s="54"/>
      <c r="BX20" s="54"/>
      <c r="BY20" s="54"/>
      <c r="BZ20" s="54"/>
      <c r="CA20" s="54"/>
      <c r="CB20" s="61">
        <v>15</v>
      </c>
      <c r="CC20" s="59">
        <f t="shared" si="86"/>
        <v>1</v>
      </c>
      <c r="CD20" s="59">
        <f t="shared" si="86"/>
        <v>1</v>
      </c>
      <c r="CE20" s="59">
        <f t="shared" si="86"/>
        <v>1</v>
      </c>
      <c r="CF20" s="59">
        <f t="shared" si="86"/>
        <v>1</v>
      </c>
      <c r="CG20" s="59">
        <f t="shared" si="86"/>
        <v>1</v>
      </c>
      <c r="CH20" s="59">
        <f t="shared" si="86"/>
        <v>1</v>
      </c>
      <c r="CI20" s="59">
        <f t="shared" si="86"/>
        <v>1</v>
      </c>
      <c r="CJ20" s="59">
        <f t="shared" si="86"/>
        <v>1</v>
      </c>
      <c r="CK20" s="59">
        <f t="shared" si="86"/>
        <v>1</v>
      </c>
      <c r="CL20" s="59">
        <f t="shared" si="86"/>
        <v>1</v>
      </c>
      <c r="CM20" s="59">
        <f t="shared" si="87"/>
        <v>1</v>
      </c>
      <c r="CN20" s="59">
        <f t="shared" si="87"/>
        <v>1</v>
      </c>
      <c r="CO20" s="59">
        <f t="shared" si="87"/>
        <v>5</v>
      </c>
      <c r="CP20" s="59">
        <f t="shared" si="87"/>
        <v>5</v>
      </c>
      <c r="CQ20" s="59">
        <f t="shared" si="87"/>
        <v>5</v>
      </c>
      <c r="CR20" s="59">
        <f t="shared" si="87"/>
        <v>5</v>
      </c>
      <c r="CS20" s="59">
        <f t="shared" si="87"/>
        <v>5</v>
      </c>
      <c r="CT20" s="59">
        <f t="shared" si="87"/>
        <v>5</v>
      </c>
      <c r="CU20" s="59">
        <f t="shared" si="87"/>
        <v>5</v>
      </c>
      <c r="CV20" s="59">
        <f t="shared" si="87"/>
        <v>5</v>
      </c>
      <c r="CW20" s="59"/>
      <c r="CX20" s="59"/>
      <c r="CY20" s="59"/>
      <c r="CZ20" s="59"/>
      <c r="DA20" s="59"/>
      <c r="DB20" s="59"/>
      <c r="DC20" s="50" t="s">
        <v>201</v>
      </c>
      <c r="DD20" s="77" t="s">
        <v>0</v>
      </c>
      <c r="DE20" s="59">
        <f t="shared" si="35"/>
        <v>3</v>
      </c>
      <c r="DF20" s="59">
        <f t="shared" si="36"/>
        <v>3</v>
      </c>
      <c r="DG20" s="59">
        <f t="shared" si="37"/>
        <v>3</v>
      </c>
      <c r="DH20" s="59">
        <f t="shared" si="38"/>
        <v>3</v>
      </c>
      <c r="DI20" s="59">
        <f t="shared" si="39"/>
        <v>3</v>
      </c>
      <c r="DJ20" s="59">
        <f t="shared" si="40"/>
        <v>3</v>
      </c>
      <c r="DK20" s="59">
        <f t="shared" ref="DK20:DK26" si="89">CI20/5*$CB20</f>
        <v>3</v>
      </c>
      <c r="DL20" s="59">
        <f t="shared" si="42"/>
        <v>3</v>
      </c>
      <c r="DM20" s="59">
        <f t="shared" si="43"/>
        <v>3</v>
      </c>
      <c r="DN20" s="59">
        <f t="shared" si="44"/>
        <v>3</v>
      </c>
      <c r="DO20" s="59">
        <f t="shared" si="45"/>
        <v>3</v>
      </c>
      <c r="DP20" s="59">
        <f t="shared" si="46"/>
        <v>3</v>
      </c>
      <c r="DQ20" s="59">
        <f t="shared" si="47"/>
        <v>15</v>
      </c>
      <c r="DR20" s="59">
        <f t="shared" si="48"/>
        <v>15</v>
      </c>
      <c r="DS20" s="59">
        <f t="shared" si="49"/>
        <v>15</v>
      </c>
      <c r="DT20" s="59">
        <f t="shared" si="50"/>
        <v>15</v>
      </c>
      <c r="DU20" s="59">
        <f t="shared" si="51"/>
        <v>15</v>
      </c>
      <c r="DV20" s="59">
        <f t="shared" si="52"/>
        <v>15</v>
      </c>
      <c r="DW20" s="59">
        <f t="shared" si="53"/>
        <v>15</v>
      </c>
      <c r="DX20" s="59">
        <f t="shared" si="54"/>
        <v>15</v>
      </c>
      <c r="DY20" s="59"/>
      <c r="DZ20" s="59"/>
      <c r="EA20" s="59"/>
      <c r="EB20" s="59"/>
      <c r="EC20" s="59"/>
      <c r="ED20" s="59"/>
      <c r="EE20" s="59"/>
      <c r="FH20" s="48">
        <f t="shared" ref="FH20:FM26" si="90">DS20+DS28+DS36</f>
        <v>45</v>
      </c>
      <c r="FI20" s="48">
        <f t="shared" si="90"/>
        <v>45</v>
      </c>
      <c r="FJ20" s="48">
        <f t="shared" si="90"/>
        <v>45</v>
      </c>
      <c r="FK20" s="48">
        <f t="shared" si="90"/>
        <v>39</v>
      </c>
      <c r="FL20" s="48">
        <f t="shared" si="90"/>
        <v>45</v>
      </c>
      <c r="FM20" s="48">
        <f t="shared" si="90"/>
        <v>33</v>
      </c>
    </row>
    <row r="21" spans="2:169" s="48" customFormat="1" ht="14.25" customHeight="1">
      <c r="C21" s="77" t="s">
        <v>6</v>
      </c>
      <c r="K21" s="51"/>
      <c r="L21" s="51">
        <v>205243</v>
      </c>
      <c r="M21" s="51">
        <v>226834</v>
      </c>
      <c r="N21" s="51">
        <v>223014</v>
      </c>
      <c r="O21" s="51">
        <v>214483</v>
      </c>
      <c r="P21" s="51">
        <v>217593</v>
      </c>
      <c r="Q21" s="51">
        <v>206746</v>
      </c>
      <c r="R21" s="51">
        <v>219468</v>
      </c>
      <c r="S21" s="51">
        <v>213912</v>
      </c>
      <c r="T21" s="51">
        <v>143466</v>
      </c>
      <c r="U21" s="51">
        <v>140543</v>
      </c>
      <c r="V21" s="51">
        <v>129370</v>
      </c>
      <c r="W21" s="51">
        <v>128240</v>
      </c>
      <c r="X21" s="51">
        <v>141210</v>
      </c>
      <c r="Y21" s="51">
        <v>150044</v>
      </c>
      <c r="Z21" s="51">
        <v>114791</v>
      </c>
      <c r="AA21" s="51">
        <v>153890</v>
      </c>
      <c r="AB21" s="51">
        <v>128804</v>
      </c>
      <c r="AC21" s="51">
        <v>131965</v>
      </c>
      <c r="AD21" s="51">
        <v>99082</v>
      </c>
      <c r="AE21" s="51">
        <v>71521</v>
      </c>
      <c r="AF21" s="51">
        <v>78212</v>
      </c>
      <c r="AG21" s="51">
        <v>77516</v>
      </c>
      <c r="AH21" s="51">
        <v>88571</v>
      </c>
      <c r="AI21" s="51">
        <v>89640</v>
      </c>
      <c r="AJ21" s="51">
        <v>124203</v>
      </c>
      <c r="AK21" s="51">
        <v>97978</v>
      </c>
      <c r="AL21" s="116">
        <v>105734</v>
      </c>
      <c r="AM21" s="73">
        <v>120133</v>
      </c>
      <c r="AN21" s="121">
        <v>111373</v>
      </c>
      <c r="AO21" s="191">
        <v>89528</v>
      </c>
      <c r="AP21" s="73">
        <v>78457</v>
      </c>
      <c r="AQ21" s="195">
        <v>69945</v>
      </c>
      <c r="AR21" s="195">
        <v>53148</v>
      </c>
      <c r="AS21" s="206"/>
      <c r="AT21" s="206"/>
      <c r="AU21" s="206"/>
      <c r="AV21" s="206"/>
      <c r="AW21" s="206"/>
      <c r="AX21" s="109"/>
      <c r="AY21" s="49"/>
      <c r="AZ21" s="54">
        <f t="shared" si="75"/>
        <v>0.33852949734166837</v>
      </c>
      <c r="BA21" s="54">
        <f t="shared" si="76"/>
        <v>0.485274467073816</v>
      </c>
      <c r="BB21" s="54">
        <f t="shared" si="77"/>
        <v>0.28250723833590541</v>
      </c>
      <c r="BC21" s="54">
        <f t="shared" si="78"/>
        <v>0.40805081045805702</v>
      </c>
      <c r="BD21" s="54">
        <f t="shared" si="79"/>
        <v>0.36170470045369679</v>
      </c>
      <c r="BE21" s="54">
        <f t="shared" si="80"/>
        <v>0.54853554960176432</v>
      </c>
      <c r="BF21" s="54">
        <f t="shared" si="81"/>
        <v>0.66565223082389025</v>
      </c>
      <c r="BG21" s="54">
        <f t="shared" si="82"/>
        <v>0.4548394741611253</v>
      </c>
      <c r="BH21" s="54">
        <f t="shared" si="83"/>
        <v>0.44845349821762737</v>
      </c>
      <c r="BI21" s="54">
        <f t="shared" si="84"/>
        <v>0.31536677745999847</v>
      </c>
      <c r="BJ21" s="54">
        <f t="shared" si="85"/>
        <v>0.30099812850904556</v>
      </c>
      <c r="BK21" s="54">
        <f t="shared" si="63"/>
        <v>0.12043764605906097</v>
      </c>
      <c r="BL21" s="54">
        <f t="shared" si="64"/>
        <v>0.34700487856895312</v>
      </c>
      <c r="BM21" s="54">
        <f t="shared" si="65"/>
        <v>7.8899913756304937E-2</v>
      </c>
      <c r="BN21" s="54">
        <f t="shared" si="66"/>
        <v>0.21935798297485218</v>
      </c>
      <c r="BO21" s="54">
        <f t="shared" si="67"/>
        <v>0.13532964814757306</v>
      </c>
      <c r="BP21" s="54">
        <f t="shared" si="68"/>
        <v>0.32157769105444628</v>
      </c>
      <c r="BQ21" s="54">
        <f t="shared" si="69"/>
        <v>0.20816091722008034</v>
      </c>
      <c r="BR21" s="54">
        <f t="shared" si="70"/>
        <v>2.203548608101117E-2</v>
      </c>
      <c r="BS21" s="54">
        <f t="shared" si="71"/>
        <v>0.32046233314580885</v>
      </c>
      <c r="BT21" s="54"/>
      <c r="BU21" s="54"/>
      <c r="BV21" s="54"/>
      <c r="BW21" s="54"/>
      <c r="BX21" s="54"/>
      <c r="BY21" s="54"/>
      <c r="BZ21" s="54"/>
      <c r="CA21" s="54"/>
      <c r="CB21" s="61">
        <v>15</v>
      </c>
      <c r="CC21" s="59">
        <f t="shared" si="86"/>
        <v>5</v>
      </c>
      <c r="CD21" s="59">
        <f t="shared" si="86"/>
        <v>5</v>
      </c>
      <c r="CE21" s="59">
        <f t="shared" si="86"/>
        <v>5</v>
      </c>
      <c r="CF21" s="59">
        <f t="shared" si="86"/>
        <v>5</v>
      </c>
      <c r="CG21" s="59">
        <f t="shared" si="86"/>
        <v>5</v>
      </c>
      <c r="CH21" s="59">
        <f t="shared" si="86"/>
        <v>5</v>
      </c>
      <c r="CI21" s="59">
        <f t="shared" si="86"/>
        <v>5</v>
      </c>
      <c r="CJ21" s="59">
        <f t="shared" si="86"/>
        <v>5</v>
      </c>
      <c r="CK21" s="59">
        <f t="shared" si="86"/>
        <v>5</v>
      </c>
      <c r="CL21" s="59">
        <f t="shared" si="86"/>
        <v>5</v>
      </c>
      <c r="CM21" s="59">
        <f t="shared" si="87"/>
        <v>5</v>
      </c>
      <c r="CN21" s="59">
        <f t="shared" si="87"/>
        <v>3</v>
      </c>
      <c r="CO21" s="59">
        <f t="shared" si="87"/>
        <v>5</v>
      </c>
      <c r="CP21" s="59">
        <f t="shared" si="87"/>
        <v>2</v>
      </c>
      <c r="CQ21" s="59">
        <f t="shared" si="87"/>
        <v>4</v>
      </c>
      <c r="CR21" s="59">
        <f t="shared" si="87"/>
        <v>3</v>
      </c>
      <c r="CS21" s="59">
        <f t="shared" si="87"/>
        <v>5</v>
      </c>
      <c r="CT21" s="59">
        <f t="shared" si="87"/>
        <v>4</v>
      </c>
      <c r="CU21" s="59">
        <f t="shared" si="87"/>
        <v>2</v>
      </c>
      <c r="CV21" s="59">
        <f t="shared" si="87"/>
        <v>5</v>
      </c>
      <c r="CW21" s="59"/>
      <c r="CX21" s="59"/>
      <c r="CY21" s="59"/>
      <c r="CZ21" s="59"/>
      <c r="DA21" s="59"/>
      <c r="DB21" s="59"/>
      <c r="DC21" s="50" t="s">
        <v>201</v>
      </c>
      <c r="DD21" s="77" t="s">
        <v>6</v>
      </c>
      <c r="DE21" s="59">
        <f t="shared" si="35"/>
        <v>15</v>
      </c>
      <c r="DF21" s="59">
        <f t="shared" si="36"/>
        <v>15</v>
      </c>
      <c r="DG21" s="59">
        <f t="shared" si="37"/>
        <v>15</v>
      </c>
      <c r="DH21" s="59">
        <f t="shared" si="38"/>
        <v>15</v>
      </c>
      <c r="DI21" s="59">
        <f t="shared" si="39"/>
        <v>15</v>
      </c>
      <c r="DJ21" s="59">
        <f t="shared" si="40"/>
        <v>15</v>
      </c>
      <c r="DK21" s="59">
        <f t="shared" si="89"/>
        <v>15</v>
      </c>
      <c r="DL21" s="59">
        <f t="shared" si="42"/>
        <v>15</v>
      </c>
      <c r="DM21" s="59">
        <f t="shared" si="43"/>
        <v>15</v>
      </c>
      <c r="DN21" s="59">
        <f t="shared" si="44"/>
        <v>15</v>
      </c>
      <c r="DO21" s="59">
        <f t="shared" si="45"/>
        <v>15</v>
      </c>
      <c r="DP21" s="59">
        <f t="shared" si="46"/>
        <v>9</v>
      </c>
      <c r="DQ21" s="59">
        <f t="shared" si="47"/>
        <v>15</v>
      </c>
      <c r="DR21" s="59">
        <f t="shared" si="48"/>
        <v>6</v>
      </c>
      <c r="DS21" s="59">
        <f t="shared" si="49"/>
        <v>12</v>
      </c>
      <c r="DT21" s="59">
        <f t="shared" si="50"/>
        <v>9</v>
      </c>
      <c r="DU21" s="59">
        <f t="shared" si="51"/>
        <v>15</v>
      </c>
      <c r="DV21" s="59">
        <f t="shared" si="52"/>
        <v>12</v>
      </c>
      <c r="DW21" s="59">
        <f t="shared" si="53"/>
        <v>6</v>
      </c>
      <c r="DX21" s="59">
        <f t="shared" si="54"/>
        <v>15</v>
      </c>
      <c r="DY21" s="59"/>
      <c r="DZ21" s="59"/>
      <c r="EA21" s="59"/>
      <c r="EB21" s="59"/>
      <c r="EC21" s="59"/>
      <c r="ED21" s="59"/>
      <c r="EE21" s="59"/>
      <c r="FH21" s="48">
        <f t="shared" si="90"/>
        <v>42</v>
      </c>
      <c r="FI21" s="48">
        <f t="shared" si="90"/>
        <v>39</v>
      </c>
      <c r="FJ21" s="48">
        <f t="shared" si="90"/>
        <v>45</v>
      </c>
      <c r="FK21" s="48">
        <f t="shared" si="90"/>
        <v>30</v>
      </c>
      <c r="FL21" s="48">
        <f t="shared" si="90"/>
        <v>36</v>
      </c>
      <c r="FM21" s="48">
        <f t="shared" si="90"/>
        <v>45</v>
      </c>
    </row>
    <row r="22" spans="2:169" s="48" customFormat="1" ht="14.25" customHeight="1">
      <c r="C22" s="77" t="s">
        <v>10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116"/>
      <c r="AM22" s="73"/>
      <c r="AN22" s="73"/>
      <c r="AO22" s="187"/>
      <c r="AP22" s="73"/>
      <c r="AQ22" s="52"/>
      <c r="AR22" s="52"/>
      <c r="AS22" s="207"/>
      <c r="AT22" s="207"/>
      <c r="AU22" s="207"/>
      <c r="AV22" s="207"/>
      <c r="AW22" s="207"/>
      <c r="AX22" s="109"/>
      <c r="AY22" s="49"/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/>
      <c r="BU22" s="62"/>
      <c r="BV22" s="62"/>
      <c r="BW22" s="62"/>
      <c r="BX22" s="62"/>
      <c r="BY22" s="62"/>
      <c r="BZ22" s="62"/>
      <c r="CA22" s="54"/>
      <c r="CB22" s="61">
        <v>15</v>
      </c>
      <c r="CC22" s="59">
        <f t="shared" si="86"/>
        <v>4</v>
      </c>
      <c r="CD22" s="59">
        <f t="shared" si="86"/>
        <v>4</v>
      </c>
      <c r="CE22" s="59">
        <f t="shared" si="86"/>
        <v>4</v>
      </c>
      <c r="CF22" s="59">
        <f t="shared" si="86"/>
        <v>4</v>
      </c>
      <c r="CG22" s="59">
        <f t="shared" si="86"/>
        <v>4</v>
      </c>
      <c r="CH22" s="59">
        <f t="shared" si="86"/>
        <v>4</v>
      </c>
      <c r="CI22" s="59">
        <f t="shared" si="86"/>
        <v>4</v>
      </c>
      <c r="CJ22" s="59">
        <f t="shared" si="86"/>
        <v>4</v>
      </c>
      <c r="CK22" s="59">
        <f t="shared" si="86"/>
        <v>4</v>
      </c>
      <c r="CL22" s="59">
        <f t="shared" si="86"/>
        <v>4</v>
      </c>
      <c r="CM22" s="59">
        <f t="shared" si="87"/>
        <v>4</v>
      </c>
      <c r="CN22" s="59">
        <f t="shared" si="87"/>
        <v>4</v>
      </c>
      <c r="CO22" s="59">
        <f t="shared" si="87"/>
        <v>4</v>
      </c>
      <c r="CP22" s="59">
        <f t="shared" si="87"/>
        <v>4</v>
      </c>
      <c r="CQ22" s="59">
        <f t="shared" si="87"/>
        <v>4</v>
      </c>
      <c r="CR22" s="59">
        <f t="shared" si="87"/>
        <v>4</v>
      </c>
      <c r="CS22" s="59">
        <f t="shared" si="87"/>
        <v>4</v>
      </c>
      <c r="CT22" s="59">
        <f t="shared" si="87"/>
        <v>4</v>
      </c>
      <c r="CU22" s="59">
        <f t="shared" si="87"/>
        <v>4</v>
      </c>
      <c r="CV22" s="59">
        <f t="shared" si="87"/>
        <v>4</v>
      </c>
      <c r="CW22" s="59"/>
      <c r="CX22" s="59"/>
      <c r="CY22" s="59"/>
      <c r="CZ22" s="59"/>
      <c r="DA22" s="59"/>
      <c r="DB22" s="59"/>
      <c r="DC22" s="50" t="s">
        <v>201</v>
      </c>
      <c r="DD22" s="77" t="s">
        <v>10</v>
      </c>
      <c r="DE22" s="59">
        <f t="shared" si="35"/>
        <v>12</v>
      </c>
      <c r="DF22" s="59">
        <f t="shared" si="36"/>
        <v>12</v>
      </c>
      <c r="DG22" s="59">
        <f t="shared" si="37"/>
        <v>12</v>
      </c>
      <c r="DH22" s="59">
        <f t="shared" si="38"/>
        <v>12</v>
      </c>
      <c r="DI22" s="59">
        <f t="shared" si="39"/>
        <v>12</v>
      </c>
      <c r="DJ22" s="59">
        <f t="shared" si="40"/>
        <v>12</v>
      </c>
      <c r="DK22" s="59">
        <f t="shared" si="89"/>
        <v>12</v>
      </c>
      <c r="DL22" s="59">
        <f t="shared" si="42"/>
        <v>12</v>
      </c>
      <c r="DM22" s="59">
        <f t="shared" si="43"/>
        <v>12</v>
      </c>
      <c r="DN22" s="59">
        <f t="shared" si="44"/>
        <v>12</v>
      </c>
      <c r="DO22" s="59">
        <f t="shared" si="45"/>
        <v>12</v>
      </c>
      <c r="DP22" s="59">
        <f t="shared" si="46"/>
        <v>12</v>
      </c>
      <c r="DQ22" s="59">
        <f t="shared" si="47"/>
        <v>12</v>
      </c>
      <c r="DR22" s="59">
        <f t="shared" si="48"/>
        <v>12</v>
      </c>
      <c r="DS22" s="59">
        <f t="shared" si="49"/>
        <v>12</v>
      </c>
      <c r="DT22" s="59">
        <f t="shared" si="50"/>
        <v>12</v>
      </c>
      <c r="DU22" s="59">
        <f t="shared" si="51"/>
        <v>12</v>
      </c>
      <c r="DV22" s="59">
        <f t="shared" si="52"/>
        <v>12</v>
      </c>
      <c r="DW22" s="59">
        <f t="shared" si="53"/>
        <v>12</v>
      </c>
      <c r="DX22" s="59">
        <f t="shared" si="54"/>
        <v>12</v>
      </c>
      <c r="DY22" s="59"/>
      <c r="DZ22" s="59"/>
      <c r="EA22" s="59"/>
      <c r="EB22" s="59"/>
      <c r="EC22" s="59"/>
      <c r="ED22" s="59"/>
      <c r="EE22" s="59"/>
      <c r="FH22" s="48">
        <f t="shared" si="90"/>
        <v>30</v>
      </c>
      <c r="FI22" s="48">
        <f t="shared" si="90"/>
        <v>42</v>
      </c>
      <c r="FJ22" s="48">
        <f t="shared" si="90"/>
        <v>39</v>
      </c>
      <c r="FK22" s="48">
        <f t="shared" si="90"/>
        <v>39</v>
      </c>
      <c r="FL22" s="48">
        <f t="shared" si="90"/>
        <v>36</v>
      </c>
      <c r="FM22" s="48">
        <f t="shared" si="90"/>
        <v>42</v>
      </c>
    </row>
    <row r="23" spans="2:169" s="48" customFormat="1" ht="14.25" customHeight="1">
      <c r="C23" s="77" t="s">
        <v>11</v>
      </c>
      <c r="K23" s="51"/>
      <c r="L23" s="51">
        <v>522232</v>
      </c>
      <c r="M23" s="51">
        <v>555724</v>
      </c>
      <c r="N23" s="51">
        <v>520979</v>
      </c>
      <c r="O23" s="51">
        <v>384249</v>
      </c>
      <c r="P23" s="51">
        <v>671110</v>
      </c>
      <c r="Q23" s="51">
        <v>797838</v>
      </c>
      <c r="R23" s="51">
        <v>604643</v>
      </c>
      <c r="S23" s="51">
        <v>603864</v>
      </c>
      <c r="T23" s="51">
        <v>376581</v>
      </c>
      <c r="U23" s="51">
        <v>618219</v>
      </c>
      <c r="V23" s="51">
        <v>539463</v>
      </c>
      <c r="W23" s="51">
        <v>482585</v>
      </c>
      <c r="X23" s="51">
        <v>500510</v>
      </c>
      <c r="Y23" s="51">
        <v>448307</v>
      </c>
      <c r="Z23" s="51">
        <v>451281</v>
      </c>
      <c r="AA23" s="51">
        <v>511353</v>
      </c>
      <c r="AB23" s="51">
        <v>1413</v>
      </c>
      <c r="AC23" s="51">
        <v>512848</v>
      </c>
      <c r="AD23" s="51">
        <v>437554</v>
      </c>
      <c r="AE23" s="51">
        <v>540346</v>
      </c>
      <c r="AF23" s="51">
        <v>694965</v>
      </c>
      <c r="AG23" s="51">
        <v>481525</v>
      </c>
      <c r="AH23" s="51">
        <v>646787</v>
      </c>
      <c r="AI23" s="51">
        <v>525664</v>
      </c>
      <c r="AJ23" s="51">
        <v>540686</v>
      </c>
      <c r="AK23" s="51">
        <v>744174</v>
      </c>
      <c r="AL23" s="116">
        <v>798121</v>
      </c>
      <c r="AM23" s="73">
        <v>665980</v>
      </c>
      <c r="AN23" s="121">
        <v>867032</v>
      </c>
      <c r="AO23" s="191">
        <v>803113</v>
      </c>
      <c r="AP23" s="73">
        <v>737239</v>
      </c>
      <c r="AQ23" s="195">
        <v>2889</v>
      </c>
      <c r="AR23" s="195">
        <v>3085</v>
      </c>
      <c r="AS23" s="206"/>
      <c r="AT23" s="206"/>
      <c r="AU23" s="206"/>
      <c r="AV23" s="206"/>
      <c r="AW23" s="206"/>
      <c r="AX23" s="109"/>
      <c r="AY23" s="49"/>
      <c r="AZ23" s="54">
        <f t="shared" ref="AZ23" si="91">(M23-Y23)/M23</f>
        <v>0.19329199386745938</v>
      </c>
      <c r="BA23" s="54">
        <f t="shared" ref="BA23" si="92">(N23-Z23)/N23</f>
        <v>0.13378274364225815</v>
      </c>
      <c r="BB23" s="54">
        <f t="shared" ref="BB23" si="93">(O23-AA23)/O23</f>
        <v>-0.33078550627327591</v>
      </c>
      <c r="BC23" s="54">
        <f t="shared" ref="BC23" si="94">(P23-AB23)/P23</f>
        <v>0.99789453293796848</v>
      </c>
      <c r="BD23" s="54">
        <f t="shared" ref="BD23" si="95">(Q23-AC23)/Q23</f>
        <v>0.35720284067692942</v>
      </c>
      <c r="BE23" s="54">
        <f t="shared" ref="BE23" si="96">(R23-AD23)/R23</f>
        <v>0.27634323063361355</v>
      </c>
      <c r="BF23" s="54">
        <f t="shared" si="81"/>
        <v>0.10518593590609807</v>
      </c>
      <c r="BG23" s="54">
        <f t="shared" si="82"/>
        <v>-0.84545954256853106</v>
      </c>
      <c r="BH23" s="54">
        <f t="shared" si="83"/>
        <v>0.22110934798186402</v>
      </c>
      <c r="BI23" s="54">
        <f t="shared" si="84"/>
        <v>-0.19894598888153589</v>
      </c>
      <c r="BJ23" s="54">
        <f t="shared" si="85"/>
        <v>-8.9267175730700296E-2</v>
      </c>
      <c r="BK23" s="54">
        <f t="shared" ref="BK23:BS23" si="97">(X23-AJ23)/X23</f>
        <v>-8.0270124473037496E-2</v>
      </c>
      <c r="BL23" s="54">
        <f t="shared" si="97"/>
        <v>-0.65996515780480791</v>
      </c>
      <c r="BM23" s="54">
        <f t="shared" si="97"/>
        <v>-0.76856769950429993</v>
      </c>
      <c r="BN23" s="54">
        <f t="shared" si="97"/>
        <v>-0.30238797855884292</v>
      </c>
      <c r="BO23" s="54">
        <f t="shared" si="97"/>
        <v>-612.61075725406931</v>
      </c>
      <c r="BP23" s="54">
        <f t="shared" si="97"/>
        <v>-0.56598641312825637</v>
      </c>
      <c r="BQ23" s="54">
        <f t="shared" si="97"/>
        <v>-0.68490974828249773</v>
      </c>
      <c r="BR23" s="54">
        <f t="shared" si="97"/>
        <v>0.99465342576793392</v>
      </c>
      <c r="BS23" s="54">
        <f t="shared" si="97"/>
        <v>0.99556092752872449</v>
      </c>
      <c r="BT23" s="54"/>
      <c r="BU23" s="54"/>
      <c r="BV23" s="54"/>
      <c r="BW23" s="54"/>
      <c r="BX23" s="54"/>
      <c r="BY23" s="54"/>
      <c r="BZ23" s="54"/>
      <c r="CA23" s="54"/>
      <c r="CB23" s="61">
        <v>15</v>
      </c>
      <c r="CC23" s="59">
        <f t="shared" si="86"/>
        <v>4</v>
      </c>
      <c r="CD23" s="59">
        <f t="shared" si="86"/>
        <v>3</v>
      </c>
      <c r="CE23" s="59">
        <f t="shared" si="86"/>
        <v>1</v>
      </c>
      <c r="CF23" s="59">
        <f t="shared" si="86"/>
        <v>5</v>
      </c>
      <c r="CG23" s="59">
        <f t="shared" si="86"/>
        <v>5</v>
      </c>
      <c r="CH23" s="59">
        <f t="shared" si="86"/>
        <v>5</v>
      </c>
      <c r="CI23" s="59">
        <f t="shared" si="86"/>
        <v>3</v>
      </c>
      <c r="CJ23" s="59">
        <f t="shared" si="86"/>
        <v>1</v>
      </c>
      <c r="CK23" s="59">
        <f t="shared" si="86"/>
        <v>4</v>
      </c>
      <c r="CL23" s="59">
        <f t="shared" si="86"/>
        <v>1</v>
      </c>
      <c r="CM23" s="59">
        <f t="shared" si="87"/>
        <v>1</v>
      </c>
      <c r="CN23" s="59">
        <f t="shared" si="87"/>
        <v>1</v>
      </c>
      <c r="CO23" s="59">
        <f t="shared" si="87"/>
        <v>1</v>
      </c>
      <c r="CP23" s="59">
        <f t="shared" si="87"/>
        <v>1</v>
      </c>
      <c r="CQ23" s="59">
        <f t="shared" si="87"/>
        <v>1</v>
      </c>
      <c r="CR23" s="59">
        <f t="shared" si="87"/>
        <v>1</v>
      </c>
      <c r="CS23" s="59">
        <f t="shared" si="87"/>
        <v>1</v>
      </c>
      <c r="CT23" s="59">
        <f t="shared" si="87"/>
        <v>1</v>
      </c>
      <c r="CU23" s="59">
        <f t="shared" si="87"/>
        <v>5</v>
      </c>
      <c r="CV23" s="59">
        <f t="shared" si="87"/>
        <v>5</v>
      </c>
      <c r="CW23" s="59"/>
      <c r="CX23" s="59"/>
      <c r="CY23" s="59"/>
      <c r="CZ23" s="59"/>
      <c r="DA23" s="59"/>
      <c r="DB23" s="59"/>
      <c r="DC23" s="50" t="s">
        <v>201</v>
      </c>
      <c r="DD23" s="77" t="s">
        <v>11</v>
      </c>
      <c r="DE23" s="59">
        <f t="shared" si="35"/>
        <v>12</v>
      </c>
      <c r="DF23" s="59">
        <f t="shared" si="36"/>
        <v>9</v>
      </c>
      <c r="DG23" s="59">
        <f t="shared" si="37"/>
        <v>3</v>
      </c>
      <c r="DH23" s="59">
        <f t="shared" si="38"/>
        <v>15</v>
      </c>
      <c r="DI23" s="59">
        <f t="shared" si="39"/>
        <v>15</v>
      </c>
      <c r="DJ23" s="59">
        <f t="shared" si="40"/>
        <v>15</v>
      </c>
      <c r="DK23" s="59">
        <f t="shared" si="89"/>
        <v>9</v>
      </c>
      <c r="DL23" s="59">
        <f t="shared" si="42"/>
        <v>3</v>
      </c>
      <c r="DM23" s="59">
        <f t="shared" si="43"/>
        <v>12</v>
      </c>
      <c r="DN23" s="59">
        <f t="shared" si="44"/>
        <v>3</v>
      </c>
      <c r="DO23" s="59">
        <f t="shared" si="45"/>
        <v>3</v>
      </c>
      <c r="DP23" s="59">
        <f t="shared" si="46"/>
        <v>3</v>
      </c>
      <c r="DQ23" s="59">
        <f t="shared" si="47"/>
        <v>3</v>
      </c>
      <c r="DR23" s="59">
        <f t="shared" si="48"/>
        <v>3</v>
      </c>
      <c r="DS23" s="59">
        <f t="shared" si="49"/>
        <v>3</v>
      </c>
      <c r="DT23" s="59">
        <f t="shared" si="50"/>
        <v>3</v>
      </c>
      <c r="DU23" s="59">
        <f t="shared" si="51"/>
        <v>3</v>
      </c>
      <c r="DV23" s="59">
        <f t="shared" si="52"/>
        <v>3</v>
      </c>
      <c r="DW23" s="59">
        <f t="shared" si="53"/>
        <v>15</v>
      </c>
      <c r="DX23" s="59">
        <f t="shared" si="54"/>
        <v>15</v>
      </c>
      <c r="DY23" s="59"/>
      <c r="DZ23" s="59"/>
      <c r="EA23" s="59"/>
      <c r="EB23" s="59"/>
      <c r="EC23" s="59"/>
      <c r="ED23" s="59"/>
      <c r="EE23" s="59"/>
      <c r="FH23" s="48">
        <f t="shared" si="90"/>
        <v>30</v>
      </c>
      <c r="FI23" s="48">
        <f t="shared" si="90"/>
        <v>27</v>
      </c>
      <c r="FJ23" s="48">
        <f t="shared" si="90"/>
        <v>30</v>
      </c>
      <c r="FK23" s="48">
        <f t="shared" si="90"/>
        <v>30</v>
      </c>
      <c r="FL23" s="48">
        <f t="shared" si="90"/>
        <v>33</v>
      </c>
      <c r="FM23" s="48">
        <f t="shared" si="90"/>
        <v>27</v>
      </c>
    </row>
    <row r="24" spans="2:169" s="48" customFormat="1" ht="14.25" customHeight="1">
      <c r="C24" s="77" t="s">
        <v>12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116"/>
      <c r="AM24" s="73"/>
      <c r="AN24" s="73"/>
      <c r="AO24" s="187"/>
      <c r="AP24" s="73"/>
      <c r="AQ24" s="52"/>
      <c r="AR24" s="52"/>
      <c r="AS24" s="207"/>
      <c r="AT24" s="207"/>
      <c r="AU24" s="207"/>
      <c r="AV24" s="207"/>
      <c r="AW24" s="207"/>
      <c r="AX24" s="109"/>
      <c r="AY24" s="49"/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/>
      <c r="BU24" s="62"/>
      <c r="BV24" s="62"/>
      <c r="BW24" s="62"/>
      <c r="BX24" s="62"/>
      <c r="BY24" s="62"/>
      <c r="BZ24" s="62"/>
      <c r="CA24" s="54"/>
      <c r="CB24" s="61">
        <v>15</v>
      </c>
      <c r="CC24" s="59">
        <f t="shared" si="86"/>
        <v>4</v>
      </c>
      <c r="CD24" s="59">
        <f t="shared" si="86"/>
        <v>4</v>
      </c>
      <c r="CE24" s="59">
        <f t="shared" si="86"/>
        <v>4</v>
      </c>
      <c r="CF24" s="59">
        <f t="shared" si="86"/>
        <v>4</v>
      </c>
      <c r="CG24" s="59">
        <f t="shared" si="86"/>
        <v>4</v>
      </c>
      <c r="CH24" s="59">
        <f t="shared" si="86"/>
        <v>4</v>
      </c>
      <c r="CI24" s="59">
        <f t="shared" si="86"/>
        <v>4</v>
      </c>
      <c r="CJ24" s="59">
        <f t="shared" si="86"/>
        <v>4</v>
      </c>
      <c r="CK24" s="59">
        <f t="shared" si="86"/>
        <v>4</v>
      </c>
      <c r="CL24" s="59">
        <f t="shared" si="86"/>
        <v>4</v>
      </c>
      <c r="CM24" s="59">
        <f t="shared" si="87"/>
        <v>4</v>
      </c>
      <c r="CN24" s="59">
        <f t="shared" si="87"/>
        <v>4</v>
      </c>
      <c r="CO24" s="59">
        <f t="shared" si="87"/>
        <v>4</v>
      </c>
      <c r="CP24" s="59">
        <f t="shared" si="87"/>
        <v>4</v>
      </c>
      <c r="CQ24" s="59">
        <f t="shared" si="87"/>
        <v>4</v>
      </c>
      <c r="CR24" s="59">
        <f t="shared" si="87"/>
        <v>4</v>
      </c>
      <c r="CS24" s="59">
        <f t="shared" si="87"/>
        <v>4</v>
      </c>
      <c r="CT24" s="59">
        <f t="shared" si="87"/>
        <v>4</v>
      </c>
      <c r="CU24" s="59">
        <f t="shared" si="87"/>
        <v>4</v>
      </c>
      <c r="CV24" s="59">
        <f t="shared" si="87"/>
        <v>4</v>
      </c>
      <c r="CW24" s="59"/>
      <c r="CX24" s="59"/>
      <c r="CY24" s="59"/>
      <c r="CZ24" s="59"/>
      <c r="DA24" s="59"/>
      <c r="DB24" s="59"/>
      <c r="DC24" s="50" t="s">
        <v>201</v>
      </c>
      <c r="DD24" s="77" t="s">
        <v>12</v>
      </c>
      <c r="DE24" s="59">
        <f t="shared" si="35"/>
        <v>12</v>
      </c>
      <c r="DF24" s="59">
        <f t="shared" si="36"/>
        <v>12</v>
      </c>
      <c r="DG24" s="59">
        <f t="shared" si="37"/>
        <v>12</v>
      </c>
      <c r="DH24" s="59">
        <f t="shared" si="38"/>
        <v>12</v>
      </c>
      <c r="DI24" s="59">
        <f t="shared" si="39"/>
        <v>12</v>
      </c>
      <c r="DJ24" s="59">
        <f t="shared" si="40"/>
        <v>12</v>
      </c>
      <c r="DK24" s="59">
        <f t="shared" si="89"/>
        <v>12</v>
      </c>
      <c r="DL24" s="59">
        <f t="shared" si="42"/>
        <v>12</v>
      </c>
      <c r="DM24" s="59">
        <f t="shared" si="43"/>
        <v>12</v>
      </c>
      <c r="DN24" s="59">
        <f t="shared" si="44"/>
        <v>12</v>
      </c>
      <c r="DO24" s="59">
        <f t="shared" si="45"/>
        <v>12</v>
      </c>
      <c r="DP24" s="59">
        <f t="shared" si="46"/>
        <v>12</v>
      </c>
      <c r="DQ24" s="59">
        <f t="shared" si="47"/>
        <v>12</v>
      </c>
      <c r="DR24" s="59">
        <f t="shared" si="48"/>
        <v>12</v>
      </c>
      <c r="DS24" s="59">
        <f t="shared" si="49"/>
        <v>12</v>
      </c>
      <c r="DT24" s="59">
        <f t="shared" si="50"/>
        <v>12</v>
      </c>
      <c r="DU24" s="59">
        <f t="shared" si="51"/>
        <v>12</v>
      </c>
      <c r="DV24" s="59">
        <f t="shared" si="52"/>
        <v>12</v>
      </c>
      <c r="DW24" s="59">
        <f t="shared" si="53"/>
        <v>12</v>
      </c>
      <c r="DX24" s="59">
        <f t="shared" si="54"/>
        <v>12</v>
      </c>
      <c r="DY24" s="59"/>
      <c r="DZ24" s="59"/>
      <c r="EA24" s="59"/>
      <c r="EB24" s="59"/>
      <c r="EC24" s="59"/>
      <c r="ED24" s="59"/>
      <c r="EE24" s="59"/>
      <c r="FH24" s="48">
        <f t="shared" si="90"/>
        <v>30</v>
      </c>
      <c r="FI24" s="48">
        <f t="shared" si="90"/>
        <v>42</v>
      </c>
      <c r="FJ24" s="48">
        <f t="shared" si="90"/>
        <v>18</v>
      </c>
      <c r="FK24" s="48">
        <f t="shared" si="90"/>
        <v>18</v>
      </c>
      <c r="FL24" s="48">
        <f t="shared" si="90"/>
        <v>18</v>
      </c>
      <c r="FM24" s="48">
        <f t="shared" si="90"/>
        <v>18</v>
      </c>
    </row>
    <row r="25" spans="2:169" s="48" customFormat="1" ht="14.25" customHeight="1">
      <c r="C25" s="77" t="s">
        <v>8</v>
      </c>
      <c r="K25" s="51"/>
      <c r="L25" s="51">
        <v>1524</v>
      </c>
      <c r="M25" s="51">
        <v>1058</v>
      </c>
      <c r="N25" s="51">
        <v>2301</v>
      </c>
      <c r="O25" s="51">
        <v>2026</v>
      </c>
      <c r="P25" s="51">
        <v>2600</v>
      </c>
      <c r="Q25" s="51">
        <v>2516</v>
      </c>
      <c r="R25" s="51">
        <v>2162</v>
      </c>
      <c r="S25" s="51">
        <v>3085</v>
      </c>
      <c r="T25" s="51">
        <v>4188</v>
      </c>
      <c r="U25" s="51">
        <v>2592</v>
      </c>
      <c r="V25" s="51">
        <v>2445</v>
      </c>
      <c r="W25" s="51">
        <v>1110</v>
      </c>
      <c r="X25" s="51">
        <v>2381</v>
      </c>
      <c r="Y25" s="51">
        <v>828</v>
      </c>
      <c r="Z25" s="51">
        <v>1371</v>
      </c>
      <c r="AA25" s="51">
        <v>1620</v>
      </c>
      <c r="AB25" s="51">
        <v>1501</v>
      </c>
      <c r="AC25" s="51">
        <v>1705</v>
      </c>
      <c r="AD25" s="51">
        <v>1778</v>
      </c>
      <c r="AE25" s="51">
        <v>2128</v>
      </c>
      <c r="AF25" s="51">
        <v>1925</v>
      </c>
      <c r="AG25" s="51">
        <v>1696</v>
      </c>
      <c r="AH25" s="51">
        <v>1637</v>
      </c>
      <c r="AI25" s="51">
        <v>1244</v>
      </c>
      <c r="AJ25" s="51">
        <v>1144</v>
      </c>
      <c r="AK25" s="51">
        <v>1513</v>
      </c>
      <c r="AL25" s="116">
        <v>899</v>
      </c>
      <c r="AM25" s="73">
        <v>1103</v>
      </c>
      <c r="AN25" s="121">
        <v>972</v>
      </c>
      <c r="AO25" s="191">
        <v>1070</v>
      </c>
      <c r="AP25" s="73">
        <v>1058</v>
      </c>
      <c r="AQ25" s="195">
        <v>1181</v>
      </c>
      <c r="AR25" s="195">
        <v>855</v>
      </c>
      <c r="AS25" s="206"/>
      <c r="AT25" s="206"/>
      <c r="AU25" s="206"/>
      <c r="AV25" s="206"/>
      <c r="AW25" s="206"/>
      <c r="AX25" s="109"/>
      <c r="AY25" s="49"/>
      <c r="AZ25" s="54">
        <f t="shared" ref="AZ25:AZ38" si="98">(M25-Y25)/M25</f>
        <v>0.21739130434782608</v>
      </c>
      <c r="BA25" s="54">
        <f t="shared" ref="BA25:BA38" si="99">(N25-Z25)/N25</f>
        <v>0.4041720990873533</v>
      </c>
      <c r="BB25" s="54">
        <f t="shared" ref="BB25:BB38" si="100">(O25-AA25)/O25</f>
        <v>0.20039486673247778</v>
      </c>
      <c r="BC25" s="54">
        <f t="shared" ref="BC25:BC38" si="101">(P25-AB25)/P25</f>
        <v>0.4226923076923077</v>
      </c>
      <c r="BD25" s="54">
        <f t="shared" ref="BD25:BD38" si="102">(Q25-AC25)/Q25</f>
        <v>0.32233704292527821</v>
      </c>
      <c r="BE25" s="54">
        <f t="shared" ref="BE25:BE38" si="103">(R25-AD25)/R25</f>
        <v>0.17761332099907493</v>
      </c>
      <c r="BF25" s="54">
        <f t="shared" si="81"/>
        <v>0.31021069692058345</v>
      </c>
      <c r="BG25" s="54">
        <f t="shared" si="82"/>
        <v>0.5403533906399236</v>
      </c>
      <c r="BH25" s="54">
        <f t="shared" si="83"/>
        <v>0.34567901234567899</v>
      </c>
      <c r="BI25" s="54">
        <f t="shared" si="84"/>
        <v>0.33047034764826178</v>
      </c>
      <c r="BJ25" s="54">
        <f t="shared" si="85"/>
        <v>-0.12072072072072072</v>
      </c>
      <c r="BK25" s="54">
        <f t="shared" ref="BK25:BK34" si="104">(X25-AJ25)/X25</f>
        <v>0.5195296094078119</v>
      </c>
      <c r="BL25" s="54">
        <f t="shared" ref="BL25:BL34" si="105">(Y25-AK25)/Y25</f>
        <v>-0.82729468599033817</v>
      </c>
      <c r="BM25" s="54">
        <f t="shared" ref="BM25:BM34" si="106">(Z25-AL25)/Z25</f>
        <v>0.34427425237053244</v>
      </c>
      <c r="BN25" s="54">
        <f t="shared" ref="BN25:BN34" si="107">(AA25-AM25)/AA25</f>
        <v>0.31913580246913581</v>
      </c>
      <c r="BO25" s="54">
        <f t="shared" ref="BO25:BO34" si="108">(AB25-AN25)/AB25</f>
        <v>0.35243171219187208</v>
      </c>
      <c r="BP25" s="54">
        <f t="shared" ref="BP25:BP34" si="109">(AC25-AO25)/AC25</f>
        <v>0.37243401759530792</v>
      </c>
      <c r="BQ25" s="54">
        <f t="shared" ref="BQ25:BQ34" si="110">(AD25-AP25)/AD25</f>
        <v>0.4049493813273341</v>
      </c>
      <c r="BR25" s="54">
        <f t="shared" ref="BR25:BR34" si="111">(AE25-AQ25)/AE25</f>
        <v>0.4450187969924812</v>
      </c>
      <c r="BS25" s="54">
        <f t="shared" ref="BS25:BS34" si="112">(AF25-AR25)/AF25</f>
        <v>0.55584415584415581</v>
      </c>
      <c r="BT25" s="54"/>
      <c r="BU25" s="54"/>
      <c r="BV25" s="54"/>
      <c r="BW25" s="54"/>
      <c r="BX25" s="54"/>
      <c r="BY25" s="54"/>
      <c r="BZ25" s="54"/>
      <c r="CA25" s="54"/>
      <c r="CB25" s="61">
        <v>15</v>
      </c>
      <c r="CC25" s="59">
        <f t="shared" si="86"/>
        <v>5</v>
      </c>
      <c r="CD25" s="59">
        <f t="shared" si="86"/>
        <v>5</v>
      </c>
      <c r="CE25" s="59">
        <f t="shared" si="86"/>
        <v>5</v>
      </c>
      <c r="CF25" s="59">
        <f t="shared" si="86"/>
        <v>5</v>
      </c>
      <c r="CG25" s="59">
        <f t="shared" si="86"/>
        <v>5</v>
      </c>
      <c r="CH25" s="59">
        <f t="shared" si="86"/>
        <v>5</v>
      </c>
      <c r="CI25" s="59">
        <f t="shared" si="86"/>
        <v>5</v>
      </c>
      <c r="CJ25" s="59">
        <f t="shared" si="86"/>
        <v>5</v>
      </c>
      <c r="CK25" s="59">
        <f t="shared" si="86"/>
        <v>5</v>
      </c>
      <c r="CL25" s="59">
        <f t="shared" si="86"/>
        <v>5</v>
      </c>
      <c r="CM25" s="59">
        <f t="shared" si="87"/>
        <v>1</v>
      </c>
      <c r="CN25" s="59">
        <f t="shared" si="87"/>
        <v>5</v>
      </c>
      <c r="CO25" s="59">
        <f t="shared" si="87"/>
        <v>1</v>
      </c>
      <c r="CP25" s="59">
        <f t="shared" si="87"/>
        <v>5</v>
      </c>
      <c r="CQ25" s="59">
        <f t="shared" si="87"/>
        <v>5</v>
      </c>
      <c r="CR25" s="59">
        <f t="shared" si="87"/>
        <v>5</v>
      </c>
      <c r="CS25" s="59">
        <f t="shared" si="87"/>
        <v>5</v>
      </c>
      <c r="CT25" s="59">
        <f t="shared" si="87"/>
        <v>5</v>
      </c>
      <c r="CU25" s="59">
        <f t="shared" si="87"/>
        <v>5</v>
      </c>
      <c r="CV25" s="59">
        <f t="shared" si="87"/>
        <v>5</v>
      </c>
      <c r="CW25" s="59"/>
      <c r="CX25" s="59"/>
      <c r="CY25" s="59"/>
      <c r="CZ25" s="59"/>
      <c r="DA25" s="59"/>
      <c r="DB25" s="59"/>
      <c r="DC25" s="50" t="s">
        <v>201</v>
      </c>
      <c r="DD25" s="77" t="s">
        <v>8</v>
      </c>
      <c r="DE25" s="59">
        <f t="shared" si="35"/>
        <v>15</v>
      </c>
      <c r="DF25" s="59">
        <f t="shared" si="36"/>
        <v>15</v>
      </c>
      <c r="DG25" s="59">
        <f t="shared" si="37"/>
        <v>15</v>
      </c>
      <c r="DH25" s="59">
        <f t="shared" si="38"/>
        <v>15</v>
      </c>
      <c r="DI25" s="59">
        <f t="shared" si="39"/>
        <v>15</v>
      </c>
      <c r="DJ25" s="59">
        <f t="shared" si="40"/>
        <v>15</v>
      </c>
      <c r="DK25" s="59">
        <f t="shared" si="89"/>
        <v>15</v>
      </c>
      <c r="DL25" s="59">
        <f t="shared" si="42"/>
        <v>15</v>
      </c>
      <c r="DM25" s="59">
        <f t="shared" si="43"/>
        <v>15</v>
      </c>
      <c r="DN25" s="59">
        <f t="shared" si="44"/>
        <v>15</v>
      </c>
      <c r="DO25" s="59">
        <f t="shared" si="45"/>
        <v>3</v>
      </c>
      <c r="DP25" s="59">
        <f t="shared" si="46"/>
        <v>15</v>
      </c>
      <c r="DQ25" s="59">
        <f t="shared" si="47"/>
        <v>3</v>
      </c>
      <c r="DR25" s="59">
        <f t="shared" si="48"/>
        <v>15</v>
      </c>
      <c r="DS25" s="59">
        <f t="shared" si="49"/>
        <v>15</v>
      </c>
      <c r="DT25" s="59">
        <f t="shared" si="50"/>
        <v>15</v>
      </c>
      <c r="DU25" s="59">
        <f t="shared" si="51"/>
        <v>15</v>
      </c>
      <c r="DV25" s="59">
        <f t="shared" si="52"/>
        <v>15</v>
      </c>
      <c r="DW25" s="59">
        <f t="shared" si="53"/>
        <v>15</v>
      </c>
      <c r="DX25" s="59">
        <f t="shared" si="54"/>
        <v>15</v>
      </c>
      <c r="DY25" s="59"/>
      <c r="DZ25" s="59"/>
      <c r="EA25" s="59"/>
      <c r="EB25" s="59"/>
      <c r="EC25" s="59"/>
      <c r="ED25" s="59"/>
      <c r="EE25" s="59"/>
      <c r="FH25" s="48">
        <f t="shared" si="90"/>
        <v>39</v>
      </c>
      <c r="FI25" s="48">
        <f t="shared" si="90"/>
        <v>30</v>
      </c>
      <c r="FJ25" s="48">
        <f t="shared" si="90"/>
        <v>39</v>
      </c>
      <c r="FK25" s="48">
        <f t="shared" si="90"/>
        <v>39</v>
      </c>
      <c r="FL25" s="48">
        <f t="shared" si="90"/>
        <v>39</v>
      </c>
      <c r="FM25" s="48">
        <f t="shared" si="90"/>
        <v>39</v>
      </c>
    </row>
    <row r="26" spans="2:169" s="48" customFormat="1" ht="14.25" customHeight="1">
      <c r="C26" s="77" t="s">
        <v>5</v>
      </c>
      <c r="K26" s="51"/>
      <c r="L26" s="51">
        <v>5100</v>
      </c>
      <c r="M26" s="51">
        <v>7355</v>
      </c>
      <c r="N26" s="51">
        <v>4951</v>
      </c>
      <c r="O26" s="51">
        <v>3937</v>
      </c>
      <c r="P26" s="51">
        <v>3282</v>
      </c>
      <c r="Q26" s="51">
        <v>2523</v>
      </c>
      <c r="R26" s="51">
        <v>3233</v>
      </c>
      <c r="S26" s="51">
        <v>3311</v>
      </c>
      <c r="T26" s="51">
        <v>4873</v>
      </c>
      <c r="U26" s="51">
        <v>5003</v>
      </c>
      <c r="V26" s="51">
        <v>4944</v>
      </c>
      <c r="W26" s="51">
        <v>4006</v>
      </c>
      <c r="X26" s="51">
        <v>2830</v>
      </c>
      <c r="Y26" s="51">
        <v>2463</v>
      </c>
      <c r="Z26" s="51">
        <v>2781</v>
      </c>
      <c r="AA26" s="51">
        <v>4381</v>
      </c>
      <c r="AB26" s="51">
        <v>2816</v>
      </c>
      <c r="AC26" s="51">
        <v>2448</v>
      </c>
      <c r="AD26" s="51">
        <v>1850</v>
      </c>
      <c r="AE26" s="51">
        <v>1942</v>
      </c>
      <c r="AF26" s="51">
        <v>2080</v>
      </c>
      <c r="AG26" s="51">
        <v>1536</v>
      </c>
      <c r="AH26" s="51">
        <v>1482</v>
      </c>
      <c r="AI26" s="51">
        <v>1426</v>
      </c>
      <c r="AJ26" s="51">
        <v>1330</v>
      </c>
      <c r="AK26" s="51">
        <v>1757</v>
      </c>
      <c r="AL26" s="129">
        <v>1083</v>
      </c>
      <c r="AM26" s="130">
        <v>1149</v>
      </c>
      <c r="AN26" s="131">
        <v>1351</v>
      </c>
      <c r="AO26" s="180">
        <v>984</v>
      </c>
      <c r="AP26" s="73">
        <v>1007</v>
      </c>
      <c r="AQ26" s="195">
        <v>1341</v>
      </c>
      <c r="AR26" s="195">
        <v>1410</v>
      </c>
      <c r="AS26" s="206"/>
      <c r="AT26" s="206"/>
      <c r="AU26" s="206"/>
      <c r="AV26" s="206"/>
      <c r="AW26" s="206"/>
      <c r="AX26" s="109"/>
      <c r="AY26" s="49"/>
      <c r="AZ26" s="54">
        <f t="shared" si="98"/>
        <v>0.66512576478585994</v>
      </c>
      <c r="BA26" s="54">
        <f t="shared" si="99"/>
        <v>0.43829529388002425</v>
      </c>
      <c r="BB26" s="54">
        <f t="shared" si="100"/>
        <v>-0.11277622555245111</v>
      </c>
      <c r="BC26" s="54">
        <f t="shared" si="101"/>
        <v>0.14198659354052406</v>
      </c>
      <c r="BD26" s="54">
        <f t="shared" si="102"/>
        <v>2.9726516052318668E-2</v>
      </c>
      <c r="BE26" s="54">
        <f t="shared" si="103"/>
        <v>0.42777605938756574</v>
      </c>
      <c r="BF26" s="54">
        <f t="shared" si="81"/>
        <v>0.41347025067955301</v>
      </c>
      <c r="BG26" s="54">
        <f t="shared" si="82"/>
        <v>0.57315821875641293</v>
      </c>
      <c r="BH26" s="54">
        <f t="shared" si="83"/>
        <v>0.69298420947431538</v>
      </c>
      <c r="BI26" s="54">
        <f t="shared" si="84"/>
        <v>0.70024271844660191</v>
      </c>
      <c r="BJ26" s="54">
        <f t="shared" si="85"/>
        <v>0.64403394907638545</v>
      </c>
      <c r="BK26" s="54">
        <f t="shared" si="104"/>
        <v>0.53003533568904593</v>
      </c>
      <c r="BL26" s="54">
        <f t="shared" si="105"/>
        <v>0.28664230613073488</v>
      </c>
      <c r="BM26" s="54">
        <f t="shared" si="106"/>
        <v>0.61057173678532906</v>
      </c>
      <c r="BN26" s="54">
        <f t="shared" si="107"/>
        <v>0.73773111161835192</v>
      </c>
      <c r="BO26" s="54">
        <f t="shared" si="108"/>
        <v>0.52024147727272729</v>
      </c>
      <c r="BP26" s="54">
        <f t="shared" si="109"/>
        <v>0.59803921568627449</v>
      </c>
      <c r="BQ26" s="54">
        <f t="shared" si="110"/>
        <v>0.45567567567567568</v>
      </c>
      <c r="BR26" s="54">
        <f t="shared" si="111"/>
        <v>0.3094747682801236</v>
      </c>
      <c r="BS26" s="54">
        <f t="shared" si="112"/>
        <v>0.32211538461538464</v>
      </c>
      <c r="BT26" s="54"/>
      <c r="BU26" s="54"/>
      <c r="BV26" s="54"/>
      <c r="BW26" s="54"/>
      <c r="BX26" s="54"/>
      <c r="BY26" s="54"/>
      <c r="BZ26" s="54"/>
      <c r="CA26" s="54"/>
      <c r="CB26" s="61">
        <v>15</v>
      </c>
      <c r="CC26" s="59">
        <f t="shared" si="86"/>
        <v>5</v>
      </c>
      <c r="CD26" s="59">
        <f t="shared" si="86"/>
        <v>5</v>
      </c>
      <c r="CE26" s="59">
        <f t="shared" si="86"/>
        <v>1</v>
      </c>
      <c r="CF26" s="59">
        <f t="shared" si="86"/>
        <v>4</v>
      </c>
      <c r="CG26" s="59">
        <f t="shared" si="86"/>
        <v>2</v>
      </c>
      <c r="CH26" s="59">
        <f t="shared" si="86"/>
        <v>5</v>
      </c>
      <c r="CI26" s="59">
        <f t="shared" si="86"/>
        <v>5</v>
      </c>
      <c r="CJ26" s="59">
        <f t="shared" si="86"/>
        <v>5</v>
      </c>
      <c r="CK26" s="59">
        <f t="shared" si="86"/>
        <v>5</v>
      </c>
      <c r="CL26" s="59">
        <f t="shared" si="86"/>
        <v>5</v>
      </c>
      <c r="CM26" s="59">
        <f t="shared" si="87"/>
        <v>5</v>
      </c>
      <c r="CN26" s="59">
        <f t="shared" si="87"/>
        <v>5</v>
      </c>
      <c r="CO26" s="59">
        <f t="shared" si="87"/>
        <v>5</v>
      </c>
      <c r="CP26" s="59">
        <f t="shared" si="87"/>
        <v>5</v>
      </c>
      <c r="CQ26" s="59">
        <f t="shared" si="87"/>
        <v>5</v>
      </c>
      <c r="CR26" s="59">
        <f t="shared" si="87"/>
        <v>5</v>
      </c>
      <c r="CS26" s="59">
        <f t="shared" si="87"/>
        <v>5</v>
      </c>
      <c r="CT26" s="59">
        <f t="shared" si="87"/>
        <v>5</v>
      </c>
      <c r="CU26" s="59">
        <f t="shared" si="87"/>
        <v>5</v>
      </c>
      <c r="CV26" s="59">
        <f t="shared" si="87"/>
        <v>5</v>
      </c>
      <c r="CW26" s="59"/>
      <c r="CX26" s="59"/>
      <c r="CY26" s="59"/>
      <c r="CZ26" s="59"/>
      <c r="DA26" s="59"/>
      <c r="DB26" s="59"/>
      <c r="DC26" s="50" t="s">
        <v>201</v>
      </c>
      <c r="DD26" s="77" t="s">
        <v>5</v>
      </c>
      <c r="DE26" s="59">
        <f t="shared" si="35"/>
        <v>15</v>
      </c>
      <c r="DF26" s="59">
        <f t="shared" si="36"/>
        <v>15</v>
      </c>
      <c r="DG26" s="59">
        <f t="shared" si="37"/>
        <v>3</v>
      </c>
      <c r="DH26" s="59">
        <f t="shared" si="38"/>
        <v>12</v>
      </c>
      <c r="DI26" s="59">
        <f t="shared" si="39"/>
        <v>6</v>
      </c>
      <c r="DJ26" s="59">
        <f t="shared" si="40"/>
        <v>15</v>
      </c>
      <c r="DK26" s="59">
        <f t="shared" si="89"/>
        <v>15</v>
      </c>
      <c r="DL26" s="59">
        <f t="shared" si="42"/>
        <v>15</v>
      </c>
      <c r="DM26" s="59">
        <f t="shared" si="43"/>
        <v>15</v>
      </c>
      <c r="DN26" s="59">
        <f t="shared" si="44"/>
        <v>15</v>
      </c>
      <c r="DO26" s="59">
        <f t="shared" si="45"/>
        <v>15</v>
      </c>
      <c r="DP26" s="59">
        <f t="shared" si="46"/>
        <v>15</v>
      </c>
      <c r="DQ26" s="59">
        <f t="shared" si="47"/>
        <v>15</v>
      </c>
      <c r="DR26" s="59">
        <f t="shared" si="48"/>
        <v>15</v>
      </c>
      <c r="DS26" s="59">
        <f t="shared" si="49"/>
        <v>15</v>
      </c>
      <c r="DT26" s="59">
        <f t="shared" si="50"/>
        <v>15</v>
      </c>
      <c r="DU26" s="59">
        <f t="shared" si="51"/>
        <v>15</v>
      </c>
      <c r="DV26" s="59">
        <f t="shared" si="52"/>
        <v>15</v>
      </c>
      <c r="DW26" s="59">
        <f t="shared" si="53"/>
        <v>15</v>
      </c>
      <c r="DX26" s="59">
        <f t="shared" si="54"/>
        <v>15</v>
      </c>
      <c r="DY26" s="59"/>
      <c r="DZ26" s="59"/>
      <c r="EA26" s="59"/>
      <c r="EB26" s="59"/>
      <c r="EC26" s="59"/>
      <c r="ED26" s="59"/>
      <c r="EE26" s="59"/>
      <c r="FH26" s="48">
        <f t="shared" si="90"/>
        <v>42</v>
      </c>
      <c r="FI26" s="48">
        <f t="shared" si="90"/>
        <v>42</v>
      </c>
      <c r="FJ26" s="48">
        <f t="shared" si="90"/>
        <v>42</v>
      </c>
      <c r="FK26" s="48">
        <f t="shared" si="90"/>
        <v>42</v>
      </c>
      <c r="FL26" s="48">
        <f t="shared" si="90"/>
        <v>42</v>
      </c>
      <c r="FM26" s="48">
        <f t="shared" si="90"/>
        <v>42</v>
      </c>
    </row>
    <row r="27" spans="2:169" ht="14.25" customHeight="1">
      <c r="B27" s="46" t="s">
        <v>117</v>
      </c>
      <c r="C27" s="67" t="s">
        <v>9</v>
      </c>
      <c r="K27" s="2"/>
      <c r="L27" s="2"/>
      <c r="M27" s="2">
        <v>100971</v>
      </c>
      <c r="N27" s="2">
        <v>95443</v>
      </c>
      <c r="O27" s="2">
        <v>68923</v>
      </c>
      <c r="P27" s="2">
        <v>62239</v>
      </c>
      <c r="Q27" s="2">
        <v>60796</v>
      </c>
      <c r="R27" s="2">
        <v>52952</v>
      </c>
      <c r="S27" s="2">
        <v>43935</v>
      </c>
      <c r="T27" s="2">
        <v>52886</v>
      </c>
      <c r="U27" s="2">
        <v>51192</v>
      </c>
      <c r="V27" s="2">
        <v>50072</v>
      </c>
      <c r="W27" s="2">
        <v>52911</v>
      </c>
      <c r="X27" s="2">
        <v>52347</v>
      </c>
      <c r="Y27" s="2">
        <v>53624</v>
      </c>
      <c r="Z27" s="2">
        <v>59546</v>
      </c>
      <c r="AA27" s="2">
        <v>63972</v>
      </c>
      <c r="AB27" s="2">
        <v>58883</v>
      </c>
      <c r="AC27" s="2">
        <v>55536</v>
      </c>
      <c r="AD27" s="2">
        <v>53667</v>
      </c>
      <c r="AE27" s="2">
        <v>49969</v>
      </c>
      <c r="AF27" s="2">
        <v>51922</v>
      </c>
      <c r="AG27" s="2">
        <v>57185</v>
      </c>
      <c r="AH27" s="2">
        <v>58111</v>
      </c>
      <c r="AI27" s="2">
        <v>55375</v>
      </c>
      <c r="AJ27" s="2">
        <v>48650</v>
      </c>
      <c r="AK27" s="118">
        <v>47681</v>
      </c>
      <c r="AL27" s="72">
        <v>47534</v>
      </c>
      <c r="AM27" s="72">
        <v>47681</v>
      </c>
      <c r="AN27" s="132">
        <v>46274</v>
      </c>
      <c r="AO27" s="183">
        <v>40962</v>
      </c>
      <c r="AP27" s="212">
        <v>37993</v>
      </c>
      <c r="AQ27" s="212">
        <v>37139</v>
      </c>
      <c r="AR27" s="193">
        <v>30618</v>
      </c>
      <c r="AS27" s="204"/>
      <c r="AT27" s="204"/>
      <c r="AU27" s="204"/>
      <c r="AV27" s="204"/>
      <c r="AW27" s="204"/>
      <c r="AX27" s="111"/>
      <c r="AZ27" s="55">
        <f t="shared" si="98"/>
        <v>0.46891681770013172</v>
      </c>
      <c r="BA27" s="55">
        <f t="shared" si="99"/>
        <v>0.37610930083924438</v>
      </c>
      <c r="BB27" s="55">
        <f t="shared" si="100"/>
        <v>7.183378552877849E-2</v>
      </c>
      <c r="BC27" s="55">
        <f t="shared" si="101"/>
        <v>5.3921174826073684E-2</v>
      </c>
      <c r="BD27" s="55">
        <f t="shared" si="102"/>
        <v>8.651884992433713E-2</v>
      </c>
      <c r="BE27" s="55">
        <f t="shared" si="103"/>
        <v>-1.3502794984136576E-2</v>
      </c>
      <c r="BF27" s="55">
        <f t="shared" ref="BF27:BJ33" si="113">(S27-AE27)/S27</f>
        <v>-0.13733925116649595</v>
      </c>
      <c r="BG27" s="55">
        <f t="shared" si="113"/>
        <v>1.8227886397156147E-2</v>
      </c>
      <c r="BH27" s="55">
        <f t="shared" si="113"/>
        <v>-0.11706907329270198</v>
      </c>
      <c r="BI27" s="55">
        <f t="shared" si="113"/>
        <v>-0.16054880971401184</v>
      </c>
      <c r="BJ27" s="55">
        <f t="shared" si="113"/>
        <v>-4.6568766419081101E-2</v>
      </c>
      <c r="BK27" s="55">
        <f t="shared" si="104"/>
        <v>7.0624868664870957E-2</v>
      </c>
      <c r="BL27" s="55">
        <f t="shared" si="105"/>
        <v>0.11082724153364165</v>
      </c>
      <c r="BM27" s="55">
        <f t="shared" si="106"/>
        <v>0.2017263963994223</v>
      </c>
      <c r="BN27" s="55">
        <f t="shared" si="107"/>
        <v>0.25465828800100043</v>
      </c>
      <c r="BO27" s="55">
        <f t="shared" si="108"/>
        <v>0.21413650799042169</v>
      </c>
      <c r="BP27" s="55">
        <f t="shared" si="109"/>
        <v>0.26242437337942953</v>
      </c>
      <c r="BQ27" s="55">
        <f t="shared" si="110"/>
        <v>0.29206029776212572</v>
      </c>
      <c r="BR27" s="55">
        <f t="shared" si="111"/>
        <v>0.25675919069823289</v>
      </c>
      <c r="BS27" s="55">
        <f t="shared" si="112"/>
        <v>0.41030776934632718</v>
      </c>
      <c r="BT27" s="55"/>
      <c r="BU27" s="55"/>
      <c r="BV27" s="55"/>
      <c r="BW27" s="55"/>
      <c r="BX27" s="55"/>
      <c r="BY27" s="55"/>
      <c r="BZ27" s="55"/>
      <c r="CA27" s="55"/>
      <c r="CB27" s="60">
        <v>15</v>
      </c>
      <c r="CC27" s="58">
        <f t="shared" ref="CC27:CL34" si="114">IF(M27&gt;=10000,IF(AZ27&gt;=0.24,5,IF(AZ27&gt;=0.16,4,IF(AZ27&gt;=0.08,3,IF(AZ27&gt;=0,2,1)))),IF(M27&gt;=5000,IF(AZ27&gt;=0.18,5,IF(AZ27&gt;=0.12,4,IF(AZ27&gt;0.06,3,IF(AZ27&gt;=0,2,1)))),IF(M27&gt;=2000,IF(AZ27&gt;=0.09,5,IF(AZ27&gt;=0.05,4,IF(AZ27&gt;=0.03,3,IF(AZ27&gt;=0,2,1)))),IF(AZ27&gt;=0.05,5,IF(AZ27&gt;=0,4,1)))))</f>
        <v>5</v>
      </c>
      <c r="CD27" s="58">
        <f t="shared" si="114"/>
        <v>5</v>
      </c>
      <c r="CE27" s="58">
        <f t="shared" si="114"/>
        <v>2</v>
      </c>
      <c r="CF27" s="58">
        <f t="shared" si="114"/>
        <v>2</v>
      </c>
      <c r="CG27" s="58">
        <f t="shared" si="114"/>
        <v>3</v>
      </c>
      <c r="CH27" s="58">
        <f t="shared" si="114"/>
        <v>1</v>
      </c>
      <c r="CI27" s="58">
        <f t="shared" si="114"/>
        <v>1</v>
      </c>
      <c r="CJ27" s="58">
        <f t="shared" si="114"/>
        <v>2</v>
      </c>
      <c r="CK27" s="58">
        <f t="shared" si="114"/>
        <v>1</v>
      </c>
      <c r="CL27" s="58">
        <f t="shared" si="114"/>
        <v>1</v>
      </c>
      <c r="CM27" s="58">
        <f t="shared" ref="CM27:CV34" si="115">IF(W27&gt;=10000,IF(BJ27&gt;=0.24,5,IF(BJ27&gt;=0.16,4,IF(BJ27&gt;=0.08,3,IF(BJ27&gt;=0,2,1)))),IF(W27&gt;=5000,IF(BJ27&gt;=0.18,5,IF(BJ27&gt;=0.12,4,IF(BJ27&gt;0.06,3,IF(BJ27&gt;=0,2,1)))),IF(W27&gt;=2000,IF(BJ27&gt;=0.09,5,IF(BJ27&gt;=0.05,4,IF(BJ27&gt;=0.03,3,IF(BJ27&gt;=0,2,1)))),IF(BJ27&gt;=0.05,5,IF(BJ27&gt;=0,4,1)))))</f>
        <v>1</v>
      </c>
      <c r="CN27" s="58">
        <f t="shared" si="115"/>
        <v>2</v>
      </c>
      <c r="CO27" s="58">
        <f t="shared" si="115"/>
        <v>3</v>
      </c>
      <c r="CP27" s="58">
        <f t="shared" si="115"/>
        <v>4</v>
      </c>
      <c r="CQ27" s="58">
        <f t="shared" si="115"/>
        <v>5</v>
      </c>
      <c r="CR27" s="58">
        <f t="shared" si="115"/>
        <v>4</v>
      </c>
      <c r="CS27" s="58">
        <f t="shared" si="115"/>
        <v>5</v>
      </c>
      <c r="CT27" s="58">
        <f t="shared" si="115"/>
        <v>5</v>
      </c>
      <c r="CU27" s="58">
        <f t="shared" si="115"/>
        <v>5</v>
      </c>
      <c r="CV27" s="58">
        <f t="shared" si="115"/>
        <v>5</v>
      </c>
      <c r="CW27" s="58"/>
      <c r="CX27" s="58"/>
      <c r="CY27" s="58"/>
      <c r="CZ27" s="58"/>
      <c r="DA27" s="58"/>
      <c r="DB27" s="58"/>
      <c r="DC27" s="46" t="s">
        <v>203</v>
      </c>
      <c r="DD27" s="67" t="s">
        <v>9</v>
      </c>
      <c r="DE27" s="58">
        <f t="shared" si="35"/>
        <v>15</v>
      </c>
      <c r="DF27" s="58">
        <f t="shared" si="36"/>
        <v>15</v>
      </c>
      <c r="DG27" s="58">
        <f t="shared" si="37"/>
        <v>6</v>
      </c>
      <c r="DH27" s="58">
        <f t="shared" si="38"/>
        <v>6</v>
      </c>
      <c r="DI27" s="58">
        <f t="shared" si="39"/>
        <v>9</v>
      </c>
      <c r="DJ27" s="58">
        <f t="shared" si="40"/>
        <v>3</v>
      </c>
      <c r="DK27" s="58">
        <f>CI27/5*$CB27</f>
        <v>3</v>
      </c>
      <c r="DL27" s="58">
        <f t="shared" si="42"/>
        <v>6</v>
      </c>
      <c r="DM27" s="58">
        <f t="shared" si="43"/>
        <v>3</v>
      </c>
      <c r="DN27" s="58">
        <f t="shared" si="44"/>
        <v>3</v>
      </c>
      <c r="DO27" s="58">
        <f t="shared" si="45"/>
        <v>3</v>
      </c>
      <c r="DP27" s="58">
        <f t="shared" si="46"/>
        <v>6</v>
      </c>
      <c r="DQ27" s="58">
        <f t="shared" si="47"/>
        <v>9</v>
      </c>
      <c r="DR27" s="58">
        <f t="shared" si="48"/>
        <v>12</v>
      </c>
      <c r="DS27" s="58">
        <f t="shared" si="49"/>
        <v>15</v>
      </c>
      <c r="DT27" s="58">
        <f t="shared" si="50"/>
        <v>12</v>
      </c>
      <c r="DU27" s="58">
        <f t="shared" si="51"/>
        <v>15</v>
      </c>
      <c r="DV27" s="58">
        <f t="shared" si="52"/>
        <v>15</v>
      </c>
      <c r="DW27" s="58">
        <f t="shared" si="53"/>
        <v>15</v>
      </c>
      <c r="DX27" s="58">
        <f t="shared" si="54"/>
        <v>15</v>
      </c>
      <c r="DY27" s="58"/>
      <c r="DZ27" s="58"/>
      <c r="EA27" s="58"/>
      <c r="EB27" s="58"/>
      <c r="EC27" s="58"/>
      <c r="ED27" s="58"/>
      <c r="EE27" s="58"/>
    </row>
    <row r="28" spans="2:169" ht="14.25" customHeight="1">
      <c r="B28" s="46"/>
      <c r="C28" s="67" t="s">
        <v>0</v>
      </c>
      <c r="K28" s="2"/>
      <c r="L28" s="2"/>
      <c r="M28" s="2">
        <v>103754</v>
      </c>
      <c r="N28" s="2">
        <v>82536</v>
      </c>
      <c r="O28" s="2">
        <v>96444</v>
      </c>
      <c r="P28" s="2">
        <v>91743</v>
      </c>
      <c r="Q28" s="2">
        <v>91457</v>
      </c>
      <c r="R28" s="2">
        <v>203192</v>
      </c>
      <c r="S28" s="2">
        <v>181863</v>
      </c>
      <c r="T28" s="2">
        <v>141547</v>
      </c>
      <c r="U28" s="2">
        <v>143363</v>
      </c>
      <c r="V28" s="2">
        <v>142760</v>
      </c>
      <c r="W28" s="2">
        <v>127847</v>
      </c>
      <c r="X28" s="2">
        <v>116040</v>
      </c>
      <c r="Y28" s="2">
        <v>127959</v>
      </c>
      <c r="Z28" s="2">
        <v>242943</v>
      </c>
      <c r="AA28" s="2">
        <v>198651</v>
      </c>
      <c r="AB28" s="2">
        <v>183865</v>
      </c>
      <c r="AC28" s="2">
        <v>203972</v>
      </c>
      <c r="AD28" s="2">
        <v>200211</v>
      </c>
      <c r="AE28" s="2">
        <v>160520</v>
      </c>
      <c r="AF28" s="2">
        <v>199075</v>
      </c>
      <c r="AG28" s="2">
        <v>185139</v>
      </c>
      <c r="AH28" s="2">
        <v>173064</v>
      </c>
      <c r="AI28" s="2">
        <v>191558</v>
      </c>
      <c r="AJ28" s="2">
        <v>165402</v>
      </c>
      <c r="AK28" s="118">
        <v>137097</v>
      </c>
      <c r="AL28" s="72">
        <v>125832</v>
      </c>
      <c r="AM28" s="72">
        <v>112625</v>
      </c>
      <c r="AN28" s="132">
        <v>122429</v>
      </c>
      <c r="AO28" s="183">
        <v>118071</v>
      </c>
      <c r="AP28" s="193">
        <v>97790</v>
      </c>
      <c r="AQ28" s="193">
        <v>102826</v>
      </c>
      <c r="AR28" s="193">
        <v>93680</v>
      </c>
      <c r="AS28" s="204"/>
      <c r="AT28" s="204"/>
      <c r="AU28" s="204"/>
      <c r="AV28" s="204"/>
      <c r="AW28" s="204"/>
      <c r="AX28" s="111"/>
      <c r="AZ28" s="55">
        <f t="shared" si="98"/>
        <v>-0.23329221042080306</v>
      </c>
      <c r="BA28" s="55">
        <f t="shared" si="99"/>
        <v>-1.9434792090724047</v>
      </c>
      <c r="BB28" s="55">
        <f t="shared" si="100"/>
        <v>-1.0597548836630584</v>
      </c>
      <c r="BC28" s="55">
        <f t="shared" si="101"/>
        <v>-1.0041311053704369</v>
      </c>
      <c r="BD28" s="55">
        <f t="shared" si="102"/>
        <v>-1.2302502815530796</v>
      </c>
      <c r="BE28" s="55">
        <f t="shared" si="103"/>
        <v>1.4670853183196188E-2</v>
      </c>
      <c r="BF28" s="55">
        <f t="shared" si="113"/>
        <v>0.1173575713586601</v>
      </c>
      <c r="BG28" s="55">
        <f t="shared" si="113"/>
        <v>-0.40642330815912736</v>
      </c>
      <c r="BH28" s="55">
        <f t="shared" si="113"/>
        <v>-0.29140015206155007</v>
      </c>
      <c r="BI28" s="55">
        <f t="shared" si="113"/>
        <v>-0.21227234519473243</v>
      </c>
      <c r="BJ28" s="55">
        <f t="shared" si="113"/>
        <v>-0.49833785696965904</v>
      </c>
      <c r="BK28" s="55">
        <f t="shared" si="104"/>
        <v>-0.42538779731127196</v>
      </c>
      <c r="BL28" s="55">
        <f t="shared" si="105"/>
        <v>-7.1413499636602346E-2</v>
      </c>
      <c r="BM28" s="55">
        <f t="shared" si="106"/>
        <v>0.4820513453773107</v>
      </c>
      <c r="BN28" s="55">
        <f t="shared" si="107"/>
        <v>0.43305092851281896</v>
      </c>
      <c r="BO28" s="55">
        <f t="shared" si="108"/>
        <v>0.33413645881489135</v>
      </c>
      <c r="BP28" s="55">
        <f t="shared" si="109"/>
        <v>0.42114113701880651</v>
      </c>
      <c r="BQ28" s="55">
        <f t="shared" si="110"/>
        <v>0.51156529860996647</v>
      </c>
      <c r="BR28" s="55">
        <f t="shared" si="111"/>
        <v>0.3594193869922751</v>
      </c>
      <c r="BS28" s="55">
        <f t="shared" si="112"/>
        <v>0.52942358407635315</v>
      </c>
      <c r="BT28" s="55"/>
      <c r="BU28" s="55"/>
      <c r="BV28" s="55"/>
      <c r="BW28" s="55"/>
      <c r="BX28" s="55"/>
      <c r="BY28" s="55"/>
      <c r="BZ28" s="55"/>
      <c r="CA28" s="55"/>
      <c r="CB28" s="60">
        <v>15</v>
      </c>
      <c r="CC28" s="58">
        <f t="shared" si="114"/>
        <v>1</v>
      </c>
      <c r="CD28" s="58">
        <f t="shared" si="114"/>
        <v>1</v>
      </c>
      <c r="CE28" s="58">
        <f t="shared" si="114"/>
        <v>1</v>
      </c>
      <c r="CF28" s="58">
        <f t="shared" si="114"/>
        <v>1</v>
      </c>
      <c r="CG28" s="58">
        <f t="shared" si="114"/>
        <v>1</v>
      </c>
      <c r="CH28" s="58">
        <f t="shared" si="114"/>
        <v>2</v>
      </c>
      <c r="CI28" s="58">
        <f t="shared" si="114"/>
        <v>3</v>
      </c>
      <c r="CJ28" s="58">
        <f t="shared" si="114"/>
        <v>1</v>
      </c>
      <c r="CK28" s="58">
        <f t="shared" si="114"/>
        <v>1</v>
      </c>
      <c r="CL28" s="58">
        <f t="shared" si="114"/>
        <v>1</v>
      </c>
      <c r="CM28" s="58">
        <f t="shared" si="115"/>
        <v>1</v>
      </c>
      <c r="CN28" s="58">
        <f t="shared" si="115"/>
        <v>1</v>
      </c>
      <c r="CO28" s="58">
        <f t="shared" si="115"/>
        <v>1</v>
      </c>
      <c r="CP28" s="58">
        <f t="shared" si="115"/>
        <v>5</v>
      </c>
      <c r="CQ28" s="58">
        <f t="shared" si="115"/>
        <v>5</v>
      </c>
      <c r="CR28" s="58">
        <f t="shared" si="115"/>
        <v>5</v>
      </c>
      <c r="CS28" s="58">
        <f t="shared" si="115"/>
        <v>5</v>
      </c>
      <c r="CT28" s="58">
        <f t="shared" si="115"/>
        <v>5</v>
      </c>
      <c r="CU28" s="58">
        <f t="shared" si="115"/>
        <v>5</v>
      </c>
      <c r="CV28" s="58">
        <f t="shared" si="115"/>
        <v>5</v>
      </c>
      <c r="CW28" s="58"/>
      <c r="CX28" s="58"/>
      <c r="CY28" s="58"/>
      <c r="CZ28" s="58"/>
      <c r="DA28" s="58"/>
      <c r="DB28" s="58"/>
      <c r="DC28" s="46" t="s">
        <v>203</v>
      </c>
      <c r="DD28" s="67" t="s">
        <v>0</v>
      </c>
      <c r="DE28" s="58">
        <f t="shared" si="35"/>
        <v>3</v>
      </c>
      <c r="DF28" s="58">
        <f t="shared" si="36"/>
        <v>3</v>
      </c>
      <c r="DG28" s="58">
        <f t="shared" si="37"/>
        <v>3</v>
      </c>
      <c r="DH28" s="58">
        <f t="shared" si="38"/>
        <v>3</v>
      </c>
      <c r="DI28" s="58">
        <f t="shared" si="39"/>
        <v>3</v>
      </c>
      <c r="DJ28" s="58">
        <f t="shared" si="40"/>
        <v>6</v>
      </c>
      <c r="DK28" s="58">
        <f t="shared" ref="DK28:DX42" si="116">CI28/5*$CB28</f>
        <v>9</v>
      </c>
      <c r="DL28" s="58">
        <f t="shared" si="42"/>
        <v>3</v>
      </c>
      <c r="DM28" s="58">
        <f t="shared" si="43"/>
        <v>3</v>
      </c>
      <c r="DN28" s="58">
        <f t="shared" si="44"/>
        <v>3</v>
      </c>
      <c r="DO28" s="58">
        <f t="shared" si="45"/>
        <v>3</v>
      </c>
      <c r="DP28" s="58">
        <f t="shared" si="46"/>
        <v>3</v>
      </c>
      <c r="DQ28" s="58">
        <f t="shared" si="47"/>
        <v>3</v>
      </c>
      <c r="DR28" s="58">
        <f t="shared" si="48"/>
        <v>15</v>
      </c>
      <c r="DS28" s="58">
        <f t="shared" si="49"/>
        <v>15</v>
      </c>
      <c r="DT28" s="58">
        <f t="shared" si="50"/>
        <v>15</v>
      </c>
      <c r="DU28" s="58">
        <f t="shared" si="51"/>
        <v>15</v>
      </c>
      <c r="DV28" s="58">
        <f t="shared" si="52"/>
        <v>15</v>
      </c>
      <c r="DW28" s="58">
        <f t="shared" si="53"/>
        <v>15</v>
      </c>
      <c r="DX28" s="58">
        <f t="shared" si="54"/>
        <v>15</v>
      </c>
      <c r="DY28" s="58"/>
      <c r="DZ28" s="58"/>
      <c r="EA28" s="58"/>
      <c r="EB28" s="58"/>
      <c r="EC28" s="58"/>
      <c r="ED28" s="58"/>
      <c r="EE28" s="58"/>
    </row>
    <row r="29" spans="2:169" ht="14.25" customHeight="1">
      <c r="B29" s="46"/>
      <c r="C29" s="67" t="s">
        <v>6</v>
      </c>
      <c r="K29" s="2"/>
      <c r="L29" s="2"/>
      <c r="M29" s="2">
        <v>152893</v>
      </c>
      <c r="N29" s="2">
        <v>134292</v>
      </c>
      <c r="O29" s="2">
        <v>169381</v>
      </c>
      <c r="P29" s="2">
        <v>205973</v>
      </c>
      <c r="Q29" s="2">
        <v>206516</v>
      </c>
      <c r="R29" s="2">
        <v>297362</v>
      </c>
      <c r="S29" s="2">
        <v>259024</v>
      </c>
      <c r="T29" s="2">
        <v>274717</v>
      </c>
      <c r="U29" s="2">
        <v>240125</v>
      </c>
      <c r="V29" s="2">
        <v>292817</v>
      </c>
      <c r="W29" s="2">
        <v>252868</v>
      </c>
      <c r="X29" s="2">
        <v>243759</v>
      </c>
      <c r="Y29" s="2">
        <v>171510</v>
      </c>
      <c r="Z29" s="2">
        <v>165570</v>
      </c>
      <c r="AA29" s="2">
        <v>214123</v>
      </c>
      <c r="AB29" s="2">
        <v>234789</v>
      </c>
      <c r="AC29" s="2">
        <v>190336</v>
      </c>
      <c r="AD29" s="2">
        <v>140135</v>
      </c>
      <c r="AE29" s="2">
        <v>134364</v>
      </c>
      <c r="AF29" s="2">
        <v>119337</v>
      </c>
      <c r="AG29" s="2">
        <v>120906</v>
      </c>
      <c r="AH29" s="2">
        <v>118959</v>
      </c>
      <c r="AI29" s="2">
        <v>120157</v>
      </c>
      <c r="AJ29" s="2">
        <v>104356</v>
      </c>
      <c r="AK29" s="118">
        <v>83853</v>
      </c>
      <c r="AL29" s="72">
        <v>78471</v>
      </c>
      <c r="AM29" s="72">
        <v>95582</v>
      </c>
      <c r="AN29" s="132">
        <v>110300</v>
      </c>
      <c r="AO29" s="183">
        <v>74387</v>
      </c>
      <c r="AP29" s="193">
        <v>75701</v>
      </c>
      <c r="AQ29" s="193">
        <v>78904</v>
      </c>
      <c r="AR29" s="193">
        <v>71910</v>
      </c>
      <c r="AS29" s="204"/>
      <c r="AT29" s="204"/>
      <c r="AU29" s="204"/>
      <c r="AV29" s="204"/>
      <c r="AW29" s="204"/>
      <c r="AX29" s="111"/>
      <c r="AZ29" s="55">
        <f t="shared" si="98"/>
        <v>-0.12176489440327549</v>
      </c>
      <c r="BA29" s="55">
        <f t="shared" si="99"/>
        <v>-0.23291037440800644</v>
      </c>
      <c r="BB29" s="55">
        <f t="shared" si="100"/>
        <v>-0.26415005224907162</v>
      </c>
      <c r="BC29" s="55">
        <f t="shared" si="101"/>
        <v>-0.1399018317934875</v>
      </c>
      <c r="BD29" s="55">
        <f t="shared" si="102"/>
        <v>7.8347440392027734E-2</v>
      </c>
      <c r="BE29" s="55">
        <f t="shared" si="103"/>
        <v>0.52873938162912548</v>
      </c>
      <c r="BF29" s="55">
        <f t="shared" si="113"/>
        <v>0.48126814503675336</v>
      </c>
      <c r="BG29" s="55">
        <f t="shared" si="113"/>
        <v>0.56560023587910468</v>
      </c>
      <c r="BH29" s="55">
        <f t="shared" si="113"/>
        <v>0.49648724622592399</v>
      </c>
      <c r="BI29" s="55">
        <f t="shared" si="113"/>
        <v>0.5937428496296322</v>
      </c>
      <c r="BJ29" s="55">
        <f t="shared" si="113"/>
        <v>0.52482322792919622</v>
      </c>
      <c r="BK29" s="55">
        <f t="shared" si="104"/>
        <v>0.57188862770195148</v>
      </c>
      <c r="BL29" s="55">
        <f t="shared" si="105"/>
        <v>0.51108973237712085</v>
      </c>
      <c r="BM29" s="55">
        <f t="shared" si="106"/>
        <v>0.52605544482696143</v>
      </c>
      <c r="BN29" s="55">
        <f t="shared" si="107"/>
        <v>0.55361170915782054</v>
      </c>
      <c r="BO29" s="55">
        <f t="shared" si="108"/>
        <v>0.53021649225474787</v>
      </c>
      <c r="BP29" s="55">
        <f t="shared" si="109"/>
        <v>0.60918060692669806</v>
      </c>
      <c r="BQ29" s="55">
        <f t="shared" si="110"/>
        <v>0.45979947907375029</v>
      </c>
      <c r="BR29" s="55">
        <f t="shared" si="111"/>
        <v>0.41275937006936381</v>
      </c>
      <c r="BS29" s="55">
        <f t="shared" si="112"/>
        <v>0.39742074964177077</v>
      </c>
      <c r="BT29" s="55"/>
      <c r="BU29" s="55"/>
      <c r="BV29" s="55"/>
      <c r="BW29" s="55"/>
      <c r="BX29" s="55"/>
      <c r="BY29" s="55"/>
      <c r="BZ29" s="55"/>
      <c r="CA29" s="55"/>
      <c r="CB29" s="60">
        <v>15</v>
      </c>
      <c r="CC29" s="58">
        <f t="shared" si="114"/>
        <v>1</v>
      </c>
      <c r="CD29" s="58">
        <f t="shared" si="114"/>
        <v>1</v>
      </c>
      <c r="CE29" s="58">
        <f t="shared" si="114"/>
        <v>1</v>
      </c>
      <c r="CF29" s="58">
        <f t="shared" si="114"/>
        <v>1</v>
      </c>
      <c r="CG29" s="58">
        <f t="shared" si="114"/>
        <v>2</v>
      </c>
      <c r="CH29" s="58">
        <f t="shared" si="114"/>
        <v>5</v>
      </c>
      <c r="CI29" s="58">
        <f t="shared" si="114"/>
        <v>5</v>
      </c>
      <c r="CJ29" s="58">
        <f t="shared" si="114"/>
        <v>5</v>
      </c>
      <c r="CK29" s="58">
        <f t="shared" si="114"/>
        <v>5</v>
      </c>
      <c r="CL29" s="58">
        <f t="shared" si="114"/>
        <v>5</v>
      </c>
      <c r="CM29" s="58">
        <f t="shared" si="115"/>
        <v>5</v>
      </c>
      <c r="CN29" s="58">
        <f t="shared" si="115"/>
        <v>5</v>
      </c>
      <c r="CO29" s="58">
        <f t="shared" si="115"/>
        <v>5</v>
      </c>
      <c r="CP29" s="58">
        <f t="shared" si="115"/>
        <v>5</v>
      </c>
      <c r="CQ29" s="58">
        <f t="shared" si="115"/>
        <v>5</v>
      </c>
      <c r="CR29" s="58">
        <f t="shared" si="115"/>
        <v>5</v>
      </c>
      <c r="CS29" s="58">
        <f t="shared" si="115"/>
        <v>5</v>
      </c>
      <c r="CT29" s="58">
        <f t="shared" si="115"/>
        <v>5</v>
      </c>
      <c r="CU29" s="58">
        <f t="shared" si="115"/>
        <v>5</v>
      </c>
      <c r="CV29" s="58">
        <f t="shared" si="115"/>
        <v>5</v>
      </c>
      <c r="CW29" s="58"/>
      <c r="CX29" s="58"/>
      <c r="CY29" s="58"/>
      <c r="CZ29" s="58"/>
      <c r="DA29" s="58"/>
      <c r="DB29" s="58"/>
      <c r="DC29" s="46" t="s">
        <v>203</v>
      </c>
      <c r="DD29" s="67" t="s">
        <v>6</v>
      </c>
      <c r="DE29" s="58">
        <f t="shared" si="35"/>
        <v>3</v>
      </c>
      <c r="DF29" s="58">
        <f t="shared" si="36"/>
        <v>3</v>
      </c>
      <c r="DG29" s="58">
        <f t="shared" si="37"/>
        <v>3</v>
      </c>
      <c r="DH29" s="58">
        <f t="shared" si="38"/>
        <v>3</v>
      </c>
      <c r="DI29" s="58">
        <f t="shared" si="39"/>
        <v>6</v>
      </c>
      <c r="DJ29" s="58">
        <f t="shared" si="40"/>
        <v>15</v>
      </c>
      <c r="DK29" s="58">
        <f t="shared" si="116"/>
        <v>15</v>
      </c>
      <c r="DL29" s="58">
        <f t="shared" si="42"/>
        <v>15</v>
      </c>
      <c r="DM29" s="58">
        <f t="shared" si="43"/>
        <v>15</v>
      </c>
      <c r="DN29" s="58">
        <f t="shared" si="44"/>
        <v>15</v>
      </c>
      <c r="DO29" s="58">
        <f t="shared" si="45"/>
        <v>15</v>
      </c>
      <c r="DP29" s="58">
        <f t="shared" si="46"/>
        <v>15</v>
      </c>
      <c r="DQ29" s="58">
        <f t="shared" si="47"/>
        <v>15</v>
      </c>
      <c r="DR29" s="58">
        <f t="shared" si="48"/>
        <v>15</v>
      </c>
      <c r="DS29" s="58">
        <f t="shared" si="49"/>
        <v>15</v>
      </c>
      <c r="DT29" s="58">
        <f t="shared" si="50"/>
        <v>15</v>
      </c>
      <c r="DU29" s="58">
        <f t="shared" si="51"/>
        <v>15</v>
      </c>
      <c r="DV29" s="58">
        <f t="shared" si="52"/>
        <v>15</v>
      </c>
      <c r="DW29" s="58">
        <f t="shared" si="53"/>
        <v>15</v>
      </c>
      <c r="DX29" s="58">
        <f t="shared" si="54"/>
        <v>15</v>
      </c>
      <c r="DY29" s="58"/>
      <c r="DZ29" s="58"/>
      <c r="EA29" s="58"/>
      <c r="EB29" s="58"/>
      <c r="EC29" s="58"/>
      <c r="ED29" s="58"/>
      <c r="EE29" s="58"/>
    </row>
    <row r="30" spans="2:169" ht="14.25" customHeight="1">
      <c r="B30" s="46"/>
      <c r="C30" s="67" t="s">
        <v>10</v>
      </c>
      <c r="K30" s="2"/>
      <c r="L30" s="2"/>
      <c r="M30" s="2">
        <v>135851</v>
      </c>
      <c r="N30" s="2">
        <v>142099</v>
      </c>
      <c r="O30" s="2">
        <v>140243</v>
      </c>
      <c r="P30" s="2">
        <v>122686</v>
      </c>
      <c r="Q30" s="2">
        <v>91052</v>
      </c>
      <c r="R30" s="2">
        <v>89356</v>
      </c>
      <c r="S30" s="2">
        <v>217920</v>
      </c>
      <c r="T30" s="2">
        <v>173822</v>
      </c>
      <c r="U30" s="2">
        <v>148409</v>
      </c>
      <c r="V30" s="2">
        <v>152091</v>
      </c>
      <c r="W30" s="2">
        <v>146678</v>
      </c>
      <c r="X30" s="2">
        <v>128699</v>
      </c>
      <c r="Y30" s="2">
        <v>104813</v>
      </c>
      <c r="Z30" s="2">
        <v>101861</v>
      </c>
      <c r="AA30" s="2">
        <v>129323</v>
      </c>
      <c r="AB30" s="2">
        <v>139134</v>
      </c>
      <c r="AC30" s="2">
        <v>113377</v>
      </c>
      <c r="AD30" s="2">
        <v>103726</v>
      </c>
      <c r="AE30" s="2">
        <v>81592</v>
      </c>
      <c r="AF30" s="2">
        <v>81629</v>
      </c>
      <c r="AG30" s="2">
        <v>81001</v>
      </c>
      <c r="AH30" s="2">
        <v>118946</v>
      </c>
      <c r="AI30" s="2">
        <v>85381</v>
      </c>
      <c r="AJ30" s="2">
        <v>93972</v>
      </c>
      <c r="AK30" s="118">
        <v>150100</v>
      </c>
      <c r="AL30" s="72">
        <v>171515</v>
      </c>
      <c r="AM30" s="72">
        <v>136575</v>
      </c>
      <c r="AN30" s="132">
        <v>100196</v>
      </c>
      <c r="AO30" s="183">
        <v>86488</v>
      </c>
      <c r="AP30" s="74">
        <v>85899</v>
      </c>
      <c r="AQ30" s="74">
        <v>71845</v>
      </c>
      <c r="AR30" s="74">
        <v>60313</v>
      </c>
      <c r="AS30" s="204"/>
      <c r="AT30" s="204"/>
      <c r="AU30" s="204"/>
      <c r="AV30" s="204"/>
      <c r="AW30" s="204"/>
      <c r="AX30" s="111"/>
      <c r="AZ30" s="55">
        <f t="shared" si="98"/>
        <v>0.22847089826353872</v>
      </c>
      <c r="BA30" s="55">
        <f t="shared" si="99"/>
        <v>0.28316877669793594</v>
      </c>
      <c r="BB30" s="55">
        <f t="shared" si="100"/>
        <v>7.7864848869462294E-2</v>
      </c>
      <c r="BC30" s="55">
        <f t="shared" si="101"/>
        <v>-0.13406582658168006</v>
      </c>
      <c r="BD30" s="55">
        <f t="shared" si="102"/>
        <v>-0.2451895620085226</v>
      </c>
      <c r="BE30" s="55">
        <f t="shared" si="103"/>
        <v>-0.16081740453914678</v>
      </c>
      <c r="BF30" s="55">
        <f t="shared" si="113"/>
        <v>0.62558737151248167</v>
      </c>
      <c r="BG30" s="55">
        <f t="shared" si="113"/>
        <v>0.53038740780798743</v>
      </c>
      <c r="BH30" s="55">
        <f t="shared" si="113"/>
        <v>0.45420425984947005</v>
      </c>
      <c r="BI30" s="55">
        <f t="shared" si="113"/>
        <v>0.21792874003063956</v>
      </c>
      <c r="BJ30" s="55">
        <f t="shared" si="113"/>
        <v>0.41790179849738884</v>
      </c>
      <c r="BK30" s="55">
        <f t="shared" si="104"/>
        <v>0.26983115641924182</v>
      </c>
      <c r="BL30" s="55">
        <f t="shared" si="105"/>
        <v>-0.43207426559682482</v>
      </c>
      <c r="BM30" s="55">
        <f t="shared" si="106"/>
        <v>-0.68381421741392678</v>
      </c>
      <c r="BN30" s="55">
        <f t="shared" si="107"/>
        <v>-5.6076645298980071E-2</v>
      </c>
      <c r="BO30" s="55">
        <f t="shared" si="108"/>
        <v>0.27985970359509538</v>
      </c>
      <c r="BP30" s="55">
        <f t="shared" si="109"/>
        <v>0.23716450426453337</v>
      </c>
      <c r="BQ30" s="55">
        <f t="shared" si="110"/>
        <v>0.17186626303916086</v>
      </c>
      <c r="BR30" s="55">
        <f t="shared" si="111"/>
        <v>0.11946024120011765</v>
      </c>
      <c r="BS30" s="55">
        <f t="shared" si="112"/>
        <v>0.26113268568768455</v>
      </c>
      <c r="BT30" s="55"/>
      <c r="BU30" s="55"/>
      <c r="BV30" s="55"/>
      <c r="BW30" s="55"/>
      <c r="BX30" s="55"/>
      <c r="BY30" s="55"/>
      <c r="BZ30" s="55"/>
      <c r="CA30" s="55"/>
      <c r="CB30" s="60">
        <v>15</v>
      </c>
      <c r="CC30" s="58">
        <f t="shared" si="114"/>
        <v>4</v>
      </c>
      <c r="CD30" s="58">
        <f t="shared" si="114"/>
        <v>5</v>
      </c>
      <c r="CE30" s="58">
        <f t="shared" si="114"/>
        <v>2</v>
      </c>
      <c r="CF30" s="58">
        <f t="shared" si="114"/>
        <v>1</v>
      </c>
      <c r="CG30" s="58">
        <f t="shared" si="114"/>
        <v>1</v>
      </c>
      <c r="CH30" s="58">
        <f t="shared" si="114"/>
        <v>1</v>
      </c>
      <c r="CI30" s="58">
        <f t="shared" si="114"/>
        <v>5</v>
      </c>
      <c r="CJ30" s="58">
        <f t="shared" si="114"/>
        <v>5</v>
      </c>
      <c r="CK30" s="58">
        <f t="shared" si="114"/>
        <v>5</v>
      </c>
      <c r="CL30" s="58">
        <f t="shared" si="114"/>
        <v>4</v>
      </c>
      <c r="CM30" s="58">
        <f t="shared" si="115"/>
        <v>5</v>
      </c>
      <c r="CN30" s="58">
        <f t="shared" si="115"/>
        <v>5</v>
      </c>
      <c r="CO30" s="58">
        <f t="shared" si="115"/>
        <v>1</v>
      </c>
      <c r="CP30" s="58">
        <f t="shared" si="115"/>
        <v>1</v>
      </c>
      <c r="CQ30" s="58">
        <f t="shared" si="115"/>
        <v>1</v>
      </c>
      <c r="CR30" s="58">
        <f t="shared" si="115"/>
        <v>5</v>
      </c>
      <c r="CS30" s="58">
        <f t="shared" si="115"/>
        <v>4</v>
      </c>
      <c r="CT30" s="58">
        <f t="shared" si="115"/>
        <v>4</v>
      </c>
      <c r="CU30" s="58">
        <f t="shared" si="115"/>
        <v>3</v>
      </c>
      <c r="CV30" s="58">
        <f t="shared" si="115"/>
        <v>5</v>
      </c>
      <c r="CW30" s="58"/>
      <c r="CX30" s="58"/>
      <c r="CY30" s="58"/>
      <c r="CZ30" s="58"/>
      <c r="DA30" s="58"/>
      <c r="DB30" s="58"/>
      <c r="DC30" s="46" t="s">
        <v>203</v>
      </c>
      <c r="DD30" s="67" t="s">
        <v>10</v>
      </c>
      <c r="DE30" s="58">
        <f t="shared" si="35"/>
        <v>12</v>
      </c>
      <c r="DF30" s="58">
        <f t="shared" si="36"/>
        <v>15</v>
      </c>
      <c r="DG30" s="58">
        <f t="shared" si="37"/>
        <v>6</v>
      </c>
      <c r="DH30" s="58">
        <f t="shared" si="38"/>
        <v>3</v>
      </c>
      <c r="DI30" s="58">
        <f t="shared" si="39"/>
        <v>3</v>
      </c>
      <c r="DJ30" s="58">
        <f t="shared" si="40"/>
        <v>3</v>
      </c>
      <c r="DK30" s="58">
        <f t="shared" si="116"/>
        <v>15</v>
      </c>
      <c r="DL30" s="58">
        <f t="shared" si="42"/>
        <v>15</v>
      </c>
      <c r="DM30" s="58">
        <f t="shared" si="43"/>
        <v>15</v>
      </c>
      <c r="DN30" s="58">
        <f t="shared" si="44"/>
        <v>12</v>
      </c>
      <c r="DO30" s="58">
        <f t="shared" si="45"/>
        <v>15</v>
      </c>
      <c r="DP30" s="58">
        <f t="shared" si="46"/>
        <v>15</v>
      </c>
      <c r="DQ30" s="58">
        <f t="shared" si="47"/>
        <v>3</v>
      </c>
      <c r="DR30" s="58">
        <f t="shared" si="48"/>
        <v>3</v>
      </c>
      <c r="DS30" s="58">
        <f t="shared" si="49"/>
        <v>3</v>
      </c>
      <c r="DT30" s="58">
        <f t="shared" si="50"/>
        <v>15</v>
      </c>
      <c r="DU30" s="58">
        <f t="shared" si="51"/>
        <v>12</v>
      </c>
      <c r="DV30" s="58">
        <f t="shared" si="52"/>
        <v>12</v>
      </c>
      <c r="DW30" s="58">
        <f t="shared" si="53"/>
        <v>9</v>
      </c>
      <c r="DX30" s="58">
        <f t="shared" si="54"/>
        <v>15</v>
      </c>
      <c r="DY30" s="58"/>
      <c r="DZ30" s="58"/>
      <c r="EA30" s="58"/>
      <c r="EB30" s="58"/>
      <c r="EC30" s="58"/>
      <c r="ED30" s="58"/>
      <c r="EE30" s="58"/>
    </row>
    <row r="31" spans="2:169" ht="14.25" customHeight="1">
      <c r="B31" s="46"/>
      <c r="C31" s="67" t="s">
        <v>11</v>
      </c>
      <c r="K31" s="2"/>
      <c r="L31" s="2"/>
      <c r="M31" s="2">
        <v>61823</v>
      </c>
      <c r="N31" s="2">
        <v>57076</v>
      </c>
      <c r="O31" s="2">
        <v>59655</v>
      </c>
      <c r="P31" s="2">
        <v>58791</v>
      </c>
      <c r="Q31" s="2">
        <v>54546</v>
      </c>
      <c r="R31" s="2">
        <v>50834</v>
      </c>
      <c r="S31" s="2">
        <v>50185</v>
      </c>
      <c r="T31" s="2">
        <v>50229</v>
      </c>
      <c r="U31" s="2">
        <v>51641</v>
      </c>
      <c r="V31" s="2">
        <v>48039</v>
      </c>
      <c r="W31" s="2">
        <v>47062</v>
      </c>
      <c r="X31" s="2">
        <v>47490</v>
      </c>
      <c r="Y31" s="2">
        <v>155289</v>
      </c>
      <c r="Z31" s="2">
        <v>164679</v>
      </c>
      <c r="AA31" s="2">
        <v>161056</v>
      </c>
      <c r="AB31" s="2">
        <v>127346</v>
      </c>
      <c r="AC31" s="2">
        <v>159371</v>
      </c>
      <c r="AD31" s="2">
        <v>151354</v>
      </c>
      <c r="AE31" s="2">
        <v>146897</v>
      </c>
      <c r="AF31" s="2">
        <v>133987</v>
      </c>
      <c r="AG31" s="2">
        <v>128284</v>
      </c>
      <c r="AH31" s="2">
        <v>127388</v>
      </c>
      <c r="AI31" s="2">
        <v>125451</v>
      </c>
      <c r="AJ31" s="2">
        <v>125154</v>
      </c>
      <c r="AK31" s="118">
        <v>123069</v>
      </c>
      <c r="AL31" s="72">
        <v>120149</v>
      </c>
      <c r="AM31" s="72">
        <v>117553</v>
      </c>
      <c r="AN31" s="132">
        <v>110879</v>
      </c>
      <c r="AO31" s="183">
        <v>112305</v>
      </c>
      <c r="AP31" s="193">
        <v>108706</v>
      </c>
      <c r="AQ31" s="193">
        <v>107947</v>
      </c>
      <c r="AR31" s="193">
        <v>113132</v>
      </c>
      <c r="AS31" s="204"/>
      <c r="AT31" s="204"/>
      <c r="AU31" s="204"/>
      <c r="AV31" s="204"/>
      <c r="AW31" s="204"/>
      <c r="AX31" s="111"/>
      <c r="AZ31" s="55">
        <f t="shared" si="98"/>
        <v>-1.5118321660223542</v>
      </c>
      <c r="BA31" s="55">
        <f t="shared" si="99"/>
        <v>-1.8852582521550214</v>
      </c>
      <c r="BB31" s="55">
        <f t="shared" si="100"/>
        <v>-1.699790461822144</v>
      </c>
      <c r="BC31" s="55">
        <f t="shared" si="101"/>
        <v>-1.1660798421527105</v>
      </c>
      <c r="BD31" s="55">
        <f t="shared" si="102"/>
        <v>-1.9217724489421772</v>
      </c>
      <c r="BE31" s="55">
        <f t="shared" si="103"/>
        <v>-1.9774166896171854</v>
      </c>
      <c r="BF31" s="55">
        <f t="shared" si="113"/>
        <v>-1.9271096941317127</v>
      </c>
      <c r="BG31" s="55">
        <f t="shared" si="113"/>
        <v>-1.6675227458241255</v>
      </c>
      <c r="BH31" s="55">
        <f t="shared" si="113"/>
        <v>-1.4841501907399159</v>
      </c>
      <c r="BI31" s="55">
        <f t="shared" si="113"/>
        <v>-1.6517621099523303</v>
      </c>
      <c r="BJ31" s="55">
        <f t="shared" si="113"/>
        <v>-1.6656538183672602</v>
      </c>
      <c r="BK31" s="55">
        <f t="shared" si="104"/>
        <v>-1.6353758686039166</v>
      </c>
      <c r="BL31" s="55">
        <f t="shared" si="105"/>
        <v>0.20748411027181576</v>
      </c>
      <c r="BM31" s="55">
        <f t="shared" si="106"/>
        <v>0.27040484821987015</v>
      </c>
      <c r="BN31" s="55">
        <f t="shared" si="107"/>
        <v>0.27011101728591297</v>
      </c>
      <c r="BO31" s="55">
        <f t="shared" si="108"/>
        <v>0.12930912631727734</v>
      </c>
      <c r="BP31" s="55">
        <f t="shared" si="109"/>
        <v>0.29532349047191775</v>
      </c>
      <c r="BQ31" s="55">
        <f t="shared" si="110"/>
        <v>0.2817764974827226</v>
      </c>
      <c r="BR31" s="55">
        <f t="shared" si="111"/>
        <v>0.26515177301102133</v>
      </c>
      <c r="BS31" s="55">
        <f t="shared" si="112"/>
        <v>0.15564942867591633</v>
      </c>
      <c r="BT31" s="55"/>
      <c r="BU31" s="55"/>
      <c r="BV31" s="55"/>
      <c r="BW31" s="55"/>
      <c r="BX31" s="55"/>
      <c r="BY31" s="55"/>
      <c r="BZ31" s="55"/>
      <c r="CA31" s="55"/>
      <c r="CB31" s="60">
        <v>15</v>
      </c>
      <c r="CC31" s="58">
        <f t="shared" si="114"/>
        <v>1</v>
      </c>
      <c r="CD31" s="58">
        <f t="shared" si="114"/>
        <v>1</v>
      </c>
      <c r="CE31" s="58">
        <f t="shared" si="114"/>
        <v>1</v>
      </c>
      <c r="CF31" s="58">
        <f t="shared" si="114"/>
        <v>1</v>
      </c>
      <c r="CG31" s="58">
        <f t="shared" si="114"/>
        <v>1</v>
      </c>
      <c r="CH31" s="58">
        <f t="shared" si="114"/>
        <v>1</v>
      </c>
      <c r="CI31" s="58">
        <f t="shared" si="114"/>
        <v>1</v>
      </c>
      <c r="CJ31" s="58">
        <f t="shared" si="114"/>
        <v>1</v>
      </c>
      <c r="CK31" s="58">
        <f t="shared" si="114"/>
        <v>1</v>
      </c>
      <c r="CL31" s="58">
        <f t="shared" si="114"/>
        <v>1</v>
      </c>
      <c r="CM31" s="58">
        <f t="shared" si="115"/>
        <v>1</v>
      </c>
      <c r="CN31" s="58">
        <f t="shared" si="115"/>
        <v>1</v>
      </c>
      <c r="CO31" s="58">
        <f t="shared" si="115"/>
        <v>4</v>
      </c>
      <c r="CP31" s="58">
        <f t="shared" si="115"/>
        <v>5</v>
      </c>
      <c r="CQ31" s="58">
        <f t="shared" si="115"/>
        <v>5</v>
      </c>
      <c r="CR31" s="58">
        <f t="shared" si="115"/>
        <v>3</v>
      </c>
      <c r="CS31" s="58">
        <f t="shared" si="115"/>
        <v>5</v>
      </c>
      <c r="CT31" s="58">
        <f t="shared" si="115"/>
        <v>5</v>
      </c>
      <c r="CU31" s="58">
        <f t="shared" si="115"/>
        <v>5</v>
      </c>
      <c r="CV31" s="58">
        <f t="shared" si="115"/>
        <v>3</v>
      </c>
      <c r="CW31" s="58"/>
      <c r="CX31" s="58"/>
      <c r="CY31" s="58"/>
      <c r="CZ31" s="58"/>
      <c r="DA31" s="58"/>
      <c r="DB31" s="58"/>
      <c r="DC31" s="46" t="s">
        <v>203</v>
      </c>
      <c r="DD31" s="67" t="s">
        <v>11</v>
      </c>
      <c r="DE31" s="58">
        <f t="shared" si="35"/>
        <v>3</v>
      </c>
      <c r="DF31" s="58">
        <f t="shared" si="36"/>
        <v>3</v>
      </c>
      <c r="DG31" s="58">
        <f t="shared" si="37"/>
        <v>3</v>
      </c>
      <c r="DH31" s="58">
        <f t="shared" si="38"/>
        <v>3</v>
      </c>
      <c r="DI31" s="58">
        <f t="shared" si="39"/>
        <v>3</v>
      </c>
      <c r="DJ31" s="58">
        <f t="shared" si="40"/>
        <v>3</v>
      </c>
      <c r="DK31" s="58">
        <f t="shared" si="116"/>
        <v>3</v>
      </c>
      <c r="DL31" s="58">
        <f t="shared" si="42"/>
        <v>3</v>
      </c>
      <c r="DM31" s="58">
        <f t="shared" si="43"/>
        <v>3</v>
      </c>
      <c r="DN31" s="58">
        <f t="shared" si="44"/>
        <v>3</v>
      </c>
      <c r="DO31" s="58">
        <f t="shared" si="45"/>
        <v>3</v>
      </c>
      <c r="DP31" s="58">
        <f t="shared" si="46"/>
        <v>3</v>
      </c>
      <c r="DQ31" s="58">
        <f t="shared" si="47"/>
        <v>12</v>
      </c>
      <c r="DR31" s="58">
        <f t="shared" si="48"/>
        <v>15</v>
      </c>
      <c r="DS31" s="58">
        <f t="shared" si="49"/>
        <v>15</v>
      </c>
      <c r="DT31" s="58">
        <f t="shared" si="50"/>
        <v>9</v>
      </c>
      <c r="DU31" s="58">
        <f t="shared" si="51"/>
        <v>15</v>
      </c>
      <c r="DV31" s="58">
        <f t="shared" si="52"/>
        <v>15</v>
      </c>
      <c r="DW31" s="58">
        <f t="shared" si="53"/>
        <v>15</v>
      </c>
      <c r="DX31" s="58">
        <f t="shared" si="54"/>
        <v>9</v>
      </c>
      <c r="DY31" s="58"/>
      <c r="DZ31" s="58"/>
      <c r="EA31" s="58"/>
      <c r="EB31" s="58"/>
      <c r="EC31" s="58"/>
      <c r="ED31" s="58"/>
      <c r="EE31" s="58"/>
    </row>
    <row r="32" spans="2:169" ht="14.25" customHeight="1">
      <c r="B32" s="46"/>
      <c r="C32" s="67" t="s">
        <v>12</v>
      </c>
      <c r="K32" s="2"/>
      <c r="L32" s="2"/>
      <c r="M32" s="2">
        <v>137984</v>
      </c>
      <c r="N32" s="2">
        <v>128451</v>
      </c>
      <c r="O32" s="2">
        <v>144064</v>
      </c>
      <c r="P32" s="2">
        <v>123669</v>
      </c>
      <c r="Q32" s="2">
        <v>95415</v>
      </c>
      <c r="R32" s="2">
        <v>78600</v>
      </c>
      <c r="S32" s="2">
        <v>87168</v>
      </c>
      <c r="T32" s="2">
        <v>117799</v>
      </c>
      <c r="U32" s="2">
        <v>110030</v>
      </c>
      <c r="V32" s="2">
        <v>116788</v>
      </c>
      <c r="W32" s="2">
        <v>117340</v>
      </c>
      <c r="X32" s="2">
        <v>114533</v>
      </c>
      <c r="Y32" s="2">
        <v>104065</v>
      </c>
      <c r="Z32" s="2">
        <v>94968</v>
      </c>
      <c r="AA32" s="2">
        <v>122078</v>
      </c>
      <c r="AB32" s="2">
        <v>144542</v>
      </c>
      <c r="AC32" s="2">
        <v>114492</v>
      </c>
      <c r="AD32" s="2">
        <v>96649</v>
      </c>
      <c r="AE32" s="2">
        <v>95470</v>
      </c>
      <c r="AF32" s="2">
        <v>119322</v>
      </c>
      <c r="AG32" s="2">
        <v>108690</v>
      </c>
      <c r="AH32" s="2">
        <v>121710</v>
      </c>
      <c r="AI32" s="2">
        <v>85064</v>
      </c>
      <c r="AJ32" s="2">
        <v>154207</v>
      </c>
      <c r="AK32" s="118">
        <v>128007</v>
      </c>
      <c r="AL32" s="72">
        <v>132599</v>
      </c>
      <c r="AM32" s="72">
        <v>129324</v>
      </c>
      <c r="AN32" s="132">
        <v>93818</v>
      </c>
      <c r="AO32" s="183">
        <v>121272</v>
      </c>
      <c r="AP32" s="74">
        <v>127903</v>
      </c>
      <c r="AQ32" s="74">
        <v>175222</v>
      </c>
      <c r="AR32" s="74">
        <v>201261</v>
      </c>
      <c r="AS32" s="204"/>
      <c r="AT32" s="204"/>
      <c r="AU32" s="204"/>
      <c r="AV32" s="204"/>
      <c r="AW32" s="204"/>
      <c r="AX32" s="111"/>
      <c r="AZ32" s="55">
        <f t="shared" si="98"/>
        <v>0.24581835575139147</v>
      </c>
      <c r="BA32" s="55">
        <f t="shared" si="99"/>
        <v>0.26066749188406474</v>
      </c>
      <c r="BB32" s="55">
        <f t="shared" si="100"/>
        <v>0.15261272767658818</v>
      </c>
      <c r="BC32" s="55">
        <f t="shared" si="101"/>
        <v>-0.16878118202621514</v>
      </c>
      <c r="BD32" s="55">
        <f t="shared" si="102"/>
        <v>-0.19993711680553372</v>
      </c>
      <c r="BE32" s="55">
        <f t="shared" si="103"/>
        <v>-0.22963104325699746</v>
      </c>
      <c r="BF32" s="55">
        <f t="shared" si="113"/>
        <v>-9.5241372980910427E-2</v>
      </c>
      <c r="BG32" s="55">
        <f t="shared" si="113"/>
        <v>-1.2928802451633714E-2</v>
      </c>
      <c r="BH32" s="55">
        <f t="shared" si="113"/>
        <v>1.2178496773607198E-2</v>
      </c>
      <c r="BI32" s="55">
        <f t="shared" si="113"/>
        <v>-4.2144740898037471E-2</v>
      </c>
      <c r="BJ32" s="55">
        <f t="shared" si="113"/>
        <v>0.27506391682290782</v>
      </c>
      <c r="BK32" s="55">
        <f t="shared" si="104"/>
        <v>-0.34639798136781541</v>
      </c>
      <c r="BL32" s="55">
        <f t="shared" si="105"/>
        <v>-0.23006774612021333</v>
      </c>
      <c r="BM32" s="55">
        <f t="shared" si="106"/>
        <v>-0.39624926290961165</v>
      </c>
      <c r="BN32" s="55">
        <f t="shared" si="107"/>
        <v>-5.9355494028408069E-2</v>
      </c>
      <c r="BO32" s="55">
        <f t="shared" si="108"/>
        <v>0.35092914170275769</v>
      </c>
      <c r="BP32" s="55">
        <f t="shared" si="109"/>
        <v>-5.92181113090871E-2</v>
      </c>
      <c r="BQ32" s="55">
        <f t="shared" si="110"/>
        <v>-0.32337634119339054</v>
      </c>
      <c r="BR32" s="55">
        <f t="shared" si="111"/>
        <v>-0.83536189378862469</v>
      </c>
      <c r="BS32" s="55">
        <f t="shared" si="112"/>
        <v>-0.68670488258661433</v>
      </c>
      <c r="BT32" s="55"/>
      <c r="BU32" s="55"/>
      <c r="BV32" s="55"/>
      <c r="BW32" s="55"/>
      <c r="BX32" s="55"/>
      <c r="BY32" s="55"/>
      <c r="BZ32" s="55"/>
      <c r="CA32" s="55"/>
      <c r="CB32" s="60">
        <v>15</v>
      </c>
      <c r="CC32" s="58">
        <f t="shared" si="114"/>
        <v>5</v>
      </c>
      <c r="CD32" s="58">
        <f t="shared" si="114"/>
        <v>5</v>
      </c>
      <c r="CE32" s="58">
        <f t="shared" si="114"/>
        <v>3</v>
      </c>
      <c r="CF32" s="58">
        <f t="shared" si="114"/>
        <v>1</v>
      </c>
      <c r="CG32" s="58">
        <f t="shared" si="114"/>
        <v>1</v>
      </c>
      <c r="CH32" s="58">
        <f t="shared" si="114"/>
        <v>1</v>
      </c>
      <c r="CI32" s="58">
        <f t="shared" si="114"/>
        <v>1</v>
      </c>
      <c r="CJ32" s="58">
        <f t="shared" si="114"/>
        <v>1</v>
      </c>
      <c r="CK32" s="58">
        <f t="shared" si="114"/>
        <v>2</v>
      </c>
      <c r="CL32" s="58">
        <f t="shared" si="114"/>
        <v>1</v>
      </c>
      <c r="CM32" s="58">
        <f t="shared" si="115"/>
        <v>5</v>
      </c>
      <c r="CN32" s="58">
        <f t="shared" si="115"/>
        <v>1</v>
      </c>
      <c r="CO32" s="58">
        <f t="shared" si="115"/>
        <v>1</v>
      </c>
      <c r="CP32" s="58">
        <f t="shared" si="115"/>
        <v>1</v>
      </c>
      <c r="CQ32" s="58">
        <f t="shared" si="115"/>
        <v>1</v>
      </c>
      <c r="CR32" s="58">
        <f t="shared" si="115"/>
        <v>5</v>
      </c>
      <c r="CS32" s="58">
        <f t="shared" si="115"/>
        <v>1</v>
      </c>
      <c r="CT32" s="58">
        <f t="shared" si="115"/>
        <v>1</v>
      </c>
      <c r="CU32" s="58">
        <f t="shared" si="115"/>
        <v>1</v>
      </c>
      <c r="CV32" s="58">
        <f t="shared" si="115"/>
        <v>1</v>
      </c>
      <c r="CW32" s="58"/>
      <c r="CX32" s="58"/>
      <c r="CY32" s="58"/>
      <c r="CZ32" s="58"/>
      <c r="DA32" s="58"/>
      <c r="DB32" s="58"/>
      <c r="DC32" s="46" t="s">
        <v>203</v>
      </c>
      <c r="DD32" s="67" t="s">
        <v>12</v>
      </c>
      <c r="DE32" s="58">
        <f t="shared" si="35"/>
        <v>15</v>
      </c>
      <c r="DF32" s="58">
        <f t="shared" si="36"/>
        <v>15</v>
      </c>
      <c r="DG32" s="58">
        <f t="shared" si="37"/>
        <v>9</v>
      </c>
      <c r="DH32" s="58">
        <f t="shared" si="38"/>
        <v>3</v>
      </c>
      <c r="DI32" s="58">
        <f t="shared" si="39"/>
        <v>3</v>
      </c>
      <c r="DJ32" s="58">
        <f t="shared" si="40"/>
        <v>3</v>
      </c>
      <c r="DK32" s="58">
        <f t="shared" si="116"/>
        <v>3</v>
      </c>
      <c r="DL32" s="58">
        <f t="shared" si="42"/>
        <v>3</v>
      </c>
      <c r="DM32" s="58">
        <f t="shared" si="43"/>
        <v>6</v>
      </c>
      <c r="DN32" s="58">
        <f t="shared" si="44"/>
        <v>3</v>
      </c>
      <c r="DO32" s="58">
        <f t="shared" si="45"/>
        <v>15</v>
      </c>
      <c r="DP32" s="58">
        <f t="shared" si="46"/>
        <v>3</v>
      </c>
      <c r="DQ32" s="58">
        <f t="shared" si="47"/>
        <v>3</v>
      </c>
      <c r="DR32" s="58">
        <f t="shared" si="48"/>
        <v>3</v>
      </c>
      <c r="DS32" s="58">
        <f t="shared" si="49"/>
        <v>3</v>
      </c>
      <c r="DT32" s="58">
        <f t="shared" si="50"/>
        <v>15</v>
      </c>
      <c r="DU32" s="58">
        <f t="shared" si="51"/>
        <v>3</v>
      </c>
      <c r="DV32" s="58">
        <f t="shared" si="52"/>
        <v>3</v>
      </c>
      <c r="DW32" s="58">
        <f t="shared" si="53"/>
        <v>3</v>
      </c>
      <c r="DX32" s="58">
        <f t="shared" si="54"/>
        <v>3</v>
      </c>
      <c r="DY32" s="58"/>
      <c r="DZ32" s="58"/>
      <c r="EA32" s="58"/>
      <c r="EB32" s="58"/>
      <c r="EC32" s="58"/>
      <c r="ED32" s="58"/>
      <c r="EE32" s="58"/>
    </row>
    <row r="33" spans="2:135" ht="14.25" customHeight="1">
      <c r="C33" s="67" t="s">
        <v>8</v>
      </c>
      <c r="E33" s="53"/>
      <c r="F33" s="53"/>
      <c r="G33" s="53"/>
      <c r="H33" s="53"/>
      <c r="I33" s="53"/>
      <c r="J33" s="53"/>
      <c r="K33" s="2"/>
      <c r="L33" s="2"/>
      <c r="M33" s="2">
        <v>103990</v>
      </c>
      <c r="N33" s="2">
        <v>68094</v>
      </c>
      <c r="O33" s="2">
        <v>47813</v>
      </c>
      <c r="P33" s="2">
        <v>54768</v>
      </c>
      <c r="Q33" s="2">
        <v>55709</v>
      </c>
      <c r="R33" s="2">
        <v>43129</v>
      </c>
      <c r="S33" s="2">
        <v>44223</v>
      </c>
      <c r="T33" s="2">
        <v>62550</v>
      </c>
      <c r="U33" s="2">
        <v>83741</v>
      </c>
      <c r="V33" s="2">
        <v>58165</v>
      </c>
      <c r="W33" s="2">
        <v>53690</v>
      </c>
      <c r="X33" s="2">
        <v>51958</v>
      </c>
      <c r="Y33" s="2">
        <v>52619</v>
      </c>
      <c r="Z33" s="2">
        <v>49426</v>
      </c>
      <c r="AA33" s="2">
        <v>56632</v>
      </c>
      <c r="AB33" s="2">
        <v>47917</v>
      </c>
      <c r="AC33" s="2">
        <v>49817</v>
      </c>
      <c r="AD33" s="2">
        <v>43085</v>
      </c>
      <c r="AE33" s="2">
        <v>41778</v>
      </c>
      <c r="AF33" s="2">
        <v>46408</v>
      </c>
      <c r="AG33" s="2">
        <v>43058</v>
      </c>
      <c r="AH33" s="2">
        <v>39751</v>
      </c>
      <c r="AI33" s="2">
        <v>44626</v>
      </c>
      <c r="AJ33" s="2">
        <v>39255</v>
      </c>
      <c r="AK33" s="118">
        <v>39691</v>
      </c>
      <c r="AL33" s="72">
        <v>42962</v>
      </c>
      <c r="AM33" s="72">
        <v>46639</v>
      </c>
      <c r="AN33" s="132">
        <v>49910</v>
      </c>
      <c r="AO33" s="183">
        <v>41572</v>
      </c>
      <c r="AP33" s="193">
        <v>32782</v>
      </c>
      <c r="AQ33" s="193">
        <v>34561</v>
      </c>
      <c r="AR33" s="193">
        <v>37963</v>
      </c>
      <c r="AS33" s="204"/>
      <c r="AT33" s="204"/>
      <c r="AU33" s="204"/>
      <c r="AV33" s="204"/>
      <c r="AW33" s="204"/>
      <c r="AX33" s="111"/>
      <c r="AZ33" s="55">
        <f t="shared" si="98"/>
        <v>0.49399942302144439</v>
      </c>
      <c r="BA33" s="55">
        <f t="shared" si="99"/>
        <v>0.2741504390988927</v>
      </c>
      <c r="BB33" s="55">
        <f t="shared" si="100"/>
        <v>-0.18444774433731412</v>
      </c>
      <c r="BC33" s="55">
        <f t="shared" si="101"/>
        <v>0.1250912941863862</v>
      </c>
      <c r="BD33" s="55">
        <f t="shared" si="102"/>
        <v>0.10576388016298982</v>
      </c>
      <c r="BE33" s="55">
        <f t="shared" si="103"/>
        <v>1.0201952282686824E-3</v>
      </c>
      <c r="BF33" s="55">
        <f t="shared" si="113"/>
        <v>5.5287972322094835E-2</v>
      </c>
      <c r="BG33" s="55">
        <f t="shared" si="113"/>
        <v>0.25806554756195044</v>
      </c>
      <c r="BH33" s="55">
        <f t="shared" si="113"/>
        <v>0.48581937163396666</v>
      </c>
      <c r="BI33" s="55">
        <f t="shared" si="113"/>
        <v>0.31658213702398347</v>
      </c>
      <c r="BJ33" s="55">
        <f t="shared" si="113"/>
        <v>0.1688210094989756</v>
      </c>
      <c r="BK33" s="55">
        <f t="shared" si="104"/>
        <v>0.24448593094422419</v>
      </c>
      <c r="BL33" s="55">
        <f t="shared" si="105"/>
        <v>0.24569072008209963</v>
      </c>
      <c r="BM33" s="55">
        <f t="shared" si="106"/>
        <v>0.13078137012908186</v>
      </c>
      <c r="BN33" s="55">
        <f t="shared" si="107"/>
        <v>0.17645500776945897</v>
      </c>
      <c r="BO33" s="55">
        <f t="shared" si="108"/>
        <v>-4.159275413736252E-2</v>
      </c>
      <c r="BP33" s="55">
        <f t="shared" si="109"/>
        <v>0.16550575104883875</v>
      </c>
      <c r="BQ33" s="55">
        <f t="shared" si="110"/>
        <v>0.23913194847394684</v>
      </c>
      <c r="BR33" s="55">
        <f t="shared" si="111"/>
        <v>0.17274642156158743</v>
      </c>
      <c r="BS33" s="55">
        <f t="shared" si="112"/>
        <v>0.18197293570074125</v>
      </c>
      <c r="BT33" s="55"/>
      <c r="BU33" s="55"/>
      <c r="BV33" s="55"/>
      <c r="BW33" s="55"/>
      <c r="BX33" s="55"/>
      <c r="BY33" s="55"/>
      <c r="BZ33" s="55"/>
      <c r="CA33" s="55"/>
      <c r="CB33" s="60">
        <v>15</v>
      </c>
      <c r="CC33" s="58">
        <f t="shared" si="114"/>
        <v>5</v>
      </c>
      <c r="CD33" s="58">
        <f t="shared" si="114"/>
        <v>5</v>
      </c>
      <c r="CE33" s="58">
        <f t="shared" si="114"/>
        <v>1</v>
      </c>
      <c r="CF33" s="58">
        <f t="shared" si="114"/>
        <v>3</v>
      </c>
      <c r="CG33" s="58">
        <f t="shared" si="114"/>
        <v>3</v>
      </c>
      <c r="CH33" s="58">
        <f t="shared" si="114"/>
        <v>2</v>
      </c>
      <c r="CI33" s="58">
        <f t="shared" si="114"/>
        <v>2</v>
      </c>
      <c r="CJ33" s="58">
        <f t="shared" si="114"/>
        <v>5</v>
      </c>
      <c r="CK33" s="58">
        <f t="shared" si="114"/>
        <v>5</v>
      </c>
      <c r="CL33" s="58">
        <f t="shared" si="114"/>
        <v>5</v>
      </c>
      <c r="CM33" s="58">
        <f t="shared" si="115"/>
        <v>4</v>
      </c>
      <c r="CN33" s="58">
        <f t="shared" si="115"/>
        <v>5</v>
      </c>
      <c r="CO33" s="58">
        <f t="shared" si="115"/>
        <v>5</v>
      </c>
      <c r="CP33" s="58">
        <f t="shared" si="115"/>
        <v>3</v>
      </c>
      <c r="CQ33" s="58">
        <f t="shared" si="115"/>
        <v>4</v>
      </c>
      <c r="CR33" s="58">
        <f t="shared" si="115"/>
        <v>1</v>
      </c>
      <c r="CS33" s="58">
        <f t="shared" si="115"/>
        <v>4</v>
      </c>
      <c r="CT33" s="58">
        <f t="shared" si="115"/>
        <v>4</v>
      </c>
      <c r="CU33" s="58">
        <f t="shared" si="115"/>
        <v>4</v>
      </c>
      <c r="CV33" s="58">
        <f t="shared" si="115"/>
        <v>4</v>
      </c>
      <c r="CW33" s="58"/>
      <c r="CX33" s="58"/>
      <c r="CY33" s="58"/>
      <c r="CZ33" s="58"/>
      <c r="DA33" s="58"/>
      <c r="DB33" s="58"/>
      <c r="DC33" s="46" t="s">
        <v>203</v>
      </c>
      <c r="DD33" s="67" t="s">
        <v>8</v>
      </c>
      <c r="DE33" s="58">
        <f t="shared" si="35"/>
        <v>15</v>
      </c>
      <c r="DF33" s="58">
        <f t="shared" si="36"/>
        <v>15</v>
      </c>
      <c r="DG33" s="58">
        <f t="shared" si="37"/>
        <v>3</v>
      </c>
      <c r="DH33" s="58">
        <f t="shared" si="38"/>
        <v>9</v>
      </c>
      <c r="DI33" s="58">
        <f t="shared" si="39"/>
        <v>9</v>
      </c>
      <c r="DJ33" s="58">
        <f t="shared" si="40"/>
        <v>6</v>
      </c>
      <c r="DK33" s="58">
        <f t="shared" si="116"/>
        <v>6</v>
      </c>
      <c r="DL33" s="58">
        <f t="shared" si="42"/>
        <v>15</v>
      </c>
      <c r="DM33" s="58">
        <f t="shared" si="43"/>
        <v>15</v>
      </c>
      <c r="DN33" s="58">
        <f t="shared" si="44"/>
        <v>15</v>
      </c>
      <c r="DO33" s="58">
        <f t="shared" si="45"/>
        <v>12</v>
      </c>
      <c r="DP33" s="58">
        <f t="shared" si="46"/>
        <v>15</v>
      </c>
      <c r="DQ33" s="58">
        <f t="shared" si="47"/>
        <v>15</v>
      </c>
      <c r="DR33" s="58">
        <f t="shared" si="48"/>
        <v>9</v>
      </c>
      <c r="DS33" s="58">
        <f t="shared" si="49"/>
        <v>12</v>
      </c>
      <c r="DT33" s="58">
        <f t="shared" si="50"/>
        <v>3</v>
      </c>
      <c r="DU33" s="58">
        <f t="shared" si="51"/>
        <v>12</v>
      </c>
      <c r="DV33" s="58">
        <f t="shared" si="52"/>
        <v>12</v>
      </c>
      <c r="DW33" s="58">
        <f t="shared" si="53"/>
        <v>12</v>
      </c>
      <c r="DX33" s="58">
        <f t="shared" si="54"/>
        <v>12</v>
      </c>
      <c r="DY33" s="58"/>
      <c r="DZ33" s="58"/>
      <c r="EA33" s="58"/>
      <c r="EB33" s="58"/>
      <c r="EC33" s="58"/>
      <c r="ED33" s="58"/>
      <c r="EE33" s="58"/>
    </row>
    <row r="34" spans="2:135" ht="14.25" customHeight="1">
      <c r="C34" s="67" t="s">
        <v>5</v>
      </c>
      <c r="E34" s="53"/>
      <c r="F34" s="53"/>
      <c r="G34" s="53"/>
      <c r="H34" s="53"/>
      <c r="I34" s="53"/>
      <c r="J34" s="53"/>
      <c r="K34" s="2"/>
      <c r="L34" s="2"/>
      <c r="M34" s="2">
        <v>120868</v>
      </c>
      <c r="N34" s="2">
        <v>121355</v>
      </c>
      <c r="O34" s="2">
        <v>136766</v>
      </c>
      <c r="P34" s="2">
        <v>111681</v>
      </c>
      <c r="Q34" s="2">
        <v>95498</v>
      </c>
      <c r="R34" s="2">
        <v>111072</v>
      </c>
      <c r="S34" s="2">
        <v>122727</v>
      </c>
      <c r="T34" s="2">
        <v>127608</v>
      </c>
      <c r="U34" s="2">
        <v>141765</v>
      </c>
      <c r="V34" s="2">
        <v>127349</v>
      </c>
      <c r="W34" s="2">
        <v>110073</v>
      </c>
      <c r="X34" s="2">
        <v>109226</v>
      </c>
      <c r="Y34" s="2">
        <v>100761</v>
      </c>
      <c r="Z34" s="2">
        <v>95499</v>
      </c>
      <c r="AA34" s="2">
        <v>112842</v>
      </c>
      <c r="AB34" s="2">
        <v>89128</v>
      </c>
      <c r="AC34" s="2">
        <v>84214</v>
      </c>
      <c r="AD34" s="2">
        <v>82179</v>
      </c>
      <c r="AE34" s="2">
        <v>88267</v>
      </c>
      <c r="AF34" s="2">
        <v>101509</v>
      </c>
      <c r="AG34" s="2">
        <v>92034</v>
      </c>
      <c r="AH34" s="2">
        <v>93623</v>
      </c>
      <c r="AI34" s="2">
        <v>86498</v>
      </c>
      <c r="AJ34" s="2">
        <v>82717</v>
      </c>
      <c r="AK34" s="118">
        <v>74101</v>
      </c>
      <c r="AL34" s="72">
        <v>63140</v>
      </c>
      <c r="AM34" s="72">
        <v>49944</v>
      </c>
      <c r="AN34" s="132">
        <v>48584</v>
      </c>
      <c r="AO34" s="183">
        <v>43453</v>
      </c>
      <c r="AP34" s="193">
        <v>36504</v>
      </c>
      <c r="AQ34" s="193">
        <v>40998</v>
      </c>
      <c r="AR34" s="193">
        <v>32082</v>
      </c>
      <c r="AS34" s="204"/>
      <c r="AT34" s="204"/>
      <c r="AU34" s="204"/>
      <c r="AV34" s="204"/>
      <c r="AW34" s="204"/>
      <c r="AX34" s="111"/>
      <c r="AZ34" s="55">
        <f t="shared" si="98"/>
        <v>0.16635503193566537</v>
      </c>
      <c r="BA34" s="55">
        <f t="shared" si="99"/>
        <v>0.21306085451773721</v>
      </c>
      <c r="BB34" s="55">
        <f t="shared" si="100"/>
        <v>0.17492651682435692</v>
      </c>
      <c r="BC34" s="55">
        <f t="shared" si="101"/>
        <v>0.20194124336279223</v>
      </c>
      <c r="BD34" s="55">
        <f t="shared" si="102"/>
        <v>0.11815954260822216</v>
      </c>
      <c r="BE34" s="55">
        <f t="shared" si="103"/>
        <v>0.26012856525496975</v>
      </c>
      <c r="BF34" s="55">
        <f t="shared" ref="BF34:BI36" si="117">(S34-AE34)/S34</f>
        <v>0.28078580915364998</v>
      </c>
      <c r="BG34" s="55">
        <f t="shared" si="117"/>
        <v>0.2045247946837189</v>
      </c>
      <c r="BH34" s="55">
        <f t="shared" si="117"/>
        <v>0.35079885726378163</v>
      </c>
      <c r="BI34" s="55">
        <f t="shared" si="117"/>
        <v>0.26483129039097286</v>
      </c>
      <c r="BJ34" s="55">
        <f t="shared" ref="BJ34" si="118">(W34-AI34)/W34</f>
        <v>0.21417604680530195</v>
      </c>
      <c r="BK34" s="55">
        <f t="shared" si="104"/>
        <v>0.24269862486953656</v>
      </c>
      <c r="BL34" s="55">
        <f t="shared" si="105"/>
        <v>0.26458649675965901</v>
      </c>
      <c r="BM34" s="55">
        <f t="shared" si="106"/>
        <v>0.33884124441093622</v>
      </c>
      <c r="BN34" s="55">
        <f t="shared" si="107"/>
        <v>0.55739884085712765</v>
      </c>
      <c r="BO34" s="55">
        <f t="shared" si="108"/>
        <v>0.45489632887532538</v>
      </c>
      <c r="BP34" s="55">
        <f t="shared" si="109"/>
        <v>0.48401690930249125</v>
      </c>
      <c r="BQ34" s="55">
        <f t="shared" si="110"/>
        <v>0.55579892673310705</v>
      </c>
      <c r="BR34" s="55">
        <f t="shared" si="111"/>
        <v>0.53552290210384401</v>
      </c>
      <c r="BS34" s="55">
        <f t="shared" si="112"/>
        <v>0.6839492064743028</v>
      </c>
      <c r="BT34" s="55"/>
      <c r="BU34" s="55"/>
      <c r="BV34" s="55"/>
      <c r="BW34" s="55"/>
      <c r="BX34" s="55"/>
      <c r="BY34" s="55"/>
      <c r="BZ34" s="55"/>
      <c r="CA34" s="55"/>
      <c r="CB34" s="60">
        <v>15</v>
      </c>
      <c r="CC34" s="58">
        <f t="shared" si="114"/>
        <v>4</v>
      </c>
      <c r="CD34" s="58">
        <f t="shared" si="114"/>
        <v>4</v>
      </c>
      <c r="CE34" s="58">
        <f t="shared" si="114"/>
        <v>4</v>
      </c>
      <c r="CF34" s="58">
        <f t="shared" si="114"/>
        <v>4</v>
      </c>
      <c r="CG34" s="58">
        <f t="shared" si="114"/>
        <v>3</v>
      </c>
      <c r="CH34" s="58">
        <f t="shared" si="114"/>
        <v>5</v>
      </c>
      <c r="CI34" s="58">
        <f t="shared" si="114"/>
        <v>5</v>
      </c>
      <c r="CJ34" s="58">
        <f t="shared" si="114"/>
        <v>4</v>
      </c>
      <c r="CK34" s="58">
        <f t="shared" si="114"/>
        <v>5</v>
      </c>
      <c r="CL34" s="58">
        <f t="shared" si="114"/>
        <v>5</v>
      </c>
      <c r="CM34" s="58">
        <f t="shared" si="115"/>
        <v>4</v>
      </c>
      <c r="CN34" s="58">
        <f t="shared" si="115"/>
        <v>5</v>
      </c>
      <c r="CO34" s="58">
        <f t="shared" si="115"/>
        <v>5</v>
      </c>
      <c r="CP34" s="58">
        <f t="shared" si="115"/>
        <v>5</v>
      </c>
      <c r="CQ34" s="58">
        <f t="shared" si="115"/>
        <v>5</v>
      </c>
      <c r="CR34" s="58">
        <f t="shared" si="115"/>
        <v>5</v>
      </c>
      <c r="CS34" s="58">
        <f t="shared" si="115"/>
        <v>5</v>
      </c>
      <c r="CT34" s="58">
        <f t="shared" si="115"/>
        <v>5</v>
      </c>
      <c r="CU34" s="58">
        <f t="shared" si="115"/>
        <v>5</v>
      </c>
      <c r="CV34" s="58">
        <f t="shared" si="115"/>
        <v>5</v>
      </c>
      <c r="CW34" s="58"/>
      <c r="CX34" s="58"/>
      <c r="CY34" s="58"/>
      <c r="CZ34" s="58"/>
      <c r="DA34" s="58"/>
      <c r="DB34" s="58"/>
      <c r="DC34" s="46" t="s">
        <v>203</v>
      </c>
      <c r="DD34" s="67" t="s">
        <v>5</v>
      </c>
      <c r="DE34" s="58">
        <f t="shared" si="35"/>
        <v>12</v>
      </c>
      <c r="DF34" s="58">
        <f t="shared" si="36"/>
        <v>12</v>
      </c>
      <c r="DG34" s="58">
        <f t="shared" si="37"/>
        <v>12</v>
      </c>
      <c r="DH34" s="58">
        <f t="shared" si="38"/>
        <v>12</v>
      </c>
      <c r="DI34" s="58">
        <f t="shared" si="39"/>
        <v>9</v>
      </c>
      <c r="DJ34" s="58">
        <f t="shared" si="40"/>
        <v>15</v>
      </c>
      <c r="DK34" s="58">
        <f t="shared" si="116"/>
        <v>15</v>
      </c>
      <c r="DL34" s="58">
        <f t="shared" si="116"/>
        <v>12</v>
      </c>
      <c r="DM34" s="58">
        <f t="shared" si="116"/>
        <v>15</v>
      </c>
      <c r="DN34" s="58">
        <f t="shared" si="116"/>
        <v>15</v>
      </c>
      <c r="DO34" s="58">
        <f t="shared" si="116"/>
        <v>12</v>
      </c>
      <c r="DP34" s="58">
        <f t="shared" si="116"/>
        <v>15</v>
      </c>
      <c r="DQ34" s="58">
        <f t="shared" si="116"/>
        <v>15</v>
      </c>
      <c r="DR34" s="58">
        <f t="shared" si="116"/>
        <v>15</v>
      </c>
      <c r="DS34" s="58">
        <f t="shared" si="116"/>
        <v>15</v>
      </c>
      <c r="DT34" s="58">
        <f t="shared" si="116"/>
        <v>15</v>
      </c>
      <c r="DU34" s="58">
        <f t="shared" si="116"/>
        <v>15</v>
      </c>
      <c r="DV34" s="58">
        <f t="shared" si="116"/>
        <v>15</v>
      </c>
      <c r="DW34" s="58">
        <f t="shared" si="116"/>
        <v>15</v>
      </c>
      <c r="DX34" s="58">
        <f t="shared" si="116"/>
        <v>15</v>
      </c>
      <c r="DY34" s="58"/>
      <c r="DZ34" s="58"/>
      <c r="EA34" s="58"/>
      <c r="EB34" s="58"/>
      <c r="EC34" s="58"/>
      <c r="ED34" s="58"/>
      <c r="EE34" s="58"/>
    </row>
    <row r="35" spans="2:135" s="48" customFormat="1" ht="14.25" customHeight="1">
      <c r="B35" s="50" t="s">
        <v>272</v>
      </c>
      <c r="C35" s="77" t="s">
        <v>9</v>
      </c>
      <c r="K35" s="51"/>
      <c r="L35" s="51"/>
      <c r="M35" s="51">
        <v>1.38</v>
      </c>
      <c r="N35" s="51">
        <v>0.61</v>
      </c>
      <c r="O35" s="51">
        <v>1.38</v>
      </c>
      <c r="P35" s="51">
        <v>1.49</v>
      </c>
      <c r="Q35" s="51">
        <v>2.5099999999999998</v>
      </c>
      <c r="R35" s="51">
        <v>0.72</v>
      </c>
      <c r="S35" s="51">
        <v>1.51</v>
      </c>
      <c r="T35" s="51">
        <v>0.84</v>
      </c>
      <c r="U35" s="51">
        <v>0.19</v>
      </c>
      <c r="V35" s="51">
        <v>1.83</v>
      </c>
      <c r="W35" s="51">
        <v>0.12</v>
      </c>
      <c r="X35" s="51">
        <v>0.42</v>
      </c>
      <c r="Y35" s="51">
        <v>0.56000000000000005</v>
      </c>
      <c r="Z35" s="51">
        <v>0.32</v>
      </c>
      <c r="AA35" s="51">
        <v>0.41</v>
      </c>
      <c r="AB35" s="51">
        <v>0.17</v>
      </c>
      <c r="AC35" s="51">
        <v>0.15</v>
      </c>
      <c r="AD35" s="51">
        <v>0</v>
      </c>
      <c r="AE35" s="51">
        <v>0.76</v>
      </c>
      <c r="AF35" s="51">
        <v>0.28000000000000003</v>
      </c>
      <c r="AG35" s="51">
        <v>1.64</v>
      </c>
      <c r="AH35" s="51">
        <v>0.33</v>
      </c>
      <c r="AI35" s="51">
        <v>0.31</v>
      </c>
      <c r="AJ35" s="51">
        <v>0.2</v>
      </c>
      <c r="AK35" s="116">
        <v>0.06</v>
      </c>
      <c r="AL35" s="73">
        <v>0.46</v>
      </c>
      <c r="AM35" s="73">
        <v>0.65</v>
      </c>
      <c r="AN35" s="121">
        <v>0</v>
      </c>
      <c r="AO35" s="191">
        <v>0.72</v>
      </c>
      <c r="AP35" s="73">
        <v>0.04</v>
      </c>
      <c r="AQ35" s="194">
        <v>0</v>
      </c>
      <c r="AR35" s="195">
        <v>0.13</v>
      </c>
      <c r="AS35" s="206"/>
      <c r="AT35" s="206"/>
      <c r="AU35" s="206"/>
      <c r="AV35" s="206"/>
      <c r="AW35" s="206"/>
      <c r="AX35" s="109"/>
      <c r="AY35" s="49"/>
      <c r="AZ35" s="54">
        <f t="shared" si="98"/>
        <v>0.59420289855072461</v>
      </c>
      <c r="BA35" s="54">
        <f t="shared" si="99"/>
        <v>0.47540983606557374</v>
      </c>
      <c r="BB35" s="54">
        <f t="shared" si="100"/>
        <v>0.70289855072463769</v>
      </c>
      <c r="BC35" s="54">
        <f t="shared" si="101"/>
        <v>0.88590604026845643</v>
      </c>
      <c r="BD35" s="54">
        <f t="shared" si="102"/>
        <v>0.94023904382470125</v>
      </c>
      <c r="BE35" s="54">
        <f t="shared" si="103"/>
        <v>1</v>
      </c>
      <c r="BF35" s="54">
        <f t="shared" si="117"/>
        <v>0.49668874172185429</v>
      </c>
      <c r="BG35" s="54">
        <f t="shared" si="117"/>
        <v>0.66666666666666663</v>
      </c>
      <c r="BH35" s="54">
        <f t="shared" si="117"/>
        <v>-7.6315789473684204</v>
      </c>
      <c r="BI35" s="54">
        <f t="shared" si="117"/>
        <v>0.81967213114754101</v>
      </c>
      <c r="BJ35" s="54">
        <f t="shared" ref="BJ35:BP36" si="119">(W35-AI35)/W35</f>
        <v>-1.5833333333333335</v>
      </c>
      <c r="BK35" s="54">
        <f t="shared" si="119"/>
        <v>0.52380952380952372</v>
      </c>
      <c r="BL35" s="54">
        <f t="shared" si="119"/>
        <v>0.89285714285714279</v>
      </c>
      <c r="BM35" s="54">
        <f t="shared" si="119"/>
        <v>-0.43750000000000006</v>
      </c>
      <c r="BN35" s="54">
        <f t="shared" si="119"/>
        <v>-0.58536585365853677</v>
      </c>
      <c r="BO35" s="54">
        <f t="shared" si="119"/>
        <v>1</v>
      </c>
      <c r="BP35" s="54">
        <f t="shared" si="119"/>
        <v>-3.8</v>
      </c>
      <c r="BQ35" s="62">
        <v>0</v>
      </c>
      <c r="BR35" s="54">
        <f t="shared" ref="BR35:BS40" si="120">(AE35-AQ35)/AE35</f>
        <v>1</v>
      </c>
      <c r="BS35" s="54">
        <f t="shared" si="120"/>
        <v>0.5357142857142857</v>
      </c>
      <c r="BT35" s="54"/>
      <c r="BU35" s="54"/>
      <c r="BV35" s="54"/>
      <c r="BW35" s="54"/>
      <c r="BX35" s="54"/>
      <c r="BY35" s="54"/>
      <c r="BZ35" s="54"/>
      <c r="CA35" s="54"/>
      <c r="CB35" s="61">
        <v>15</v>
      </c>
      <c r="CC35" s="59">
        <f t="shared" ref="CC35:CL42" si="121">IF(M35&gt;=5,IF(AZ35&gt;=0.24,5,IF(AZ35&gt;=0.16,4,IF(AZ35&gt;=0.08,3,IF(AZ35&gt;=0,2,1)))),IF(M35&gt;=3,IF(AZ35&gt;=0.18,5,IF(AZ35&gt;=0.12,4,IF(AZ35&gt;0.06,3,IF(AZ35&gt;=0,2,1)))),IF(M35&gt;=1,IF(AZ35&gt;=0.09,5,IF(AZ35&gt;=0.05,4,IF(AZ35&gt;=0.03,3,IF(AZ35&gt;=0,2,1)))),IF(AZ35&gt;=0.05,5,IF(AZ35&gt;=0,4,1)))))</f>
        <v>5</v>
      </c>
      <c r="CD35" s="59">
        <f t="shared" si="121"/>
        <v>5</v>
      </c>
      <c r="CE35" s="59">
        <f t="shared" si="121"/>
        <v>5</v>
      </c>
      <c r="CF35" s="59">
        <f t="shared" si="121"/>
        <v>5</v>
      </c>
      <c r="CG35" s="59">
        <f t="shared" si="121"/>
        <v>5</v>
      </c>
      <c r="CH35" s="59">
        <f t="shared" si="121"/>
        <v>5</v>
      </c>
      <c r="CI35" s="59">
        <f t="shared" si="121"/>
        <v>5</v>
      </c>
      <c r="CJ35" s="59">
        <f t="shared" si="121"/>
        <v>5</v>
      </c>
      <c r="CK35" s="59">
        <f t="shared" si="121"/>
        <v>1</v>
      </c>
      <c r="CL35" s="59">
        <f t="shared" si="121"/>
        <v>5</v>
      </c>
      <c r="CM35" s="59">
        <f t="shared" ref="CM35:CV42" si="122">IF(W35&gt;=5,IF(BJ35&gt;=0.24,5,IF(BJ35&gt;=0.16,4,IF(BJ35&gt;=0.08,3,IF(BJ35&gt;=0,2,1)))),IF(W35&gt;=3,IF(BJ35&gt;=0.18,5,IF(BJ35&gt;=0.12,4,IF(BJ35&gt;0.06,3,IF(BJ35&gt;=0,2,1)))),IF(W35&gt;=1,IF(BJ35&gt;=0.09,5,IF(BJ35&gt;=0.05,4,IF(BJ35&gt;=0.03,3,IF(BJ35&gt;=0,2,1)))),IF(BJ35&gt;=0.05,5,IF(BJ35&gt;=0,4,1)))))</f>
        <v>1</v>
      </c>
      <c r="CN35" s="59">
        <f t="shared" si="122"/>
        <v>5</v>
      </c>
      <c r="CO35" s="59">
        <f t="shared" si="122"/>
        <v>5</v>
      </c>
      <c r="CP35" s="59">
        <f t="shared" si="122"/>
        <v>1</v>
      </c>
      <c r="CQ35" s="59">
        <f t="shared" si="122"/>
        <v>1</v>
      </c>
      <c r="CR35" s="59">
        <f t="shared" si="122"/>
        <v>5</v>
      </c>
      <c r="CS35" s="59">
        <f t="shared" si="122"/>
        <v>1</v>
      </c>
      <c r="CT35" s="59">
        <f t="shared" si="122"/>
        <v>4</v>
      </c>
      <c r="CU35" s="59">
        <f t="shared" si="122"/>
        <v>5</v>
      </c>
      <c r="CV35" s="59">
        <f t="shared" si="122"/>
        <v>5</v>
      </c>
      <c r="CW35" s="59"/>
      <c r="CX35" s="59"/>
      <c r="CY35" s="59"/>
      <c r="CZ35" s="59"/>
      <c r="DA35" s="59"/>
      <c r="DB35" s="59"/>
      <c r="DC35" s="50" t="s">
        <v>205</v>
      </c>
      <c r="DD35" s="77" t="s">
        <v>9</v>
      </c>
      <c r="DE35" s="59">
        <f t="shared" ref="DE35:DJ42" si="123">CC35/5*$CB35</f>
        <v>15</v>
      </c>
      <c r="DF35" s="59">
        <f t="shared" si="123"/>
        <v>15</v>
      </c>
      <c r="DG35" s="59">
        <f t="shared" si="123"/>
        <v>15</v>
      </c>
      <c r="DH35" s="59">
        <f t="shared" si="123"/>
        <v>15</v>
      </c>
      <c r="DI35" s="59">
        <f t="shared" si="123"/>
        <v>15</v>
      </c>
      <c r="DJ35" s="59">
        <f t="shared" si="123"/>
        <v>15</v>
      </c>
      <c r="DK35" s="59">
        <f>CI35/5*$CB35</f>
        <v>15</v>
      </c>
      <c r="DL35" s="59">
        <f t="shared" si="116"/>
        <v>15</v>
      </c>
      <c r="DM35" s="59">
        <f t="shared" si="116"/>
        <v>3</v>
      </c>
      <c r="DN35" s="59">
        <f t="shared" si="116"/>
        <v>15</v>
      </c>
      <c r="DO35" s="59">
        <f t="shared" si="116"/>
        <v>3</v>
      </c>
      <c r="DP35" s="59">
        <f t="shared" si="116"/>
        <v>15</v>
      </c>
      <c r="DQ35" s="59">
        <f t="shared" si="116"/>
        <v>15</v>
      </c>
      <c r="DR35" s="59">
        <f t="shared" si="116"/>
        <v>3</v>
      </c>
      <c r="DS35" s="59">
        <f t="shared" si="116"/>
        <v>3</v>
      </c>
      <c r="DT35" s="59">
        <f t="shared" si="116"/>
        <v>15</v>
      </c>
      <c r="DU35" s="59">
        <f t="shared" si="116"/>
        <v>3</v>
      </c>
      <c r="DV35" s="59">
        <f t="shared" si="116"/>
        <v>12</v>
      </c>
      <c r="DW35" s="59">
        <f t="shared" si="116"/>
        <v>15</v>
      </c>
      <c r="DX35" s="59">
        <f t="shared" si="116"/>
        <v>15</v>
      </c>
      <c r="DY35" s="59"/>
      <c r="DZ35" s="59"/>
      <c r="EA35" s="59"/>
      <c r="EB35" s="59"/>
      <c r="EC35" s="59"/>
      <c r="ED35" s="59"/>
      <c r="EE35" s="59"/>
    </row>
    <row r="36" spans="2:135" s="48" customFormat="1" ht="14.25" customHeight="1">
      <c r="B36" s="50"/>
      <c r="C36" s="77" t="s">
        <v>0</v>
      </c>
      <c r="K36" s="51"/>
      <c r="L36" s="51"/>
      <c r="M36" s="51">
        <v>4.71</v>
      </c>
      <c r="N36" s="51">
        <v>2.61</v>
      </c>
      <c r="O36" s="51">
        <v>3.03</v>
      </c>
      <c r="P36" s="51">
        <v>3.49</v>
      </c>
      <c r="Q36" s="51">
        <v>4.04</v>
      </c>
      <c r="R36" s="51">
        <v>2.69</v>
      </c>
      <c r="S36" s="51">
        <v>6.61</v>
      </c>
      <c r="T36" s="51">
        <v>0.56999999999999995</v>
      </c>
      <c r="U36" s="51">
        <v>7.94</v>
      </c>
      <c r="V36" s="51">
        <v>1.47</v>
      </c>
      <c r="W36" s="51">
        <v>3.57</v>
      </c>
      <c r="X36" s="51">
        <v>2.64</v>
      </c>
      <c r="Y36" s="51">
        <v>2.67</v>
      </c>
      <c r="Z36" s="51">
        <v>9.06</v>
      </c>
      <c r="AA36" s="51">
        <v>2.08</v>
      </c>
      <c r="AB36" s="51">
        <v>2.67</v>
      </c>
      <c r="AC36" s="51">
        <v>8.4600000000000009</v>
      </c>
      <c r="AD36" s="51">
        <v>5</v>
      </c>
      <c r="AE36" s="51">
        <v>3.36</v>
      </c>
      <c r="AF36" s="51">
        <v>7.35</v>
      </c>
      <c r="AG36" s="51">
        <v>5.38</v>
      </c>
      <c r="AH36" s="51">
        <v>1.34</v>
      </c>
      <c r="AI36" s="51">
        <v>1.3</v>
      </c>
      <c r="AJ36" s="51">
        <v>5.28</v>
      </c>
      <c r="AK36" s="116">
        <v>1.78</v>
      </c>
      <c r="AL36" s="73">
        <v>3.61</v>
      </c>
      <c r="AM36" s="73">
        <v>1.08</v>
      </c>
      <c r="AN36" s="121">
        <v>0.56000000000000005</v>
      </c>
      <c r="AO36" s="191">
        <v>1.71</v>
      </c>
      <c r="AP36" s="73">
        <v>4.4000000000000004</v>
      </c>
      <c r="AQ36" s="194">
        <v>1.46</v>
      </c>
      <c r="AR36" s="195">
        <v>7.66</v>
      </c>
      <c r="AS36" s="206"/>
      <c r="AT36" s="206"/>
      <c r="AU36" s="206"/>
      <c r="AV36" s="206"/>
      <c r="AW36" s="206"/>
      <c r="AX36" s="109"/>
      <c r="AY36" s="49"/>
      <c r="AZ36" s="54">
        <f t="shared" si="98"/>
        <v>0.43312101910828027</v>
      </c>
      <c r="BA36" s="54">
        <f t="shared" si="99"/>
        <v>-2.4712643678160924</v>
      </c>
      <c r="BB36" s="54">
        <f t="shared" si="100"/>
        <v>0.31353135313531344</v>
      </c>
      <c r="BC36" s="54">
        <f t="shared" si="101"/>
        <v>0.23495702005730665</v>
      </c>
      <c r="BD36" s="54">
        <f t="shared" si="102"/>
        <v>-1.0940594059405941</v>
      </c>
      <c r="BE36" s="54">
        <f t="shared" si="103"/>
        <v>-0.85873605947955389</v>
      </c>
      <c r="BF36" s="54">
        <f t="shared" si="117"/>
        <v>0.49167927382753407</v>
      </c>
      <c r="BG36" s="54">
        <f t="shared" si="117"/>
        <v>-11.894736842105264</v>
      </c>
      <c r="BH36" s="54">
        <f t="shared" si="117"/>
        <v>0.32241813602015118</v>
      </c>
      <c r="BI36" s="54">
        <f t="shared" si="117"/>
        <v>8.8435374149659796E-2</v>
      </c>
      <c r="BJ36" s="54">
        <f t="shared" si="119"/>
        <v>0.63585434173669464</v>
      </c>
      <c r="BK36" s="54">
        <f t="shared" si="119"/>
        <v>-1</v>
      </c>
      <c r="BL36" s="54">
        <f t="shared" si="119"/>
        <v>0.33333333333333331</v>
      </c>
      <c r="BM36" s="54">
        <f t="shared" si="119"/>
        <v>0.60154525386313473</v>
      </c>
      <c r="BN36" s="54">
        <f t="shared" si="119"/>
        <v>0.48076923076923073</v>
      </c>
      <c r="BO36" s="54">
        <f t="shared" si="119"/>
        <v>0.79026217228464413</v>
      </c>
      <c r="BP36" s="54">
        <f t="shared" si="119"/>
        <v>0.7978723404255319</v>
      </c>
      <c r="BQ36" s="54">
        <f>(AD36-AP36)/AD36</f>
        <v>0.11999999999999993</v>
      </c>
      <c r="BR36" s="54">
        <f t="shared" si="120"/>
        <v>0.56547619047619047</v>
      </c>
      <c r="BS36" s="54">
        <f t="shared" si="120"/>
        <v>-4.2176870748299386E-2</v>
      </c>
      <c r="BT36" s="54"/>
      <c r="BU36" s="54"/>
      <c r="BV36" s="54"/>
      <c r="BW36" s="54"/>
      <c r="BX36" s="54"/>
      <c r="BY36" s="54"/>
      <c r="BZ36" s="54"/>
      <c r="CA36" s="54"/>
      <c r="CB36" s="61">
        <v>15</v>
      </c>
      <c r="CC36" s="59">
        <f t="shared" si="121"/>
        <v>5</v>
      </c>
      <c r="CD36" s="59">
        <f t="shared" si="121"/>
        <v>1</v>
      </c>
      <c r="CE36" s="59">
        <f t="shared" si="121"/>
        <v>5</v>
      </c>
      <c r="CF36" s="59">
        <f t="shared" si="121"/>
        <v>5</v>
      </c>
      <c r="CG36" s="59">
        <f t="shared" si="121"/>
        <v>1</v>
      </c>
      <c r="CH36" s="59">
        <f t="shared" si="121"/>
        <v>1</v>
      </c>
      <c r="CI36" s="59">
        <f t="shared" si="121"/>
        <v>5</v>
      </c>
      <c r="CJ36" s="59">
        <f t="shared" si="121"/>
        <v>1</v>
      </c>
      <c r="CK36" s="59">
        <f t="shared" si="121"/>
        <v>5</v>
      </c>
      <c r="CL36" s="59">
        <f t="shared" si="121"/>
        <v>4</v>
      </c>
      <c r="CM36" s="59">
        <f t="shared" si="122"/>
        <v>5</v>
      </c>
      <c r="CN36" s="59">
        <f t="shared" si="122"/>
        <v>1</v>
      </c>
      <c r="CO36" s="59">
        <f t="shared" si="122"/>
        <v>5</v>
      </c>
      <c r="CP36" s="59">
        <f t="shared" si="122"/>
        <v>5</v>
      </c>
      <c r="CQ36" s="59">
        <f t="shared" si="122"/>
        <v>5</v>
      </c>
      <c r="CR36" s="59">
        <f t="shared" si="122"/>
        <v>5</v>
      </c>
      <c r="CS36" s="59">
        <f t="shared" si="122"/>
        <v>5</v>
      </c>
      <c r="CT36" s="59">
        <f t="shared" si="122"/>
        <v>3</v>
      </c>
      <c r="CU36" s="59">
        <f t="shared" si="122"/>
        <v>5</v>
      </c>
      <c r="CV36" s="59">
        <f t="shared" si="122"/>
        <v>1</v>
      </c>
      <c r="CW36" s="59"/>
      <c r="CX36" s="59"/>
      <c r="CY36" s="59"/>
      <c r="CZ36" s="59"/>
      <c r="DA36" s="59"/>
      <c r="DB36" s="59"/>
      <c r="DC36" s="50" t="s">
        <v>205</v>
      </c>
      <c r="DD36" s="77" t="s">
        <v>0</v>
      </c>
      <c r="DE36" s="59">
        <f t="shared" si="123"/>
        <v>15</v>
      </c>
      <c r="DF36" s="59">
        <f t="shared" si="123"/>
        <v>3</v>
      </c>
      <c r="DG36" s="59">
        <f t="shared" si="123"/>
        <v>15</v>
      </c>
      <c r="DH36" s="59">
        <f t="shared" si="123"/>
        <v>15</v>
      </c>
      <c r="DI36" s="59">
        <f t="shared" si="123"/>
        <v>3</v>
      </c>
      <c r="DJ36" s="59">
        <f t="shared" si="123"/>
        <v>3</v>
      </c>
      <c r="DK36" s="59">
        <f t="shared" ref="DK36:DK42" si="124">CI36/5*$CB36</f>
        <v>15</v>
      </c>
      <c r="DL36" s="59">
        <f t="shared" si="116"/>
        <v>3</v>
      </c>
      <c r="DM36" s="59">
        <f t="shared" si="116"/>
        <v>15</v>
      </c>
      <c r="DN36" s="59">
        <f t="shared" si="116"/>
        <v>12</v>
      </c>
      <c r="DO36" s="59">
        <f t="shared" si="116"/>
        <v>15</v>
      </c>
      <c r="DP36" s="59">
        <f t="shared" si="116"/>
        <v>3</v>
      </c>
      <c r="DQ36" s="59">
        <f t="shared" si="116"/>
        <v>15</v>
      </c>
      <c r="DR36" s="59">
        <f t="shared" si="116"/>
        <v>15</v>
      </c>
      <c r="DS36" s="59">
        <f t="shared" si="116"/>
        <v>15</v>
      </c>
      <c r="DT36" s="59">
        <f t="shared" si="116"/>
        <v>15</v>
      </c>
      <c r="DU36" s="59">
        <f t="shared" si="116"/>
        <v>15</v>
      </c>
      <c r="DV36" s="59">
        <f t="shared" si="116"/>
        <v>9</v>
      </c>
      <c r="DW36" s="59">
        <f t="shared" si="116"/>
        <v>15</v>
      </c>
      <c r="DX36" s="59">
        <f t="shared" si="116"/>
        <v>3</v>
      </c>
      <c r="DY36" s="59"/>
      <c r="DZ36" s="59"/>
      <c r="EA36" s="59"/>
      <c r="EB36" s="59"/>
      <c r="EC36" s="59"/>
      <c r="ED36" s="59"/>
      <c r="EE36" s="59"/>
    </row>
    <row r="37" spans="2:135" s="48" customFormat="1" ht="14.25" customHeight="1">
      <c r="B37" s="50"/>
      <c r="C37" s="77" t="s">
        <v>6</v>
      </c>
      <c r="K37" s="51"/>
      <c r="L37" s="51"/>
      <c r="M37" s="51">
        <v>7.05</v>
      </c>
      <c r="N37" s="51">
        <v>5.21</v>
      </c>
      <c r="O37" s="51">
        <v>10.58</v>
      </c>
      <c r="P37" s="51">
        <v>13.81</v>
      </c>
      <c r="Q37" s="51">
        <v>5.97</v>
      </c>
      <c r="R37" s="51">
        <v>6.5</v>
      </c>
      <c r="S37" s="51">
        <v>5.27</v>
      </c>
      <c r="T37" s="51">
        <v>7.93</v>
      </c>
      <c r="U37" s="51">
        <v>6.13</v>
      </c>
      <c r="V37" s="51">
        <v>5.95</v>
      </c>
      <c r="W37" s="51">
        <v>8.18</v>
      </c>
      <c r="X37" s="51">
        <v>13.64</v>
      </c>
      <c r="Y37" s="51">
        <v>4.46</v>
      </c>
      <c r="Z37" s="51">
        <v>22.59</v>
      </c>
      <c r="AA37" s="51">
        <v>9.18</v>
      </c>
      <c r="AB37" s="51">
        <v>10.029999999999999</v>
      </c>
      <c r="AC37" s="51">
        <v>9.6</v>
      </c>
      <c r="AD37" s="51">
        <v>7.44</v>
      </c>
      <c r="AE37" s="51">
        <v>6.69</v>
      </c>
      <c r="AF37" s="51">
        <v>6.9</v>
      </c>
      <c r="AG37" s="51">
        <v>9.6999999999999993</v>
      </c>
      <c r="AH37" s="51">
        <v>6.86</v>
      </c>
      <c r="AI37" s="51">
        <v>5.5</v>
      </c>
      <c r="AJ37" s="51">
        <v>4.5</v>
      </c>
      <c r="AK37" s="116">
        <v>8.94</v>
      </c>
      <c r="AL37" s="73">
        <v>3.37</v>
      </c>
      <c r="AM37" s="73">
        <v>6.28</v>
      </c>
      <c r="AN37" s="121">
        <v>1.07</v>
      </c>
      <c r="AO37" s="191">
        <v>6.59</v>
      </c>
      <c r="AP37" s="73">
        <v>10.09</v>
      </c>
      <c r="AQ37" s="194">
        <v>3.92</v>
      </c>
      <c r="AR37" s="195">
        <v>4.0999999999999996</v>
      </c>
      <c r="AS37" s="206"/>
      <c r="AT37" s="206"/>
      <c r="AU37" s="206"/>
      <c r="AV37" s="206"/>
      <c r="AW37" s="206"/>
      <c r="AX37" s="109"/>
      <c r="AY37" s="49"/>
      <c r="AZ37" s="54">
        <f t="shared" si="98"/>
        <v>0.36737588652482267</v>
      </c>
      <c r="BA37" s="54">
        <f t="shared" si="99"/>
        <v>-3.3358925143953932</v>
      </c>
      <c r="BB37" s="54">
        <f t="shared" si="100"/>
        <v>0.13232514177693766</v>
      </c>
      <c r="BC37" s="54">
        <f t="shared" si="101"/>
        <v>0.27371469949312099</v>
      </c>
      <c r="BD37" s="54">
        <f t="shared" si="102"/>
        <v>-0.60804020100502509</v>
      </c>
      <c r="BE37" s="54">
        <f t="shared" si="103"/>
        <v>-0.14461538461538467</v>
      </c>
      <c r="BF37" s="54">
        <f t="shared" ref="BF37:BF40" si="125">(S37-AE37)/S37</f>
        <v>-0.26944971537001916</v>
      </c>
      <c r="BG37" s="54">
        <f t="shared" ref="BG37:BG40" si="126">(T37-AF37)/T37</f>
        <v>0.12988650693568718</v>
      </c>
      <c r="BH37" s="54">
        <f t="shared" ref="BH37:BH40" si="127">(U37-AG37)/U37</f>
        <v>-0.58238172920065245</v>
      </c>
      <c r="BI37" s="54">
        <f t="shared" ref="BI37:BI40" si="128">(V37-AH37)/V37</f>
        <v>-0.15294117647058825</v>
      </c>
      <c r="BJ37" s="54">
        <f t="shared" ref="BJ37:BJ40" si="129">(W37-AI37)/W37</f>
        <v>0.32762836185819066</v>
      </c>
      <c r="BK37" s="54">
        <f t="shared" ref="BK37:BP38" si="130">(X37-AJ37)/X37</f>
        <v>0.6700879765395894</v>
      </c>
      <c r="BL37" s="54">
        <f t="shared" si="130"/>
        <v>-1.0044843049327354</v>
      </c>
      <c r="BM37" s="54">
        <f t="shared" si="130"/>
        <v>0.85081894643647626</v>
      </c>
      <c r="BN37" s="54">
        <f t="shared" si="130"/>
        <v>0.31590413943355117</v>
      </c>
      <c r="BO37" s="54">
        <f t="shared" si="130"/>
        <v>0.89332003988035891</v>
      </c>
      <c r="BP37" s="54">
        <f t="shared" si="130"/>
        <v>0.31354166666666666</v>
      </c>
      <c r="BQ37" s="54">
        <f>(AD37-AP37)/AD37</f>
        <v>-0.35618279569892464</v>
      </c>
      <c r="BR37" s="54">
        <f t="shared" si="120"/>
        <v>0.41405082212257105</v>
      </c>
      <c r="BS37" s="54">
        <f t="shared" si="120"/>
        <v>0.40579710144927544</v>
      </c>
      <c r="BT37" s="54"/>
      <c r="BU37" s="54"/>
      <c r="BV37" s="54"/>
      <c r="BW37" s="54"/>
      <c r="BX37" s="54"/>
      <c r="BY37" s="54"/>
      <c r="BZ37" s="54"/>
      <c r="CA37" s="54"/>
      <c r="CB37" s="61">
        <v>15</v>
      </c>
      <c r="CC37" s="59">
        <f t="shared" si="121"/>
        <v>5</v>
      </c>
      <c r="CD37" s="59">
        <f t="shared" si="121"/>
        <v>1</v>
      </c>
      <c r="CE37" s="59">
        <f t="shared" si="121"/>
        <v>3</v>
      </c>
      <c r="CF37" s="59">
        <f t="shared" si="121"/>
        <v>5</v>
      </c>
      <c r="CG37" s="59">
        <f t="shared" si="121"/>
        <v>1</v>
      </c>
      <c r="CH37" s="59">
        <f t="shared" si="121"/>
        <v>1</v>
      </c>
      <c r="CI37" s="59">
        <f t="shared" si="121"/>
        <v>1</v>
      </c>
      <c r="CJ37" s="59">
        <f t="shared" si="121"/>
        <v>3</v>
      </c>
      <c r="CK37" s="59">
        <f t="shared" si="121"/>
        <v>1</v>
      </c>
      <c r="CL37" s="59">
        <f t="shared" si="121"/>
        <v>1</v>
      </c>
      <c r="CM37" s="59">
        <f t="shared" si="122"/>
        <v>5</v>
      </c>
      <c r="CN37" s="59">
        <f t="shared" si="122"/>
        <v>5</v>
      </c>
      <c r="CO37" s="59">
        <f t="shared" si="122"/>
        <v>1</v>
      </c>
      <c r="CP37" s="59">
        <f t="shared" si="122"/>
        <v>5</v>
      </c>
      <c r="CQ37" s="59">
        <f t="shared" si="122"/>
        <v>5</v>
      </c>
      <c r="CR37" s="59">
        <f t="shared" si="122"/>
        <v>5</v>
      </c>
      <c r="CS37" s="59">
        <f t="shared" si="122"/>
        <v>5</v>
      </c>
      <c r="CT37" s="59">
        <f t="shared" si="122"/>
        <v>1</v>
      </c>
      <c r="CU37" s="59">
        <f t="shared" si="122"/>
        <v>5</v>
      </c>
      <c r="CV37" s="59">
        <f t="shared" si="122"/>
        <v>5</v>
      </c>
      <c r="CW37" s="59"/>
      <c r="CX37" s="59"/>
      <c r="CY37" s="59"/>
      <c r="CZ37" s="59"/>
      <c r="DA37" s="59"/>
      <c r="DB37" s="59"/>
      <c r="DC37" s="50" t="s">
        <v>205</v>
      </c>
      <c r="DD37" s="77" t="s">
        <v>6</v>
      </c>
      <c r="DE37" s="59">
        <f t="shared" si="123"/>
        <v>15</v>
      </c>
      <c r="DF37" s="59">
        <f t="shared" si="123"/>
        <v>3</v>
      </c>
      <c r="DG37" s="59">
        <f t="shared" si="123"/>
        <v>9</v>
      </c>
      <c r="DH37" s="59">
        <f t="shared" si="123"/>
        <v>15</v>
      </c>
      <c r="DI37" s="59">
        <f t="shared" si="123"/>
        <v>3</v>
      </c>
      <c r="DJ37" s="59">
        <f t="shared" si="123"/>
        <v>3</v>
      </c>
      <c r="DK37" s="59">
        <f t="shared" si="124"/>
        <v>3</v>
      </c>
      <c r="DL37" s="59">
        <f t="shared" si="116"/>
        <v>9</v>
      </c>
      <c r="DM37" s="59">
        <f t="shared" si="116"/>
        <v>3</v>
      </c>
      <c r="DN37" s="59">
        <f t="shared" si="116"/>
        <v>3</v>
      </c>
      <c r="DO37" s="59">
        <f t="shared" si="116"/>
        <v>15</v>
      </c>
      <c r="DP37" s="59">
        <f t="shared" si="116"/>
        <v>15</v>
      </c>
      <c r="DQ37" s="59">
        <f t="shared" si="116"/>
        <v>3</v>
      </c>
      <c r="DR37" s="59">
        <f t="shared" si="116"/>
        <v>15</v>
      </c>
      <c r="DS37" s="59">
        <f t="shared" si="116"/>
        <v>15</v>
      </c>
      <c r="DT37" s="59">
        <f t="shared" si="116"/>
        <v>15</v>
      </c>
      <c r="DU37" s="59">
        <f t="shared" si="116"/>
        <v>15</v>
      </c>
      <c r="DV37" s="59">
        <f t="shared" si="116"/>
        <v>3</v>
      </c>
      <c r="DW37" s="59">
        <f t="shared" si="116"/>
        <v>15</v>
      </c>
      <c r="DX37" s="59">
        <f t="shared" si="116"/>
        <v>15</v>
      </c>
      <c r="DY37" s="59"/>
      <c r="DZ37" s="59"/>
      <c r="EA37" s="59"/>
      <c r="EB37" s="59"/>
      <c r="EC37" s="59"/>
      <c r="ED37" s="59"/>
      <c r="EE37" s="59"/>
    </row>
    <row r="38" spans="2:135" s="48" customFormat="1" ht="14.25" customHeight="1">
      <c r="B38" s="50"/>
      <c r="C38" s="77" t="s">
        <v>10</v>
      </c>
      <c r="K38" s="51"/>
      <c r="L38" s="51"/>
      <c r="M38" s="51">
        <v>0.48</v>
      </c>
      <c r="N38" s="51">
        <v>2.4900000000000002</v>
      </c>
      <c r="O38" s="51">
        <v>4.54</v>
      </c>
      <c r="P38" s="51">
        <v>7</v>
      </c>
      <c r="Q38" s="51">
        <v>1.92</v>
      </c>
      <c r="R38" s="51">
        <v>0.98</v>
      </c>
      <c r="S38" s="51">
        <v>0.23</v>
      </c>
      <c r="T38" s="51">
        <v>0.93</v>
      </c>
      <c r="U38" s="51">
        <v>1.78</v>
      </c>
      <c r="V38" s="51">
        <v>6</v>
      </c>
      <c r="W38" s="51">
        <v>5.62</v>
      </c>
      <c r="X38" s="51">
        <v>0.62</v>
      </c>
      <c r="Y38" s="51">
        <v>2</v>
      </c>
      <c r="Z38" s="51">
        <v>9.7200000000000006</v>
      </c>
      <c r="AA38" s="51">
        <v>0.74</v>
      </c>
      <c r="AB38" s="51">
        <v>3.51</v>
      </c>
      <c r="AC38" s="51">
        <v>15.82</v>
      </c>
      <c r="AD38" s="51">
        <v>4.1900000000000004</v>
      </c>
      <c r="AE38" s="51">
        <v>5.01</v>
      </c>
      <c r="AF38" s="51">
        <v>6.56</v>
      </c>
      <c r="AG38" s="51">
        <v>4.21</v>
      </c>
      <c r="AH38" s="51">
        <v>1.74</v>
      </c>
      <c r="AI38" s="51">
        <v>0.78</v>
      </c>
      <c r="AJ38" s="51">
        <v>1.7</v>
      </c>
      <c r="AK38" s="116">
        <v>8.1999999999999993</v>
      </c>
      <c r="AL38" s="121">
        <v>8.44</v>
      </c>
      <c r="AM38" s="121">
        <v>0.62</v>
      </c>
      <c r="AN38" s="121">
        <v>2.14</v>
      </c>
      <c r="AO38" s="191">
        <v>0.88</v>
      </c>
      <c r="AP38" s="73">
        <v>0.06</v>
      </c>
      <c r="AQ38" s="194">
        <v>1.57</v>
      </c>
      <c r="AR38" s="195">
        <v>1.58</v>
      </c>
      <c r="AS38" s="206"/>
      <c r="AT38" s="206"/>
      <c r="AU38" s="206"/>
      <c r="AV38" s="206"/>
      <c r="AW38" s="206"/>
      <c r="AX38" s="109"/>
      <c r="AY38" s="49"/>
      <c r="AZ38" s="54">
        <f t="shared" si="98"/>
        <v>-3.166666666666667</v>
      </c>
      <c r="BA38" s="54">
        <f t="shared" si="99"/>
        <v>-2.9036144578313254</v>
      </c>
      <c r="BB38" s="54">
        <f t="shared" si="100"/>
        <v>0.83700440528634357</v>
      </c>
      <c r="BC38" s="54">
        <f t="shared" si="101"/>
        <v>0.49857142857142861</v>
      </c>
      <c r="BD38" s="54">
        <f t="shared" si="102"/>
        <v>-7.2395833333333339</v>
      </c>
      <c r="BE38" s="54">
        <f t="shared" si="103"/>
        <v>-3.2755102040816331</v>
      </c>
      <c r="BF38" s="54">
        <f t="shared" si="125"/>
        <v>-20.782608695652169</v>
      </c>
      <c r="BG38" s="54">
        <f t="shared" si="126"/>
        <v>-6.053763440860215</v>
      </c>
      <c r="BH38" s="54">
        <f t="shared" si="127"/>
        <v>-1.3651685393258426</v>
      </c>
      <c r="BI38" s="54">
        <f t="shared" si="128"/>
        <v>0.71</v>
      </c>
      <c r="BJ38" s="54">
        <f t="shared" si="129"/>
        <v>0.86120996441281139</v>
      </c>
      <c r="BK38" s="54">
        <f t="shared" si="130"/>
        <v>-1.741935483870968</v>
      </c>
      <c r="BL38" s="54">
        <f t="shared" si="130"/>
        <v>-3.0999999999999996</v>
      </c>
      <c r="BM38" s="54">
        <f t="shared" si="130"/>
        <v>0.131687242798354</v>
      </c>
      <c r="BN38" s="54">
        <f t="shared" si="130"/>
        <v>0.16216216216216217</v>
      </c>
      <c r="BO38" s="54">
        <f t="shared" si="130"/>
        <v>0.39031339031339024</v>
      </c>
      <c r="BP38" s="54">
        <f t="shared" si="130"/>
        <v>0.94437420986093545</v>
      </c>
      <c r="BQ38" s="54">
        <f>(AD38-AP38)/AD38</f>
        <v>0.98568019093078774</v>
      </c>
      <c r="BR38" s="54">
        <f t="shared" si="120"/>
        <v>0.68662674650698596</v>
      </c>
      <c r="BS38" s="54">
        <f t="shared" si="120"/>
        <v>0.75914634146341464</v>
      </c>
      <c r="BT38" s="54"/>
      <c r="BU38" s="54"/>
      <c r="BV38" s="54"/>
      <c r="BW38" s="54"/>
      <c r="BX38" s="54"/>
      <c r="BY38" s="54"/>
      <c r="BZ38" s="54"/>
      <c r="CA38" s="54"/>
      <c r="CB38" s="61">
        <v>15</v>
      </c>
      <c r="CC38" s="59">
        <f t="shared" si="121"/>
        <v>1</v>
      </c>
      <c r="CD38" s="59">
        <f t="shared" si="121"/>
        <v>1</v>
      </c>
      <c r="CE38" s="59">
        <f t="shared" si="121"/>
        <v>5</v>
      </c>
      <c r="CF38" s="59">
        <f t="shared" si="121"/>
        <v>5</v>
      </c>
      <c r="CG38" s="59">
        <f t="shared" si="121"/>
        <v>1</v>
      </c>
      <c r="CH38" s="59">
        <f t="shared" si="121"/>
        <v>1</v>
      </c>
      <c r="CI38" s="59">
        <f t="shared" si="121"/>
        <v>1</v>
      </c>
      <c r="CJ38" s="59">
        <f t="shared" si="121"/>
        <v>1</v>
      </c>
      <c r="CK38" s="59">
        <f t="shared" si="121"/>
        <v>1</v>
      </c>
      <c r="CL38" s="59">
        <f t="shared" si="121"/>
        <v>5</v>
      </c>
      <c r="CM38" s="59">
        <f t="shared" si="122"/>
        <v>5</v>
      </c>
      <c r="CN38" s="59">
        <f t="shared" si="122"/>
        <v>1</v>
      </c>
      <c r="CO38" s="59">
        <f t="shared" si="122"/>
        <v>1</v>
      </c>
      <c r="CP38" s="59">
        <f t="shared" si="122"/>
        <v>3</v>
      </c>
      <c r="CQ38" s="59">
        <f t="shared" si="122"/>
        <v>5</v>
      </c>
      <c r="CR38" s="59">
        <f t="shared" si="122"/>
        <v>5</v>
      </c>
      <c r="CS38" s="59">
        <f t="shared" si="122"/>
        <v>5</v>
      </c>
      <c r="CT38" s="59">
        <f t="shared" si="122"/>
        <v>5</v>
      </c>
      <c r="CU38" s="59">
        <f t="shared" si="122"/>
        <v>5</v>
      </c>
      <c r="CV38" s="59">
        <f t="shared" si="122"/>
        <v>5</v>
      </c>
      <c r="CW38" s="59"/>
      <c r="CX38" s="59"/>
      <c r="CY38" s="59"/>
      <c r="CZ38" s="59"/>
      <c r="DA38" s="59"/>
      <c r="DB38" s="59"/>
      <c r="DC38" s="50" t="s">
        <v>205</v>
      </c>
      <c r="DD38" s="77" t="s">
        <v>10</v>
      </c>
      <c r="DE38" s="59">
        <f t="shared" si="123"/>
        <v>3</v>
      </c>
      <c r="DF38" s="59">
        <f t="shared" si="123"/>
        <v>3</v>
      </c>
      <c r="DG38" s="59">
        <f t="shared" si="123"/>
        <v>15</v>
      </c>
      <c r="DH38" s="59">
        <f t="shared" si="123"/>
        <v>15</v>
      </c>
      <c r="DI38" s="59">
        <f t="shared" si="123"/>
        <v>3</v>
      </c>
      <c r="DJ38" s="59">
        <f t="shared" si="123"/>
        <v>3</v>
      </c>
      <c r="DK38" s="59">
        <f t="shared" si="124"/>
        <v>3</v>
      </c>
      <c r="DL38" s="59">
        <f t="shared" si="116"/>
        <v>3</v>
      </c>
      <c r="DM38" s="59">
        <f t="shared" si="116"/>
        <v>3</v>
      </c>
      <c r="DN38" s="59">
        <f t="shared" si="116"/>
        <v>15</v>
      </c>
      <c r="DO38" s="59">
        <f t="shared" si="116"/>
        <v>15</v>
      </c>
      <c r="DP38" s="59">
        <f t="shared" si="116"/>
        <v>3</v>
      </c>
      <c r="DQ38" s="59">
        <f t="shared" si="116"/>
        <v>3</v>
      </c>
      <c r="DR38" s="59">
        <f t="shared" si="116"/>
        <v>9</v>
      </c>
      <c r="DS38" s="59">
        <f t="shared" si="116"/>
        <v>15</v>
      </c>
      <c r="DT38" s="59">
        <f t="shared" si="116"/>
        <v>15</v>
      </c>
      <c r="DU38" s="59">
        <f t="shared" si="116"/>
        <v>15</v>
      </c>
      <c r="DV38" s="59">
        <f t="shared" si="116"/>
        <v>15</v>
      </c>
      <c r="DW38" s="59">
        <f t="shared" si="116"/>
        <v>15</v>
      </c>
      <c r="DX38" s="59">
        <f t="shared" si="116"/>
        <v>15</v>
      </c>
      <c r="DY38" s="59"/>
      <c r="DZ38" s="59"/>
      <c r="EA38" s="59"/>
      <c r="EB38" s="59"/>
      <c r="EC38" s="59"/>
      <c r="ED38" s="59"/>
      <c r="EE38" s="59"/>
    </row>
    <row r="39" spans="2:135" s="48" customFormat="1" ht="14.25" customHeight="1">
      <c r="B39" s="50"/>
      <c r="C39" s="77" t="s">
        <v>11</v>
      </c>
      <c r="K39" s="51"/>
      <c r="L39" s="51"/>
      <c r="M39" s="51">
        <v>1.0900000000000001</v>
      </c>
      <c r="N39" s="51">
        <v>0.49</v>
      </c>
      <c r="O39" s="51">
        <v>0</v>
      </c>
      <c r="P39" s="51">
        <v>2.65</v>
      </c>
      <c r="Q39" s="51">
        <v>0.06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7.0000000000000007E-2</v>
      </c>
      <c r="Z39" s="51">
        <v>0</v>
      </c>
      <c r="AA39" s="51">
        <v>0</v>
      </c>
      <c r="AB39" s="51">
        <v>2.2999999999999998</v>
      </c>
      <c r="AC39" s="51">
        <v>0</v>
      </c>
      <c r="AD39" s="51">
        <v>0</v>
      </c>
      <c r="AE39" s="51">
        <v>0.06</v>
      </c>
      <c r="AF39" s="51">
        <v>0.09</v>
      </c>
      <c r="AG39" s="51">
        <v>0</v>
      </c>
      <c r="AH39" s="51">
        <v>0.03</v>
      </c>
      <c r="AI39" s="51">
        <v>0.03</v>
      </c>
      <c r="AJ39" s="51">
        <v>0</v>
      </c>
      <c r="AK39" s="116">
        <v>0</v>
      </c>
      <c r="AL39" s="73">
        <v>0.4</v>
      </c>
      <c r="AM39" s="73">
        <v>0.63</v>
      </c>
      <c r="AN39" s="121">
        <v>0.12</v>
      </c>
      <c r="AO39" s="191">
        <v>1.1599999999999999</v>
      </c>
      <c r="AP39" s="73">
        <v>0.69</v>
      </c>
      <c r="AQ39" s="194">
        <v>0.21</v>
      </c>
      <c r="AR39" s="195">
        <v>0.37</v>
      </c>
      <c r="AS39" s="206"/>
      <c r="AT39" s="206"/>
      <c r="AU39" s="206"/>
      <c r="AV39" s="206"/>
      <c r="AW39" s="206"/>
      <c r="AX39" s="109"/>
      <c r="AY39" s="49"/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54">
        <f>(AB39-AN39)/AB39</f>
        <v>0.94782608695652171</v>
      </c>
      <c r="BP39" s="62">
        <v>0</v>
      </c>
      <c r="BQ39" s="62">
        <v>0</v>
      </c>
      <c r="BR39" s="54">
        <f t="shared" si="120"/>
        <v>-2.5</v>
      </c>
      <c r="BS39" s="54">
        <f t="shared" si="120"/>
        <v>-3.1111111111111116</v>
      </c>
      <c r="BT39" s="54"/>
      <c r="BU39" s="54"/>
      <c r="BV39" s="54"/>
      <c r="BW39" s="54"/>
      <c r="BX39" s="54"/>
      <c r="BY39" s="62"/>
      <c r="BZ39" s="62"/>
      <c r="CA39" s="54"/>
      <c r="CB39" s="61">
        <v>15</v>
      </c>
      <c r="CC39" s="59">
        <f t="shared" si="121"/>
        <v>2</v>
      </c>
      <c r="CD39" s="59">
        <f t="shared" si="121"/>
        <v>4</v>
      </c>
      <c r="CE39" s="59">
        <f t="shared" si="121"/>
        <v>4</v>
      </c>
      <c r="CF39" s="59">
        <f t="shared" si="121"/>
        <v>2</v>
      </c>
      <c r="CG39" s="59">
        <f t="shared" si="121"/>
        <v>4</v>
      </c>
      <c r="CH39" s="59">
        <f t="shared" si="121"/>
        <v>4</v>
      </c>
      <c r="CI39" s="59">
        <f t="shared" si="121"/>
        <v>4</v>
      </c>
      <c r="CJ39" s="59">
        <f t="shared" si="121"/>
        <v>4</v>
      </c>
      <c r="CK39" s="59">
        <f t="shared" si="121"/>
        <v>4</v>
      </c>
      <c r="CL39" s="59">
        <f t="shared" si="121"/>
        <v>4</v>
      </c>
      <c r="CM39" s="59">
        <f t="shared" si="122"/>
        <v>4</v>
      </c>
      <c r="CN39" s="59">
        <f t="shared" si="122"/>
        <v>4</v>
      </c>
      <c r="CO39" s="59">
        <f t="shared" si="122"/>
        <v>4</v>
      </c>
      <c r="CP39" s="59">
        <f t="shared" si="122"/>
        <v>4</v>
      </c>
      <c r="CQ39" s="59">
        <f t="shared" si="122"/>
        <v>4</v>
      </c>
      <c r="CR39" s="59">
        <f t="shared" si="122"/>
        <v>5</v>
      </c>
      <c r="CS39" s="59">
        <f t="shared" si="122"/>
        <v>4</v>
      </c>
      <c r="CT39" s="59">
        <f t="shared" si="122"/>
        <v>4</v>
      </c>
      <c r="CU39" s="59">
        <f t="shared" si="122"/>
        <v>1</v>
      </c>
      <c r="CV39" s="59">
        <f t="shared" si="122"/>
        <v>1</v>
      </c>
      <c r="CW39" s="59"/>
      <c r="CX39" s="59"/>
      <c r="CY39" s="59"/>
      <c r="CZ39" s="59"/>
      <c r="DA39" s="59"/>
      <c r="DB39" s="59"/>
      <c r="DC39" s="50" t="s">
        <v>205</v>
      </c>
      <c r="DD39" s="77" t="s">
        <v>11</v>
      </c>
      <c r="DE39" s="59">
        <f t="shared" si="123"/>
        <v>6</v>
      </c>
      <c r="DF39" s="59">
        <f t="shared" si="123"/>
        <v>12</v>
      </c>
      <c r="DG39" s="59">
        <f t="shared" si="123"/>
        <v>12</v>
      </c>
      <c r="DH39" s="59">
        <f t="shared" si="123"/>
        <v>6</v>
      </c>
      <c r="DI39" s="59">
        <f t="shared" si="123"/>
        <v>12</v>
      </c>
      <c r="DJ39" s="59">
        <f t="shared" si="123"/>
        <v>12</v>
      </c>
      <c r="DK39" s="59">
        <f t="shared" si="124"/>
        <v>12</v>
      </c>
      <c r="DL39" s="59">
        <f t="shared" si="116"/>
        <v>12</v>
      </c>
      <c r="DM39" s="59">
        <f t="shared" si="116"/>
        <v>12</v>
      </c>
      <c r="DN39" s="59">
        <f t="shared" si="116"/>
        <v>12</v>
      </c>
      <c r="DO39" s="59">
        <f t="shared" si="116"/>
        <v>12</v>
      </c>
      <c r="DP39" s="59">
        <f t="shared" si="116"/>
        <v>12</v>
      </c>
      <c r="DQ39" s="59">
        <f t="shared" si="116"/>
        <v>12</v>
      </c>
      <c r="DR39" s="59">
        <f t="shared" si="116"/>
        <v>12</v>
      </c>
      <c r="DS39" s="59">
        <f t="shared" si="116"/>
        <v>12</v>
      </c>
      <c r="DT39" s="59">
        <f t="shared" si="116"/>
        <v>15</v>
      </c>
      <c r="DU39" s="59">
        <f t="shared" si="116"/>
        <v>12</v>
      </c>
      <c r="DV39" s="59">
        <f t="shared" si="116"/>
        <v>12</v>
      </c>
      <c r="DW39" s="59">
        <f t="shared" si="116"/>
        <v>3</v>
      </c>
      <c r="DX39" s="59">
        <f t="shared" si="116"/>
        <v>3</v>
      </c>
      <c r="DY39" s="59"/>
      <c r="DZ39" s="59"/>
      <c r="EA39" s="59"/>
      <c r="EB39" s="59"/>
      <c r="EC39" s="59"/>
      <c r="ED39" s="59"/>
      <c r="EE39" s="59"/>
    </row>
    <row r="40" spans="2:135" s="48" customFormat="1" ht="14.25" customHeight="1">
      <c r="B40" s="50"/>
      <c r="C40" s="77" t="s">
        <v>12</v>
      </c>
      <c r="K40" s="51"/>
      <c r="L40" s="51"/>
      <c r="M40" s="51">
        <v>2.13</v>
      </c>
      <c r="N40" s="51">
        <v>0.22</v>
      </c>
      <c r="O40" s="51">
        <v>0.13</v>
      </c>
      <c r="P40" s="51">
        <v>1.72</v>
      </c>
      <c r="Q40" s="51">
        <v>4.84</v>
      </c>
      <c r="R40" s="51">
        <v>2.87</v>
      </c>
      <c r="S40" s="51">
        <v>5</v>
      </c>
      <c r="T40" s="51">
        <v>0.18</v>
      </c>
      <c r="U40" s="51">
        <v>2.4300000000000002</v>
      </c>
      <c r="V40" s="51">
        <v>1.88</v>
      </c>
      <c r="W40" s="51">
        <v>2.94</v>
      </c>
      <c r="X40" s="51">
        <v>0.17</v>
      </c>
      <c r="Y40" s="51">
        <v>0.23</v>
      </c>
      <c r="Z40" s="51">
        <v>0.85</v>
      </c>
      <c r="AA40" s="51">
        <v>6.72</v>
      </c>
      <c r="AB40" s="51">
        <v>5.59</v>
      </c>
      <c r="AC40" s="51">
        <v>0.2</v>
      </c>
      <c r="AD40" s="51">
        <v>0.44</v>
      </c>
      <c r="AE40" s="51">
        <v>0.85</v>
      </c>
      <c r="AF40" s="51">
        <v>1.0900000000000001</v>
      </c>
      <c r="AG40" s="51">
        <v>0.38</v>
      </c>
      <c r="AH40" s="51">
        <v>0</v>
      </c>
      <c r="AI40" s="51">
        <v>1.27</v>
      </c>
      <c r="AJ40" s="51">
        <v>0</v>
      </c>
      <c r="AK40" s="116">
        <v>0.02</v>
      </c>
      <c r="AL40" s="121">
        <v>1.27</v>
      </c>
      <c r="AM40" s="121">
        <v>0.25</v>
      </c>
      <c r="AN40" s="121">
        <v>0.06</v>
      </c>
      <c r="AO40" s="191">
        <v>2.6</v>
      </c>
      <c r="AP40" s="73">
        <v>4.22</v>
      </c>
      <c r="AQ40" s="194">
        <v>2.23</v>
      </c>
      <c r="AR40" s="195">
        <v>2.5099999999999998</v>
      </c>
      <c r="AS40" s="206"/>
      <c r="AT40" s="206"/>
      <c r="AU40" s="206"/>
      <c r="AV40" s="206"/>
      <c r="AW40" s="206"/>
      <c r="AX40" s="109"/>
      <c r="AY40" s="49"/>
      <c r="AZ40" s="54">
        <f t="shared" ref="AZ40" si="131">(M40-Y40)/M40</f>
        <v>0.892018779342723</v>
      </c>
      <c r="BA40" s="54">
        <f t="shared" ref="BA40" si="132">(N40-Z40)/N40</f>
        <v>-2.8636363636363638</v>
      </c>
      <c r="BB40" s="54">
        <f t="shared" ref="BB40" si="133">(O40-AA40)/O40</f>
        <v>-50.692307692307686</v>
      </c>
      <c r="BC40" s="54">
        <f t="shared" ref="BC40" si="134">(P40-AB40)/P40</f>
        <v>-2.25</v>
      </c>
      <c r="BD40" s="54">
        <f t="shared" ref="BD40" si="135">(Q40-AC40)/Q40</f>
        <v>0.95867768595041314</v>
      </c>
      <c r="BE40" s="54">
        <f t="shared" ref="BE40" si="136">(R40-AD40)/R40</f>
        <v>0.84668989547038331</v>
      </c>
      <c r="BF40" s="54">
        <f t="shared" si="125"/>
        <v>0.83000000000000007</v>
      </c>
      <c r="BG40" s="54">
        <f t="shared" si="126"/>
        <v>-5.0555555555555562</v>
      </c>
      <c r="BH40" s="54">
        <f t="shared" si="127"/>
        <v>0.84362139917695478</v>
      </c>
      <c r="BI40" s="54">
        <f t="shared" si="128"/>
        <v>1</v>
      </c>
      <c r="BJ40" s="54">
        <f t="shared" si="129"/>
        <v>0.56802721088435371</v>
      </c>
      <c r="BK40" s="54">
        <f>(X40-AJ40)/X40</f>
        <v>1</v>
      </c>
      <c r="BL40" s="54">
        <f>(Y40-AK40)/Y40</f>
        <v>0.91304347826086962</v>
      </c>
      <c r="BM40" s="54">
        <f>(Z40-AL40)/Z40</f>
        <v>-0.49411764705882361</v>
      </c>
      <c r="BN40" s="54">
        <f>(AA40-AM40)/AA40</f>
        <v>0.96279761904761907</v>
      </c>
      <c r="BO40" s="54">
        <f>(AB40-AN40)/AB40</f>
        <v>0.98926654740608233</v>
      </c>
      <c r="BP40" s="54">
        <f>(AC40-AO40)/AC40</f>
        <v>-11.999999999999998</v>
      </c>
      <c r="BQ40" s="54">
        <f>(AD40-AP40)/AD40</f>
        <v>-8.5909090909090899</v>
      </c>
      <c r="BR40" s="54">
        <f t="shared" si="120"/>
        <v>-1.6235294117647059</v>
      </c>
      <c r="BS40" s="54">
        <f t="shared" si="120"/>
        <v>-1.3027522935779814</v>
      </c>
      <c r="BT40" s="54"/>
      <c r="BU40" s="54"/>
      <c r="BV40" s="54"/>
      <c r="BW40" s="54"/>
      <c r="BX40" s="54"/>
      <c r="BY40" s="54"/>
      <c r="BZ40" s="54"/>
      <c r="CA40" s="54"/>
      <c r="CB40" s="61">
        <v>15</v>
      </c>
      <c r="CC40" s="59">
        <f t="shared" si="121"/>
        <v>5</v>
      </c>
      <c r="CD40" s="59">
        <f t="shared" si="121"/>
        <v>1</v>
      </c>
      <c r="CE40" s="59">
        <f t="shared" si="121"/>
        <v>1</v>
      </c>
      <c r="CF40" s="59">
        <f t="shared" si="121"/>
        <v>1</v>
      </c>
      <c r="CG40" s="59">
        <f t="shared" si="121"/>
        <v>5</v>
      </c>
      <c r="CH40" s="59">
        <f t="shared" si="121"/>
        <v>5</v>
      </c>
      <c r="CI40" s="59">
        <f t="shared" si="121"/>
        <v>5</v>
      </c>
      <c r="CJ40" s="59">
        <f t="shared" si="121"/>
        <v>1</v>
      </c>
      <c r="CK40" s="59">
        <f t="shared" si="121"/>
        <v>5</v>
      </c>
      <c r="CL40" s="59">
        <f t="shared" si="121"/>
        <v>5</v>
      </c>
      <c r="CM40" s="59">
        <f t="shared" si="122"/>
        <v>5</v>
      </c>
      <c r="CN40" s="59">
        <f t="shared" si="122"/>
        <v>5</v>
      </c>
      <c r="CO40" s="59">
        <f t="shared" si="122"/>
        <v>5</v>
      </c>
      <c r="CP40" s="59">
        <f t="shared" si="122"/>
        <v>1</v>
      </c>
      <c r="CQ40" s="59">
        <f t="shared" si="122"/>
        <v>5</v>
      </c>
      <c r="CR40" s="59">
        <f t="shared" si="122"/>
        <v>5</v>
      </c>
      <c r="CS40" s="59">
        <f t="shared" si="122"/>
        <v>1</v>
      </c>
      <c r="CT40" s="59">
        <f t="shared" si="122"/>
        <v>1</v>
      </c>
      <c r="CU40" s="59">
        <f t="shared" si="122"/>
        <v>1</v>
      </c>
      <c r="CV40" s="59">
        <f t="shared" si="122"/>
        <v>1</v>
      </c>
      <c r="CW40" s="59"/>
      <c r="CX40" s="59"/>
      <c r="CY40" s="59"/>
      <c r="CZ40" s="59"/>
      <c r="DA40" s="59"/>
      <c r="DB40" s="59"/>
      <c r="DC40" s="50" t="s">
        <v>205</v>
      </c>
      <c r="DD40" s="77" t="s">
        <v>12</v>
      </c>
      <c r="DE40" s="59">
        <f t="shared" si="123"/>
        <v>15</v>
      </c>
      <c r="DF40" s="59">
        <f t="shared" si="123"/>
        <v>3</v>
      </c>
      <c r="DG40" s="59">
        <f t="shared" si="123"/>
        <v>3</v>
      </c>
      <c r="DH40" s="59">
        <f t="shared" si="123"/>
        <v>3</v>
      </c>
      <c r="DI40" s="59">
        <f t="shared" si="123"/>
        <v>15</v>
      </c>
      <c r="DJ40" s="59">
        <f t="shared" si="123"/>
        <v>15</v>
      </c>
      <c r="DK40" s="59">
        <f t="shared" si="124"/>
        <v>15</v>
      </c>
      <c r="DL40" s="59">
        <f t="shared" si="116"/>
        <v>3</v>
      </c>
      <c r="DM40" s="59">
        <f t="shared" si="116"/>
        <v>15</v>
      </c>
      <c r="DN40" s="59">
        <f t="shared" si="116"/>
        <v>15</v>
      </c>
      <c r="DO40" s="59">
        <f t="shared" si="116"/>
        <v>15</v>
      </c>
      <c r="DP40" s="59">
        <f t="shared" si="116"/>
        <v>15</v>
      </c>
      <c r="DQ40" s="59">
        <f t="shared" si="116"/>
        <v>15</v>
      </c>
      <c r="DR40" s="59">
        <f t="shared" si="116"/>
        <v>3</v>
      </c>
      <c r="DS40" s="59">
        <f t="shared" si="116"/>
        <v>15</v>
      </c>
      <c r="DT40" s="59">
        <f t="shared" si="116"/>
        <v>15</v>
      </c>
      <c r="DU40" s="59">
        <f t="shared" si="116"/>
        <v>3</v>
      </c>
      <c r="DV40" s="59">
        <f t="shared" si="116"/>
        <v>3</v>
      </c>
      <c r="DW40" s="59">
        <f t="shared" si="116"/>
        <v>3</v>
      </c>
      <c r="DX40" s="59">
        <f t="shared" si="116"/>
        <v>3</v>
      </c>
      <c r="DY40" s="59"/>
      <c r="DZ40" s="59"/>
      <c r="EA40" s="59"/>
      <c r="EB40" s="59"/>
      <c r="EC40" s="59"/>
      <c r="ED40" s="59"/>
      <c r="EE40" s="59"/>
    </row>
    <row r="41" spans="2:135" s="48" customFormat="1" ht="14.25" customHeight="1">
      <c r="C41" s="77" t="s">
        <v>8</v>
      </c>
      <c r="K41" s="51"/>
      <c r="L41" s="51"/>
      <c r="M41" s="51">
        <v>0</v>
      </c>
      <c r="N41" s="51">
        <v>0.05</v>
      </c>
      <c r="O41" s="51">
        <v>0.44</v>
      </c>
      <c r="P41" s="51">
        <v>0</v>
      </c>
      <c r="Q41" s="51">
        <v>0</v>
      </c>
      <c r="R41" s="51">
        <v>0</v>
      </c>
      <c r="S41" s="51">
        <v>0</v>
      </c>
      <c r="T41" s="51">
        <v>0.22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/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116">
        <v>0.02</v>
      </c>
      <c r="AL41" s="73">
        <v>0</v>
      </c>
      <c r="AM41" s="73">
        <v>0</v>
      </c>
      <c r="AN41" s="121">
        <v>0</v>
      </c>
      <c r="AO41" s="191">
        <v>0</v>
      </c>
      <c r="AP41" s="73">
        <v>0</v>
      </c>
      <c r="AQ41" s="194">
        <v>0</v>
      </c>
      <c r="AR41" s="195">
        <v>0</v>
      </c>
      <c r="AS41" s="206"/>
      <c r="AT41" s="206"/>
      <c r="AU41" s="206"/>
      <c r="AV41" s="206"/>
      <c r="AW41" s="206"/>
      <c r="AX41" s="109"/>
      <c r="AY41" s="49"/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/>
      <c r="BU41" s="62"/>
      <c r="BV41" s="62"/>
      <c r="BW41" s="62"/>
      <c r="BX41" s="62"/>
      <c r="BY41" s="62"/>
      <c r="BZ41" s="62"/>
      <c r="CA41" s="54"/>
      <c r="CB41" s="61">
        <v>15</v>
      </c>
      <c r="CC41" s="59">
        <f t="shared" si="121"/>
        <v>4</v>
      </c>
      <c r="CD41" s="59">
        <f t="shared" si="121"/>
        <v>4</v>
      </c>
      <c r="CE41" s="59">
        <f t="shared" si="121"/>
        <v>4</v>
      </c>
      <c r="CF41" s="59">
        <f t="shared" si="121"/>
        <v>4</v>
      </c>
      <c r="CG41" s="59">
        <f t="shared" si="121"/>
        <v>4</v>
      </c>
      <c r="CH41" s="59">
        <f t="shared" si="121"/>
        <v>4</v>
      </c>
      <c r="CI41" s="59">
        <f t="shared" si="121"/>
        <v>4</v>
      </c>
      <c r="CJ41" s="59">
        <f t="shared" si="121"/>
        <v>4</v>
      </c>
      <c r="CK41" s="59">
        <f t="shared" si="121"/>
        <v>4</v>
      </c>
      <c r="CL41" s="59">
        <f t="shared" si="121"/>
        <v>4</v>
      </c>
      <c r="CM41" s="59">
        <f t="shared" si="122"/>
        <v>4</v>
      </c>
      <c r="CN41" s="59">
        <f t="shared" si="122"/>
        <v>4</v>
      </c>
      <c r="CO41" s="59">
        <f t="shared" si="122"/>
        <v>4</v>
      </c>
      <c r="CP41" s="59">
        <f t="shared" si="122"/>
        <v>4</v>
      </c>
      <c r="CQ41" s="59">
        <f t="shared" si="122"/>
        <v>4</v>
      </c>
      <c r="CR41" s="59">
        <f t="shared" si="122"/>
        <v>4</v>
      </c>
      <c r="CS41" s="59">
        <f t="shared" si="122"/>
        <v>4</v>
      </c>
      <c r="CT41" s="59">
        <f t="shared" si="122"/>
        <v>4</v>
      </c>
      <c r="CU41" s="59">
        <f t="shared" si="122"/>
        <v>4</v>
      </c>
      <c r="CV41" s="59">
        <f t="shared" si="122"/>
        <v>4</v>
      </c>
      <c r="CW41" s="59"/>
      <c r="CX41" s="59"/>
      <c r="CY41" s="59"/>
      <c r="CZ41" s="59"/>
      <c r="DA41" s="59"/>
      <c r="DB41" s="59"/>
      <c r="DC41" s="50" t="s">
        <v>205</v>
      </c>
      <c r="DD41" s="77" t="s">
        <v>8</v>
      </c>
      <c r="DE41" s="59">
        <f t="shared" si="123"/>
        <v>12</v>
      </c>
      <c r="DF41" s="59">
        <f t="shared" si="123"/>
        <v>12</v>
      </c>
      <c r="DG41" s="59">
        <f t="shared" si="123"/>
        <v>12</v>
      </c>
      <c r="DH41" s="59">
        <f t="shared" si="123"/>
        <v>12</v>
      </c>
      <c r="DI41" s="59">
        <f t="shared" si="123"/>
        <v>12</v>
      </c>
      <c r="DJ41" s="59">
        <f t="shared" si="123"/>
        <v>12</v>
      </c>
      <c r="DK41" s="59">
        <f t="shared" si="124"/>
        <v>12</v>
      </c>
      <c r="DL41" s="59">
        <f t="shared" si="116"/>
        <v>12</v>
      </c>
      <c r="DM41" s="59">
        <f t="shared" si="116"/>
        <v>12</v>
      </c>
      <c r="DN41" s="59">
        <f t="shared" si="116"/>
        <v>12</v>
      </c>
      <c r="DO41" s="59">
        <f t="shared" si="116"/>
        <v>12</v>
      </c>
      <c r="DP41" s="59">
        <f t="shared" si="116"/>
        <v>12</v>
      </c>
      <c r="DQ41" s="59">
        <f t="shared" si="116"/>
        <v>12</v>
      </c>
      <c r="DR41" s="59">
        <f t="shared" si="116"/>
        <v>12</v>
      </c>
      <c r="DS41" s="59">
        <f t="shared" si="116"/>
        <v>12</v>
      </c>
      <c r="DT41" s="59">
        <f t="shared" si="116"/>
        <v>12</v>
      </c>
      <c r="DU41" s="59">
        <f t="shared" si="116"/>
        <v>12</v>
      </c>
      <c r="DV41" s="59">
        <f t="shared" si="116"/>
        <v>12</v>
      </c>
      <c r="DW41" s="59">
        <f t="shared" si="116"/>
        <v>12</v>
      </c>
      <c r="DX41" s="59">
        <f t="shared" si="116"/>
        <v>12</v>
      </c>
      <c r="DY41" s="59"/>
      <c r="DZ41" s="59"/>
      <c r="EA41" s="59"/>
      <c r="EB41" s="59"/>
      <c r="EC41" s="59"/>
      <c r="ED41" s="59"/>
      <c r="EE41" s="59"/>
    </row>
    <row r="42" spans="2:135" s="48" customFormat="1" ht="14.25" customHeight="1">
      <c r="C42" s="77" t="s">
        <v>5</v>
      </c>
      <c r="K42" s="51"/>
      <c r="L42" s="51"/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0.02</v>
      </c>
      <c r="S42" s="51">
        <v>0</v>
      </c>
      <c r="T42" s="51">
        <v>0</v>
      </c>
      <c r="U42" s="51">
        <v>0</v>
      </c>
      <c r="V42" s="51">
        <v>0.41</v>
      </c>
      <c r="W42" s="51">
        <v>0</v>
      </c>
      <c r="X42" s="51">
        <v>0.24</v>
      </c>
      <c r="Y42" s="51">
        <v>0.01</v>
      </c>
      <c r="Z42" s="51">
        <v>0</v>
      </c>
      <c r="AA42" s="51">
        <v>0</v>
      </c>
      <c r="AB42" s="51">
        <v>0</v>
      </c>
      <c r="AC42" s="51">
        <v>0.05</v>
      </c>
      <c r="AD42" s="51">
        <v>0</v>
      </c>
      <c r="AE42" s="51">
        <v>0.05</v>
      </c>
      <c r="AF42" s="51">
        <v>0</v>
      </c>
      <c r="AG42" s="51">
        <v>0</v>
      </c>
      <c r="AH42" s="51">
        <v>0.01</v>
      </c>
      <c r="AI42" s="51">
        <v>0</v>
      </c>
      <c r="AJ42" s="51">
        <v>0</v>
      </c>
      <c r="AK42" s="116">
        <v>0</v>
      </c>
      <c r="AL42" s="73">
        <v>0</v>
      </c>
      <c r="AM42" s="73">
        <v>0</v>
      </c>
      <c r="AN42" s="121">
        <v>0.01</v>
      </c>
      <c r="AO42" s="191">
        <v>0</v>
      </c>
      <c r="AP42" s="73">
        <v>7.0000000000000007E-2</v>
      </c>
      <c r="AQ42" s="194">
        <v>0</v>
      </c>
      <c r="AR42" s="195">
        <v>0.05</v>
      </c>
      <c r="AS42" s="206"/>
      <c r="AT42" s="206"/>
      <c r="AU42" s="206"/>
      <c r="AV42" s="206"/>
      <c r="AW42" s="206"/>
      <c r="AX42" s="109"/>
      <c r="AY42" s="49"/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/>
      <c r="BU42" s="62"/>
      <c r="BV42" s="62"/>
      <c r="BW42" s="62"/>
      <c r="BX42" s="62"/>
      <c r="BY42" s="62"/>
      <c r="BZ42" s="62"/>
      <c r="CA42" s="54"/>
      <c r="CB42" s="61">
        <v>15</v>
      </c>
      <c r="CC42" s="59">
        <f t="shared" si="121"/>
        <v>4</v>
      </c>
      <c r="CD42" s="59">
        <f t="shared" si="121"/>
        <v>4</v>
      </c>
      <c r="CE42" s="59">
        <f t="shared" si="121"/>
        <v>4</v>
      </c>
      <c r="CF42" s="59">
        <f t="shared" si="121"/>
        <v>4</v>
      </c>
      <c r="CG42" s="59">
        <f t="shared" si="121"/>
        <v>4</v>
      </c>
      <c r="CH42" s="59">
        <f t="shared" si="121"/>
        <v>4</v>
      </c>
      <c r="CI42" s="59">
        <f t="shared" si="121"/>
        <v>4</v>
      </c>
      <c r="CJ42" s="59">
        <f t="shared" si="121"/>
        <v>4</v>
      </c>
      <c r="CK42" s="59">
        <f t="shared" si="121"/>
        <v>4</v>
      </c>
      <c r="CL42" s="59">
        <f t="shared" si="121"/>
        <v>4</v>
      </c>
      <c r="CM42" s="59">
        <f t="shared" si="122"/>
        <v>4</v>
      </c>
      <c r="CN42" s="59">
        <f t="shared" si="122"/>
        <v>4</v>
      </c>
      <c r="CO42" s="59">
        <f t="shared" si="122"/>
        <v>4</v>
      </c>
      <c r="CP42" s="59">
        <f t="shared" si="122"/>
        <v>4</v>
      </c>
      <c r="CQ42" s="59">
        <f t="shared" si="122"/>
        <v>4</v>
      </c>
      <c r="CR42" s="59">
        <f t="shared" si="122"/>
        <v>4</v>
      </c>
      <c r="CS42" s="59">
        <f t="shared" si="122"/>
        <v>4</v>
      </c>
      <c r="CT42" s="59">
        <f t="shared" si="122"/>
        <v>4</v>
      </c>
      <c r="CU42" s="59">
        <f t="shared" si="122"/>
        <v>4</v>
      </c>
      <c r="CV42" s="59">
        <f t="shared" si="122"/>
        <v>4</v>
      </c>
      <c r="CW42" s="59"/>
      <c r="CX42" s="59"/>
      <c r="CY42" s="59"/>
      <c r="CZ42" s="59"/>
      <c r="DA42" s="59"/>
      <c r="DB42" s="59"/>
      <c r="DC42" s="50" t="s">
        <v>205</v>
      </c>
      <c r="DD42" s="77" t="s">
        <v>5</v>
      </c>
      <c r="DE42" s="59">
        <f t="shared" si="123"/>
        <v>12</v>
      </c>
      <c r="DF42" s="59">
        <f t="shared" si="123"/>
        <v>12</v>
      </c>
      <c r="DG42" s="59">
        <f t="shared" si="123"/>
        <v>12</v>
      </c>
      <c r="DH42" s="59">
        <f t="shared" si="123"/>
        <v>12</v>
      </c>
      <c r="DI42" s="59">
        <f t="shared" si="123"/>
        <v>12</v>
      </c>
      <c r="DJ42" s="59">
        <f t="shared" si="123"/>
        <v>12</v>
      </c>
      <c r="DK42" s="59">
        <f t="shared" si="124"/>
        <v>12</v>
      </c>
      <c r="DL42" s="59">
        <f t="shared" si="116"/>
        <v>12</v>
      </c>
      <c r="DM42" s="59">
        <f t="shared" si="116"/>
        <v>12</v>
      </c>
      <c r="DN42" s="59">
        <f t="shared" si="116"/>
        <v>12</v>
      </c>
      <c r="DO42" s="59">
        <f t="shared" si="116"/>
        <v>12</v>
      </c>
      <c r="DP42" s="59">
        <f t="shared" si="116"/>
        <v>12</v>
      </c>
      <c r="DQ42" s="59">
        <f t="shared" si="116"/>
        <v>12</v>
      </c>
      <c r="DR42" s="59">
        <f t="shared" si="116"/>
        <v>12</v>
      </c>
      <c r="DS42" s="59">
        <f t="shared" si="116"/>
        <v>12</v>
      </c>
      <c r="DT42" s="59">
        <f t="shared" si="116"/>
        <v>12</v>
      </c>
      <c r="DU42" s="59">
        <f t="shared" si="116"/>
        <v>12</v>
      </c>
      <c r="DV42" s="59">
        <f t="shared" si="116"/>
        <v>12</v>
      </c>
      <c r="DW42" s="59">
        <f t="shared" si="116"/>
        <v>12</v>
      </c>
      <c r="DX42" s="59">
        <f t="shared" si="116"/>
        <v>12</v>
      </c>
      <c r="DY42" s="59"/>
      <c r="DZ42" s="59"/>
      <c r="EA42" s="59"/>
      <c r="EB42" s="59"/>
      <c r="EC42" s="59"/>
      <c r="ED42" s="59"/>
      <c r="EE42" s="59"/>
    </row>
    <row r="43" spans="2:135" ht="14.25" customHeight="1">
      <c r="B43" s="46" t="s">
        <v>132</v>
      </c>
      <c r="C43" s="67" t="s">
        <v>9</v>
      </c>
      <c r="K43" s="2"/>
      <c r="L43" s="2"/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127">
        <v>0</v>
      </c>
      <c r="AM43" s="128">
        <v>0</v>
      </c>
      <c r="AN43" s="128">
        <v>0</v>
      </c>
      <c r="AO43" s="190">
        <v>312</v>
      </c>
      <c r="AP43" s="72">
        <v>0</v>
      </c>
      <c r="AQ43" s="72">
        <v>0</v>
      </c>
      <c r="AR43" s="72">
        <v>0</v>
      </c>
      <c r="AS43" s="111"/>
      <c r="AT43" s="111"/>
      <c r="AU43" s="111"/>
      <c r="AV43" s="111"/>
      <c r="AW43" s="111"/>
      <c r="AX43" s="111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60"/>
      <c r="CC43" s="60"/>
      <c r="CD43" s="60"/>
      <c r="CE43" s="60"/>
      <c r="CF43" s="60"/>
      <c r="CG43" s="60"/>
      <c r="CH43" s="60"/>
      <c r="CI43" s="58"/>
      <c r="CJ43" s="58"/>
      <c r="CK43" s="58"/>
      <c r="CL43" s="58"/>
      <c r="CM43" s="58"/>
      <c r="CN43" s="58">
        <f t="shared" ref="CN43:CV50" si="137">IF(AJ43&gt;10000,-6,IF(AJ43&gt;5000,-5,IF(AJ43&gt;1000,-4,IF(AJ43&gt;500,-3,IF(AJ43&gt;100,-2,IF(AJ43&gt;=1,-1,0))))))</f>
        <v>0</v>
      </c>
      <c r="CO43" s="58">
        <f t="shared" si="137"/>
        <v>0</v>
      </c>
      <c r="CP43" s="58">
        <f t="shared" si="137"/>
        <v>0</v>
      </c>
      <c r="CQ43" s="58">
        <f t="shared" si="137"/>
        <v>0</v>
      </c>
      <c r="CR43" s="58">
        <f t="shared" si="137"/>
        <v>0</v>
      </c>
      <c r="CS43" s="58">
        <f t="shared" si="137"/>
        <v>-2</v>
      </c>
      <c r="CT43" s="58">
        <f t="shared" si="137"/>
        <v>0</v>
      </c>
      <c r="CU43" s="58">
        <f t="shared" si="137"/>
        <v>0</v>
      </c>
      <c r="CV43" s="58">
        <f t="shared" si="137"/>
        <v>0</v>
      </c>
      <c r="CW43" s="58"/>
      <c r="CX43" s="58"/>
      <c r="CY43" s="58"/>
      <c r="CZ43" s="58"/>
      <c r="DA43" s="58"/>
      <c r="DB43" s="58"/>
      <c r="DC43" s="46" t="s">
        <v>207</v>
      </c>
      <c r="DD43" s="67" t="s">
        <v>9</v>
      </c>
      <c r="DE43" s="55"/>
      <c r="DF43" s="55"/>
      <c r="DG43" s="55"/>
      <c r="DH43" s="55"/>
      <c r="DI43" s="55"/>
      <c r="DJ43" s="55"/>
      <c r="DK43" s="58"/>
      <c r="DL43" s="58"/>
      <c r="DM43" s="58"/>
      <c r="DN43" s="58"/>
      <c r="DO43" s="58"/>
      <c r="DP43" s="58">
        <f t="shared" ref="DP43:DX43" si="138">CN43</f>
        <v>0</v>
      </c>
      <c r="DQ43" s="58">
        <f t="shared" si="138"/>
        <v>0</v>
      </c>
      <c r="DR43" s="58">
        <f t="shared" si="138"/>
        <v>0</v>
      </c>
      <c r="DS43" s="58">
        <f t="shared" si="138"/>
        <v>0</v>
      </c>
      <c r="DT43" s="58">
        <f t="shared" si="138"/>
        <v>0</v>
      </c>
      <c r="DU43" s="58">
        <f t="shared" si="138"/>
        <v>-2</v>
      </c>
      <c r="DV43" s="58">
        <f t="shared" si="138"/>
        <v>0</v>
      </c>
      <c r="DW43" s="58">
        <f t="shared" si="138"/>
        <v>0</v>
      </c>
      <c r="DX43" s="58">
        <f t="shared" si="138"/>
        <v>0</v>
      </c>
      <c r="DY43" s="58"/>
      <c r="DZ43" s="58"/>
      <c r="EA43" s="58"/>
      <c r="EB43" s="58"/>
      <c r="EC43" s="58"/>
      <c r="ED43" s="58"/>
      <c r="EE43" s="58"/>
    </row>
    <row r="44" spans="2:135" ht="14.25" customHeight="1">
      <c r="B44" s="46"/>
      <c r="C44" s="67" t="s">
        <v>0</v>
      </c>
      <c r="K44" s="2"/>
      <c r="L44" s="2"/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</v>
      </c>
      <c r="AL44" s="118">
        <v>0</v>
      </c>
      <c r="AM44" s="72">
        <v>0</v>
      </c>
      <c r="AN44" s="72">
        <v>0</v>
      </c>
      <c r="AO44" s="182">
        <v>0</v>
      </c>
      <c r="AP44" s="72">
        <v>0</v>
      </c>
      <c r="AQ44" s="72">
        <v>0</v>
      </c>
      <c r="AR44" s="72">
        <v>0</v>
      </c>
      <c r="AS44" s="111"/>
      <c r="AT44" s="111"/>
      <c r="AU44" s="111"/>
      <c r="AV44" s="111"/>
      <c r="AW44" s="111"/>
      <c r="AX44" s="111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60"/>
      <c r="CC44" s="60"/>
      <c r="CD44" s="60"/>
      <c r="CE44" s="60"/>
      <c r="CF44" s="60"/>
      <c r="CG44" s="60"/>
      <c r="CH44" s="60"/>
      <c r="CI44" s="58"/>
      <c r="CJ44" s="58"/>
      <c r="CK44" s="58"/>
      <c r="CL44" s="58"/>
      <c r="CM44" s="58"/>
      <c r="CN44" s="58">
        <f t="shared" si="137"/>
        <v>0</v>
      </c>
      <c r="CO44" s="58">
        <f t="shared" si="137"/>
        <v>-1</v>
      </c>
      <c r="CP44" s="58">
        <f t="shared" si="137"/>
        <v>0</v>
      </c>
      <c r="CQ44" s="58">
        <f t="shared" si="137"/>
        <v>0</v>
      </c>
      <c r="CR44" s="58">
        <f t="shared" si="137"/>
        <v>0</v>
      </c>
      <c r="CS44" s="58">
        <f t="shared" si="137"/>
        <v>0</v>
      </c>
      <c r="CT44" s="58">
        <f t="shared" si="137"/>
        <v>0</v>
      </c>
      <c r="CU44" s="58">
        <f t="shared" si="137"/>
        <v>0</v>
      </c>
      <c r="CV44" s="58">
        <f t="shared" si="137"/>
        <v>0</v>
      </c>
      <c r="CW44" s="58"/>
      <c r="CX44" s="58"/>
      <c r="CY44" s="58"/>
      <c r="CZ44" s="58"/>
      <c r="DA44" s="58"/>
      <c r="DB44" s="58"/>
      <c r="DC44" s="46" t="s">
        <v>207</v>
      </c>
      <c r="DD44" s="67" t="s">
        <v>0</v>
      </c>
      <c r="DE44" s="55"/>
      <c r="DF44" s="55"/>
      <c r="DG44" s="55"/>
      <c r="DH44" s="55"/>
      <c r="DI44" s="55"/>
      <c r="DJ44" s="55"/>
      <c r="DK44" s="58"/>
      <c r="DL44" s="58"/>
      <c r="DM44" s="58"/>
      <c r="DN44" s="58"/>
      <c r="DO44" s="58"/>
      <c r="DP44" s="58">
        <f t="shared" ref="DP44:DX50" si="139">CN44</f>
        <v>0</v>
      </c>
      <c r="DQ44" s="58">
        <f t="shared" si="139"/>
        <v>-1</v>
      </c>
      <c r="DR44" s="58">
        <f t="shared" si="139"/>
        <v>0</v>
      </c>
      <c r="DS44" s="58">
        <f t="shared" si="139"/>
        <v>0</v>
      </c>
      <c r="DT44" s="58">
        <f t="shared" si="139"/>
        <v>0</v>
      </c>
      <c r="DU44" s="58">
        <f t="shared" si="139"/>
        <v>0</v>
      </c>
      <c r="DV44" s="58">
        <f t="shared" si="139"/>
        <v>0</v>
      </c>
      <c r="DW44" s="58">
        <f t="shared" si="139"/>
        <v>0</v>
      </c>
      <c r="DX44" s="58">
        <f t="shared" si="139"/>
        <v>0</v>
      </c>
      <c r="DY44" s="58"/>
      <c r="DZ44" s="58"/>
      <c r="EA44" s="58"/>
      <c r="EB44" s="58"/>
      <c r="EC44" s="58"/>
      <c r="ED44" s="58"/>
      <c r="EE44" s="58"/>
    </row>
    <row r="45" spans="2:135" ht="14.25" customHeight="1">
      <c r="B45" s="46"/>
      <c r="C45" s="67" t="s">
        <v>6</v>
      </c>
      <c r="K45" s="2"/>
      <c r="L45" s="2"/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18</v>
      </c>
      <c r="AK45" s="2">
        <v>90</v>
      </c>
      <c r="AL45" s="118">
        <v>568</v>
      </c>
      <c r="AM45" s="72">
        <v>0</v>
      </c>
      <c r="AN45" s="72">
        <v>0</v>
      </c>
      <c r="AO45" s="182">
        <v>0</v>
      </c>
      <c r="AP45" s="72">
        <v>303</v>
      </c>
      <c r="AQ45" s="72">
        <v>513</v>
      </c>
      <c r="AR45" s="72">
        <v>0</v>
      </c>
      <c r="AS45" s="111"/>
      <c r="AT45" s="111"/>
      <c r="AU45" s="111"/>
      <c r="AV45" s="111"/>
      <c r="AW45" s="111"/>
      <c r="AX45" s="111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60"/>
      <c r="CC45" s="60"/>
      <c r="CD45" s="60"/>
      <c r="CE45" s="60"/>
      <c r="CF45" s="60"/>
      <c r="CG45" s="60"/>
      <c r="CH45" s="60"/>
      <c r="CI45" s="58"/>
      <c r="CJ45" s="58"/>
      <c r="CK45" s="58"/>
      <c r="CL45" s="58"/>
      <c r="CM45" s="58"/>
      <c r="CN45" s="58">
        <f t="shared" si="137"/>
        <v>-1</v>
      </c>
      <c r="CO45" s="58">
        <f t="shared" si="137"/>
        <v>-1</v>
      </c>
      <c r="CP45" s="58">
        <f t="shared" si="137"/>
        <v>-3</v>
      </c>
      <c r="CQ45" s="58">
        <f t="shared" si="137"/>
        <v>0</v>
      </c>
      <c r="CR45" s="58">
        <f t="shared" si="137"/>
        <v>0</v>
      </c>
      <c r="CS45" s="58">
        <f t="shared" si="137"/>
        <v>0</v>
      </c>
      <c r="CT45" s="58">
        <f t="shared" si="137"/>
        <v>-2</v>
      </c>
      <c r="CU45" s="58">
        <f t="shared" si="137"/>
        <v>-3</v>
      </c>
      <c r="CV45" s="58">
        <f t="shared" si="137"/>
        <v>0</v>
      </c>
      <c r="CW45" s="58"/>
      <c r="CX45" s="58"/>
      <c r="CY45" s="58"/>
      <c r="CZ45" s="58"/>
      <c r="DA45" s="58"/>
      <c r="DB45" s="58"/>
      <c r="DC45" s="46" t="s">
        <v>207</v>
      </c>
      <c r="DD45" s="67" t="s">
        <v>6</v>
      </c>
      <c r="DE45" s="55"/>
      <c r="DF45" s="55"/>
      <c r="DG45" s="55"/>
      <c r="DH45" s="55"/>
      <c r="DI45" s="55"/>
      <c r="DJ45" s="55"/>
      <c r="DK45" s="58"/>
      <c r="DL45" s="58"/>
      <c r="DM45" s="58"/>
      <c r="DN45" s="58"/>
      <c r="DO45" s="58"/>
      <c r="DP45" s="58">
        <f t="shared" si="139"/>
        <v>-1</v>
      </c>
      <c r="DQ45" s="58">
        <f t="shared" si="139"/>
        <v>-1</v>
      </c>
      <c r="DR45" s="58">
        <f t="shared" si="139"/>
        <v>-3</v>
      </c>
      <c r="DS45" s="58">
        <f t="shared" si="139"/>
        <v>0</v>
      </c>
      <c r="DT45" s="58">
        <f t="shared" si="139"/>
        <v>0</v>
      </c>
      <c r="DU45" s="58">
        <f t="shared" si="139"/>
        <v>0</v>
      </c>
      <c r="DV45" s="58">
        <f t="shared" si="139"/>
        <v>-2</v>
      </c>
      <c r="DW45" s="58">
        <f t="shared" si="139"/>
        <v>-3</v>
      </c>
      <c r="DX45" s="58">
        <f t="shared" si="139"/>
        <v>0</v>
      </c>
      <c r="DY45" s="58"/>
      <c r="DZ45" s="58"/>
      <c r="EA45" s="58"/>
      <c r="EB45" s="58"/>
      <c r="EC45" s="58"/>
      <c r="ED45" s="58"/>
      <c r="EE45" s="58"/>
    </row>
    <row r="46" spans="2:135" ht="14.25" customHeight="1">
      <c r="B46" s="46"/>
      <c r="C46" s="67" t="s">
        <v>10</v>
      </c>
      <c r="K46" s="2"/>
      <c r="L46" s="2"/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118">
        <v>0</v>
      </c>
      <c r="AM46" s="72">
        <v>0</v>
      </c>
      <c r="AN46" s="72">
        <v>0</v>
      </c>
      <c r="AO46" s="182">
        <v>0</v>
      </c>
      <c r="AP46" s="72">
        <v>0</v>
      </c>
      <c r="AQ46" s="72">
        <v>0</v>
      </c>
      <c r="AR46" s="72">
        <v>0</v>
      </c>
      <c r="AS46" s="111"/>
      <c r="AT46" s="111"/>
      <c r="AU46" s="111"/>
      <c r="AV46" s="111"/>
      <c r="AW46" s="111"/>
      <c r="AX46" s="111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60"/>
      <c r="CC46" s="60"/>
      <c r="CD46" s="60"/>
      <c r="CE46" s="60"/>
      <c r="CF46" s="60"/>
      <c r="CG46" s="60"/>
      <c r="CH46" s="60"/>
      <c r="CI46" s="58"/>
      <c r="CJ46" s="58"/>
      <c r="CK46" s="58"/>
      <c r="CL46" s="58"/>
      <c r="CM46" s="58"/>
      <c r="CN46" s="58">
        <f t="shared" si="137"/>
        <v>0</v>
      </c>
      <c r="CO46" s="58">
        <f t="shared" si="137"/>
        <v>0</v>
      </c>
      <c r="CP46" s="58">
        <f t="shared" si="137"/>
        <v>0</v>
      </c>
      <c r="CQ46" s="58">
        <f t="shared" si="137"/>
        <v>0</v>
      </c>
      <c r="CR46" s="58">
        <f t="shared" si="137"/>
        <v>0</v>
      </c>
      <c r="CS46" s="58">
        <f t="shared" si="137"/>
        <v>0</v>
      </c>
      <c r="CT46" s="58">
        <f t="shared" si="137"/>
        <v>0</v>
      </c>
      <c r="CU46" s="58">
        <f t="shared" si="137"/>
        <v>0</v>
      </c>
      <c r="CV46" s="58">
        <f t="shared" si="137"/>
        <v>0</v>
      </c>
      <c r="CW46" s="58"/>
      <c r="CX46" s="58"/>
      <c r="CY46" s="58"/>
      <c r="CZ46" s="58"/>
      <c r="DA46" s="58"/>
      <c r="DB46" s="58"/>
      <c r="DC46" s="46" t="s">
        <v>207</v>
      </c>
      <c r="DD46" s="67" t="s">
        <v>10</v>
      </c>
      <c r="DE46" s="55"/>
      <c r="DF46" s="55"/>
      <c r="DG46" s="55"/>
      <c r="DH46" s="55"/>
      <c r="DI46" s="55"/>
      <c r="DJ46" s="55"/>
      <c r="DK46" s="58"/>
      <c r="DL46" s="58"/>
      <c r="DM46" s="58"/>
      <c r="DN46" s="58"/>
      <c r="DO46" s="58"/>
      <c r="DP46" s="58">
        <f t="shared" si="139"/>
        <v>0</v>
      </c>
      <c r="DQ46" s="58">
        <f t="shared" si="139"/>
        <v>0</v>
      </c>
      <c r="DR46" s="58">
        <f t="shared" si="139"/>
        <v>0</v>
      </c>
      <c r="DS46" s="58">
        <f t="shared" si="139"/>
        <v>0</v>
      </c>
      <c r="DT46" s="58">
        <f t="shared" si="139"/>
        <v>0</v>
      </c>
      <c r="DU46" s="58">
        <f t="shared" si="139"/>
        <v>0</v>
      </c>
      <c r="DV46" s="58">
        <f t="shared" si="139"/>
        <v>0</v>
      </c>
      <c r="DW46" s="58">
        <f t="shared" si="139"/>
        <v>0</v>
      </c>
      <c r="DX46" s="58">
        <f t="shared" si="139"/>
        <v>0</v>
      </c>
      <c r="DY46" s="58"/>
      <c r="DZ46" s="58"/>
      <c r="EA46" s="58"/>
      <c r="EB46" s="58"/>
      <c r="EC46" s="58"/>
      <c r="ED46" s="58"/>
      <c r="EE46" s="58"/>
    </row>
    <row r="47" spans="2:135" ht="14.25" customHeight="1">
      <c r="B47" s="46"/>
      <c r="C47" s="67" t="s">
        <v>11</v>
      </c>
      <c r="K47" s="2"/>
      <c r="L47" s="2"/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73</v>
      </c>
      <c r="AL47" s="118">
        <v>0</v>
      </c>
      <c r="AM47" s="72">
        <v>0</v>
      </c>
      <c r="AN47" s="72">
        <v>0</v>
      </c>
      <c r="AO47" s="182">
        <v>0</v>
      </c>
      <c r="AP47" s="72">
        <v>120</v>
      </c>
      <c r="AQ47" s="72">
        <v>180</v>
      </c>
      <c r="AR47" s="72">
        <v>0</v>
      </c>
      <c r="AS47" s="111"/>
      <c r="AT47" s="111"/>
      <c r="AU47" s="111"/>
      <c r="AV47" s="111"/>
      <c r="AW47" s="111"/>
      <c r="AX47" s="111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60"/>
      <c r="CC47" s="60"/>
      <c r="CD47" s="60"/>
      <c r="CE47" s="60"/>
      <c r="CF47" s="60"/>
      <c r="CG47" s="60"/>
      <c r="CH47" s="60"/>
      <c r="CI47" s="58"/>
      <c r="CJ47" s="58"/>
      <c r="CK47" s="58"/>
      <c r="CL47" s="58"/>
      <c r="CM47" s="58"/>
      <c r="CN47" s="58">
        <f t="shared" si="137"/>
        <v>0</v>
      </c>
      <c r="CO47" s="58">
        <f t="shared" si="137"/>
        <v>-1</v>
      </c>
      <c r="CP47" s="58">
        <f t="shared" si="137"/>
        <v>0</v>
      </c>
      <c r="CQ47" s="58">
        <f t="shared" si="137"/>
        <v>0</v>
      </c>
      <c r="CR47" s="58">
        <f t="shared" si="137"/>
        <v>0</v>
      </c>
      <c r="CS47" s="58">
        <f t="shared" si="137"/>
        <v>0</v>
      </c>
      <c r="CT47" s="58">
        <f t="shared" si="137"/>
        <v>-2</v>
      </c>
      <c r="CU47" s="58">
        <f t="shared" si="137"/>
        <v>-2</v>
      </c>
      <c r="CV47" s="58">
        <f t="shared" si="137"/>
        <v>0</v>
      </c>
      <c r="CW47" s="58"/>
      <c r="CX47" s="58"/>
      <c r="CY47" s="58"/>
      <c r="CZ47" s="58"/>
      <c r="DA47" s="58"/>
      <c r="DB47" s="58"/>
      <c r="DC47" s="46" t="s">
        <v>207</v>
      </c>
      <c r="DD47" s="67" t="s">
        <v>11</v>
      </c>
      <c r="DE47" s="55"/>
      <c r="DF47" s="55"/>
      <c r="DG47" s="55"/>
      <c r="DH47" s="55"/>
      <c r="DI47" s="55"/>
      <c r="DJ47" s="55"/>
      <c r="DK47" s="58"/>
      <c r="DL47" s="58"/>
      <c r="DM47" s="58"/>
      <c r="DN47" s="58"/>
      <c r="DO47" s="58"/>
      <c r="DP47" s="58">
        <f t="shared" si="139"/>
        <v>0</v>
      </c>
      <c r="DQ47" s="58">
        <f t="shared" si="139"/>
        <v>-1</v>
      </c>
      <c r="DR47" s="58">
        <f t="shared" si="139"/>
        <v>0</v>
      </c>
      <c r="DS47" s="58">
        <f t="shared" si="139"/>
        <v>0</v>
      </c>
      <c r="DT47" s="58">
        <f t="shared" si="139"/>
        <v>0</v>
      </c>
      <c r="DU47" s="58">
        <f t="shared" si="139"/>
        <v>0</v>
      </c>
      <c r="DV47" s="58">
        <f t="shared" si="139"/>
        <v>-2</v>
      </c>
      <c r="DW47" s="58">
        <f t="shared" si="139"/>
        <v>-2</v>
      </c>
      <c r="DX47" s="58">
        <f t="shared" si="139"/>
        <v>0</v>
      </c>
      <c r="DY47" s="58"/>
      <c r="DZ47" s="58"/>
      <c r="EA47" s="58"/>
      <c r="EB47" s="58"/>
      <c r="EC47" s="58"/>
      <c r="ED47" s="58"/>
      <c r="EE47" s="58"/>
    </row>
    <row r="48" spans="2:135" ht="14.25" customHeight="1">
      <c r="B48" s="46"/>
      <c r="C48" s="67" t="s">
        <v>12</v>
      </c>
      <c r="K48" s="2"/>
      <c r="L48" s="2"/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262</v>
      </c>
      <c r="AL48" s="118">
        <v>0</v>
      </c>
      <c r="AM48" s="72">
        <v>0</v>
      </c>
      <c r="AN48" s="72">
        <v>0</v>
      </c>
      <c r="AO48" s="182">
        <v>0</v>
      </c>
      <c r="AP48" s="72">
        <v>0</v>
      </c>
      <c r="AQ48" s="72">
        <v>0</v>
      </c>
      <c r="AR48" s="72">
        <v>0</v>
      </c>
      <c r="AS48" s="111"/>
      <c r="AT48" s="111"/>
      <c r="AU48" s="111"/>
      <c r="AV48" s="111"/>
      <c r="AW48" s="111"/>
      <c r="AX48" s="111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60"/>
      <c r="CC48" s="60"/>
      <c r="CD48" s="60"/>
      <c r="CE48" s="60"/>
      <c r="CF48" s="60"/>
      <c r="CG48" s="60"/>
      <c r="CH48" s="60"/>
      <c r="CI48" s="58"/>
      <c r="CJ48" s="58"/>
      <c r="CK48" s="58"/>
      <c r="CL48" s="58"/>
      <c r="CM48" s="58"/>
      <c r="CN48" s="58">
        <f t="shared" si="137"/>
        <v>0</v>
      </c>
      <c r="CO48" s="58">
        <f t="shared" si="137"/>
        <v>-2</v>
      </c>
      <c r="CP48" s="58">
        <f t="shared" si="137"/>
        <v>0</v>
      </c>
      <c r="CQ48" s="58">
        <f t="shared" si="137"/>
        <v>0</v>
      </c>
      <c r="CR48" s="58">
        <f t="shared" si="137"/>
        <v>0</v>
      </c>
      <c r="CS48" s="58">
        <f t="shared" si="137"/>
        <v>0</v>
      </c>
      <c r="CT48" s="58">
        <f t="shared" si="137"/>
        <v>0</v>
      </c>
      <c r="CU48" s="58">
        <f t="shared" si="137"/>
        <v>0</v>
      </c>
      <c r="CV48" s="58">
        <f t="shared" si="137"/>
        <v>0</v>
      </c>
      <c r="CW48" s="58"/>
      <c r="CX48" s="58"/>
      <c r="CY48" s="58"/>
      <c r="CZ48" s="58"/>
      <c r="DA48" s="58"/>
      <c r="DB48" s="58"/>
      <c r="DC48" s="46" t="s">
        <v>207</v>
      </c>
      <c r="DD48" s="67" t="s">
        <v>12</v>
      </c>
      <c r="DE48" s="55"/>
      <c r="DF48" s="55"/>
      <c r="DG48" s="55"/>
      <c r="DH48" s="55"/>
      <c r="DI48" s="55"/>
      <c r="DJ48" s="55"/>
      <c r="DK48" s="58"/>
      <c r="DL48" s="58"/>
      <c r="DM48" s="58"/>
      <c r="DN48" s="58"/>
      <c r="DO48" s="58"/>
      <c r="DP48" s="58">
        <f t="shared" si="139"/>
        <v>0</v>
      </c>
      <c r="DQ48" s="58">
        <f t="shared" si="139"/>
        <v>-2</v>
      </c>
      <c r="DR48" s="58">
        <f t="shared" si="139"/>
        <v>0</v>
      </c>
      <c r="DS48" s="58">
        <f t="shared" si="139"/>
        <v>0</v>
      </c>
      <c r="DT48" s="58">
        <f t="shared" si="139"/>
        <v>0</v>
      </c>
      <c r="DU48" s="58">
        <f t="shared" si="139"/>
        <v>0</v>
      </c>
      <c r="DV48" s="58">
        <f t="shared" si="139"/>
        <v>0</v>
      </c>
      <c r="DW48" s="58">
        <f t="shared" si="139"/>
        <v>0</v>
      </c>
      <c r="DX48" s="58">
        <f t="shared" si="139"/>
        <v>0</v>
      </c>
      <c r="DY48" s="58"/>
      <c r="DZ48" s="58"/>
      <c r="EA48" s="58"/>
      <c r="EB48" s="58"/>
      <c r="EC48" s="58"/>
      <c r="ED48" s="58"/>
      <c r="EE48" s="58"/>
    </row>
    <row r="49" spans="2:135" ht="14.25" customHeight="1">
      <c r="C49" s="67" t="s">
        <v>8</v>
      </c>
      <c r="E49" s="53"/>
      <c r="F49" s="53"/>
      <c r="G49" s="53"/>
      <c r="H49" s="53"/>
      <c r="I49" s="53"/>
      <c r="J49" s="53"/>
      <c r="K49" s="2"/>
      <c r="L49" s="2"/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118">
        <v>0</v>
      </c>
      <c r="AM49" s="72">
        <v>0</v>
      </c>
      <c r="AN49" s="72">
        <v>0</v>
      </c>
      <c r="AO49" s="182">
        <v>0</v>
      </c>
      <c r="AP49" s="72">
        <v>0</v>
      </c>
      <c r="AQ49" s="72">
        <v>1266</v>
      </c>
      <c r="AR49" s="72">
        <v>0</v>
      </c>
      <c r="AS49" s="111"/>
      <c r="AT49" s="111"/>
      <c r="AU49" s="111"/>
      <c r="AV49" s="111"/>
      <c r="AW49" s="111"/>
      <c r="AX49" s="111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60"/>
      <c r="CC49" s="60"/>
      <c r="CD49" s="60"/>
      <c r="CE49" s="60"/>
      <c r="CF49" s="60"/>
      <c r="CG49" s="60"/>
      <c r="CH49" s="60"/>
      <c r="CI49" s="58"/>
      <c r="CJ49" s="58"/>
      <c r="CK49" s="58"/>
      <c r="CL49" s="58"/>
      <c r="CM49" s="58"/>
      <c r="CN49" s="58">
        <f t="shared" si="137"/>
        <v>0</v>
      </c>
      <c r="CO49" s="58">
        <f t="shared" si="137"/>
        <v>0</v>
      </c>
      <c r="CP49" s="58">
        <f t="shared" si="137"/>
        <v>0</v>
      </c>
      <c r="CQ49" s="58">
        <f t="shared" si="137"/>
        <v>0</v>
      </c>
      <c r="CR49" s="58">
        <f t="shared" si="137"/>
        <v>0</v>
      </c>
      <c r="CS49" s="58">
        <f t="shared" si="137"/>
        <v>0</v>
      </c>
      <c r="CT49" s="58">
        <f t="shared" si="137"/>
        <v>0</v>
      </c>
      <c r="CU49" s="58">
        <f t="shared" si="137"/>
        <v>-4</v>
      </c>
      <c r="CV49" s="58">
        <f t="shared" si="137"/>
        <v>0</v>
      </c>
      <c r="CW49" s="58"/>
      <c r="CX49" s="58"/>
      <c r="CY49" s="58"/>
      <c r="CZ49" s="58"/>
      <c r="DA49" s="58"/>
      <c r="DB49" s="58"/>
      <c r="DC49" s="46" t="s">
        <v>207</v>
      </c>
      <c r="DD49" s="67" t="s">
        <v>8</v>
      </c>
      <c r="DE49" s="55"/>
      <c r="DF49" s="55"/>
      <c r="DG49" s="55"/>
      <c r="DH49" s="55"/>
      <c r="DI49" s="55"/>
      <c r="DJ49" s="55"/>
      <c r="DK49" s="58"/>
      <c r="DL49" s="58"/>
      <c r="DM49" s="58"/>
      <c r="DN49" s="58"/>
      <c r="DO49" s="58"/>
      <c r="DP49" s="58">
        <f t="shared" si="139"/>
        <v>0</v>
      </c>
      <c r="DQ49" s="58">
        <f t="shared" si="139"/>
        <v>0</v>
      </c>
      <c r="DR49" s="58">
        <f t="shared" si="139"/>
        <v>0</v>
      </c>
      <c r="DS49" s="58">
        <f t="shared" si="139"/>
        <v>0</v>
      </c>
      <c r="DT49" s="58">
        <f t="shared" si="139"/>
        <v>0</v>
      </c>
      <c r="DU49" s="58">
        <f t="shared" si="139"/>
        <v>0</v>
      </c>
      <c r="DV49" s="58">
        <f t="shared" si="139"/>
        <v>0</v>
      </c>
      <c r="DW49" s="58">
        <f t="shared" si="139"/>
        <v>-4</v>
      </c>
      <c r="DX49" s="58">
        <f t="shared" si="139"/>
        <v>0</v>
      </c>
      <c r="DY49" s="58"/>
      <c r="DZ49" s="58"/>
      <c r="EA49" s="58"/>
      <c r="EB49" s="58"/>
      <c r="EC49" s="58"/>
      <c r="ED49" s="58"/>
      <c r="EE49" s="58"/>
    </row>
    <row r="50" spans="2:135" ht="14.25" customHeight="1">
      <c r="C50" s="67" t="s">
        <v>5</v>
      </c>
      <c r="E50" s="53"/>
      <c r="F50" s="53"/>
      <c r="G50" s="53"/>
      <c r="H50" s="53"/>
      <c r="I50" s="53"/>
      <c r="J50" s="53"/>
      <c r="K50" s="2"/>
      <c r="L50" s="2"/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119">
        <v>0</v>
      </c>
      <c r="AN50" s="119">
        <v>0</v>
      </c>
      <c r="AO50" s="127">
        <v>0</v>
      </c>
      <c r="AP50" s="72">
        <v>0</v>
      </c>
      <c r="AQ50" s="72">
        <v>0</v>
      </c>
      <c r="AR50" s="72">
        <v>0</v>
      </c>
      <c r="AS50" s="111"/>
      <c r="AT50" s="111"/>
      <c r="AU50" s="111"/>
      <c r="AV50" s="111"/>
      <c r="AW50" s="111"/>
      <c r="AX50" s="111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60"/>
      <c r="CC50" s="60"/>
      <c r="CD50" s="60"/>
      <c r="CE50" s="60"/>
      <c r="CF50" s="60"/>
      <c r="CG50" s="60"/>
      <c r="CH50" s="60"/>
      <c r="CI50" s="58"/>
      <c r="CJ50" s="58"/>
      <c r="CK50" s="58"/>
      <c r="CL50" s="58"/>
      <c r="CM50" s="58"/>
      <c r="CN50" s="58">
        <f t="shared" si="137"/>
        <v>0</v>
      </c>
      <c r="CO50" s="58">
        <f t="shared" si="137"/>
        <v>0</v>
      </c>
      <c r="CP50" s="58">
        <f t="shared" si="137"/>
        <v>0</v>
      </c>
      <c r="CQ50" s="58">
        <f t="shared" si="137"/>
        <v>0</v>
      </c>
      <c r="CR50" s="58">
        <f t="shared" si="137"/>
        <v>0</v>
      </c>
      <c r="CS50" s="58">
        <f t="shared" si="137"/>
        <v>0</v>
      </c>
      <c r="CT50" s="58">
        <f t="shared" si="137"/>
        <v>0</v>
      </c>
      <c r="CU50" s="58">
        <f t="shared" si="137"/>
        <v>0</v>
      </c>
      <c r="CV50" s="58">
        <f t="shared" si="137"/>
        <v>0</v>
      </c>
      <c r="CW50" s="58"/>
      <c r="CX50" s="58"/>
      <c r="CY50" s="58"/>
      <c r="CZ50" s="58"/>
      <c r="DA50" s="58"/>
      <c r="DB50" s="58"/>
      <c r="DC50" s="46" t="s">
        <v>207</v>
      </c>
      <c r="DD50" s="67" t="s">
        <v>5</v>
      </c>
      <c r="DE50" s="55"/>
      <c r="DF50" s="55"/>
      <c r="DG50" s="55"/>
      <c r="DH50" s="55"/>
      <c r="DI50" s="55"/>
      <c r="DJ50" s="55"/>
      <c r="DK50" s="58"/>
      <c r="DL50" s="58"/>
      <c r="DM50" s="58"/>
      <c r="DN50" s="58"/>
      <c r="DO50" s="58"/>
      <c r="DP50" s="58">
        <f t="shared" si="139"/>
        <v>0</v>
      </c>
      <c r="DQ50" s="58">
        <f t="shared" si="139"/>
        <v>0</v>
      </c>
      <c r="DR50" s="58">
        <f t="shared" si="139"/>
        <v>0</v>
      </c>
      <c r="DS50" s="58">
        <f t="shared" si="139"/>
        <v>0</v>
      </c>
      <c r="DT50" s="58">
        <f t="shared" si="139"/>
        <v>0</v>
      </c>
      <c r="DU50" s="58">
        <f t="shared" si="139"/>
        <v>0</v>
      </c>
      <c r="DV50" s="58">
        <f t="shared" si="139"/>
        <v>0</v>
      </c>
      <c r="DW50" s="58">
        <f t="shared" si="139"/>
        <v>0</v>
      </c>
      <c r="DX50" s="58">
        <f t="shared" si="139"/>
        <v>0</v>
      </c>
      <c r="DY50" s="58"/>
      <c r="DZ50" s="58"/>
      <c r="EA50" s="58"/>
      <c r="EB50" s="58"/>
      <c r="EC50" s="58"/>
      <c r="ED50" s="58"/>
      <c r="EE50" s="58"/>
    </row>
    <row r="51" spans="2:135" s="48" customFormat="1" ht="14.25" customHeight="1">
      <c r="B51" s="50" t="s">
        <v>133</v>
      </c>
      <c r="C51" s="77" t="s">
        <v>9</v>
      </c>
      <c r="K51" s="51"/>
      <c r="L51" s="51"/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v>0</v>
      </c>
      <c r="AN51" s="51">
        <v>0</v>
      </c>
      <c r="AO51" s="116">
        <v>0</v>
      </c>
      <c r="AP51" s="73">
        <v>0</v>
      </c>
      <c r="AQ51" s="73">
        <v>0</v>
      </c>
      <c r="AR51" s="73">
        <v>0</v>
      </c>
      <c r="AS51" s="109"/>
      <c r="AT51" s="109"/>
      <c r="AU51" s="109"/>
      <c r="AV51" s="109"/>
      <c r="AW51" s="109"/>
      <c r="AX51" s="109"/>
      <c r="AY51" s="49"/>
      <c r="AZ51" s="49"/>
      <c r="BA51" s="49"/>
      <c r="BB51" s="49"/>
      <c r="BC51" s="49"/>
      <c r="BD51" s="49"/>
      <c r="BE51" s="49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61">
        <v>-1.1399999999999999</v>
      </c>
      <c r="CC51" s="61"/>
      <c r="CD51" s="61"/>
      <c r="CE51" s="61"/>
      <c r="CF51" s="61"/>
      <c r="CG51" s="61"/>
      <c r="CH51" s="61"/>
      <c r="CI51" s="59"/>
      <c r="CJ51" s="59"/>
      <c r="CK51" s="59"/>
      <c r="CL51" s="59"/>
      <c r="CM51" s="59"/>
      <c r="CN51" s="59">
        <f t="shared" ref="CN51:CN66" si="140">AJ51/$CB51</f>
        <v>0</v>
      </c>
      <c r="CO51" s="59">
        <f t="shared" ref="CO51:CO66" si="141">AK51/$CB51</f>
        <v>0</v>
      </c>
      <c r="CP51" s="59">
        <f t="shared" ref="CP51:CP66" si="142">AL51/$CB51</f>
        <v>0</v>
      </c>
      <c r="CQ51" s="59">
        <f t="shared" ref="CQ51:CQ66" si="143">AM51/$CB51</f>
        <v>0</v>
      </c>
      <c r="CR51" s="59">
        <f t="shared" ref="CR51:CR66" si="144">AN51/$CB51</f>
        <v>0</v>
      </c>
      <c r="CS51" s="59">
        <f t="shared" ref="CS51:CS66" si="145">AO51/$CB51</f>
        <v>0</v>
      </c>
      <c r="CT51" s="59">
        <f t="shared" ref="CT51:CT66" si="146">AP51/$CB51</f>
        <v>0</v>
      </c>
      <c r="CU51" s="59">
        <f t="shared" ref="CU51:CU66" si="147">AQ51/$CB51</f>
        <v>0</v>
      </c>
      <c r="CV51" s="59">
        <f t="shared" ref="CV51:CV66" si="148">AR51/$CB51</f>
        <v>0</v>
      </c>
      <c r="CW51" s="59"/>
      <c r="CX51" s="59"/>
      <c r="CY51" s="59"/>
      <c r="CZ51" s="59"/>
      <c r="DA51" s="59"/>
      <c r="DB51" s="59"/>
      <c r="DC51" s="50" t="s">
        <v>209</v>
      </c>
      <c r="DD51" s="77" t="s">
        <v>9</v>
      </c>
      <c r="DE51" s="54"/>
      <c r="DF51" s="54"/>
      <c r="DG51" s="54"/>
      <c r="DH51" s="54"/>
      <c r="DI51" s="54"/>
      <c r="DJ51" s="54"/>
      <c r="DK51" s="59"/>
      <c r="DL51" s="59"/>
      <c r="DM51" s="59"/>
      <c r="DN51" s="59"/>
      <c r="DO51" s="59"/>
      <c r="DP51" s="59">
        <f t="shared" ref="DP51:DX51" si="149">CN51</f>
        <v>0</v>
      </c>
      <c r="DQ51" s="59">
        <f t="shared" si="149"/>
        <v>0</v>
      </c>
      <c r="DR51" s="59">
        <f t="shared" si="149"/>
        <v>0</v>
      </c>
      <c r="DS51" s="59">
        <f t="shared" si="149"/>
        <v>0</v>
      </c>
      <c r="DT51" s="59">
        <f t="shared" si="149"/>
        <v>0</v>
      </c>
      <c r="DU51" s="59">
        <f t="shared" si="149"/>
        <v>0</v>
      </c>
      <c r="DV51" s="59">
        <f t="shared" si="149"/>
        <v>0</v>
      </c>
      <c r="DW51" s="59">
        <f t="shared" si="149"/>
        <v>0</v>
      </c>
      <c r="DX51" s="59">
        <f t="shared" si="149"/>
        <v>0</v>
      </c>
      <c r="DY51" s="59"/>
      <c r="DZ51" s="59"/>
      <c r="EA51" s="59"/>
      <c r="EB51" s="59"/>
      <c r="EC51" s="59"/>
      <c r="ED51" s="59"/>
      <c r="EE51" s="59"/>
    </row>
    <row r="52" spans="2:135" s="48" customFormat="1" ht="14.25" customHeight="1">
      <c r="B52" s="50"/>
      <c r="C52" s="77" t="s">
        <v>0</v>
      </c>
      <c r="K52" s="51"/>
      <c r="L52" s="51"/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1</v>
      </c>
      <c r="AK52" s="51">
        <v>3</v>
      </c>
      <c r="AL52" s="51">
        <v>0</v>
      </c>
      <c r="AM52" s="51">
        <v>0</v>
      </c>
      <c r="AN52" s="51">
        <v>0</v>
      </c>
      <c r="AO52" s="116">
        <v>0</v>
      </c>
      <c r="AP52" s="73">
        <v>0</v>
      </c>
      <c r="AQ52" s="73">
        <v>0</v>
      </c>
      <c r="AR52" s="73">
        <v>1</v>
      </c>
      <c r="AS52" s="109"/>
      <c r="AT52" s="109"/>
      <c r="AU52" s="109"/>
      <c r="AV52" s="109"/>
      <c r="AW52" s="109"/>
      <c r="AX52" s="109"/>
      <c r="AY52" s="49"/>
      <c r="AZ52" s="49"/>
      <c r="BA52" s="49"/>
      <c r="BB52" s="49"/>
      <c r="BC52" s="49"/>
      <c r="BD52" s="49"/>
      <c r="BE52" s="49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61">
        <v>-1.1399999999999999</v>
      </c>
      <c r="CC52" s="61"/>
      <c r="CD52" s="61"/>
      <c r="CE52" s="61"/>
      <c r="CF52" s="61"/>
      <c r="CG52" s="61"/>
      <c r="CH52" s="61"/>
      <c r="CI52" s="59"/>
      <c r="CJ52" s="59"/>
      <c r="CK52" s="59"/>
      <c r="CL52" s="59"/>
      <c r="CM52" s="59"/>
      <c r="CN52" s="59">
        <f t="shared" si="140"/>
        <v>-0.87719298245614041</v>
      </c>
      <c r="CO52" s="59">
        <f t="shared" si="141"/>
        <v>-2.6315789473684212</v>
      </c>
      <c r="CP52" s="59">
        <f t="shared" si="142"/>
        <v>0</v>
      </c>
      <c r="CQ52" s="59">
        <f t="shared" si="143"/>
        <v>0</v>
      </c>
      <c r="CR52" s="59">
        <f t="shared" si="144"/>
        <v>0</v>
      </c>
      <c r="CS52" s="59">
        <f t="shared" si="145"/>
        <v>0</v>
      </c>
      <c r="CT52" s="59">
        <f t="shared" si="146"/>
        <v>0</v>
      </c>
      <c r="CU52" s="59">
        <f t="shared" si="147"/>
        <v>0</v>
      </c>
      <c r="CV52" s="59">
        <f t="shared" si="148"/>
        <v>-0.87719298245614041</v>
      </c>
      <c r="CW52" s="59"/>
      <c r="CX52" s="59"/>
      <c r="CY52" s="59"/>
      <c r="CZ52" s="59"/>
      <c r="DA52" s="59"/>
      <c r="DB52" s="59"/>
      <c r="DC52" s="50" t="s">
        <v>209</v>
      </c>
      <c r="DD52" s="77" t="s">
        <v>0</v>
      </c>
      <c r="DE52" s="54"/>
      <c r="DF52" s="54"/>
      <c r="DG52" s="54"/>
      <c r="DH52" s="54"/>
      <c r="DI52" s="54"/>
      <c r="DJ52" s="54"/>
      <c r="DK52" s="59"/>
      <c r="DL52" s="59"/>
      <c r="DM52" s="59"/>
      <c r="DN52" s="59"/>
      <c r="DO52" s="59"/>
      <c r="DP52" s="59">
        <f t="shared" ref="DP52:DX58" si="150">CN52</f>
        <v>-0.87719298245614041</v>
      </c>
      <c r="DQ52" s="59">
        <f t="shared" si="150"/>
        <v>-2.6315789473684212</v>
      </c>
      <c r="DR52" s="59">
        <f t="shared" si="150"/>
        <v>0</v>
      </c>
      <c r="DS52" s="59">
        <f t="shared" si="150"/>
        <v>0</v>
      </c>
      <c r="DT52" s="59">
        <f t="shared" si="150"/>
        <v>0</v>
      </c>
      <c r="DU52" s="59">
        <f t="shared" si="150"/>
        <v>0</v>
      </c>
      <c r="DV52" s="59">
        <f t="shared" si="150"/>
        <v>0</v>
      </c>
      <c r="DW52" s="59">
        <f t="shared" si="150"/>
        <v>0</v>
      </c>
      <c r="DX52" s="59">
        <f t="shared" si="150"/>
        <v>-0.87719298245614041</v>
      </c>
      <c r="DY52" s="59"/>
      <c r="DZ52" s="59"/>
      <c r="EA52" s="59"/>
      <c r="EB52" s="59"/>
      <c r="EC52" s="59"/>
      <c r="ED52" s="59"/>
      <c r="EE52" s="59"/>
    </row>
    <row r="53" spans="2:135" s="48" customFormat="1" ht="14.25" customHeight="1">
      <c r="B53" s="50"/>
      <c r="C53" s="77" t="s">
        <v>6</v>
      </c>
      <c r="K53" s="51"/>
      <c r="L53" s="51"/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51">
        <v>0</v>
      </c>
      <c r="AJ53" s="51">
        <v>1</v>
      </c>
      <c r="AK53" s="51">
        <v>0</v>
      </c>
      <c r="AL53" s="51">
        <v>0</v>
      </c>
      <c r="AM53" s="51">
        <v>0</v>
      </c>
      <c r="AN53" s="51">
        <v>0</v>
      </c>
      <c r="AO53" s="116">
        <v>0</v>
      </c>
      <c r="AP53" s="73">
        <v>0</v>
      </c>
      <c r="AQ53" s="73">
        <v>0</v>
      </c>
      <c r="AR53" s="73">
        <v>0</v>
      </c>
      <c r="AS53" s="109"/>
      <c r="AT53" s="109"/>
      <c r="AU53" s="109"/>
      <c r="AV53" s="109"/>
      <c r="AW53" s="109"/>
      <c r="AX53" s="109"/>
      <c r="AY53" s="49"/>
      <c r="AZ53" s="49"/>
      <c r="BA53" s="49"/>
      <c r="BB53" s="49"/>
      <c r="BC53" s="49"/>
      <c r="BD53" s="49"/>
      <c r="BE53" s="49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61">
        <v>-1.1399999999999999</v>
      </c>
      <c r="CC53" s="61"/>
      <c r="CD53" s="61"/>
      <c r="CE53" s="61"/>
      <c r="CF53" s="61"/>
      <c r="CG53" s="61"/>
      <c r="CH53" s="61"/>
      <c r="CI53" s="59"/>
      <c r="CJ53" s="59"/>
      <c r="CK53" s="59"/>
      <c r="CL53" s="59"/>
      <c r="CM53" s="59"/>
      <c r="CN53" s="59">
        <f t="shared" si="140"/>
        <v>-0.87719298245614041</v>
      </c>
      <c r="CO53" s="59">
        <f t="shared" si="141"/>
        <v>0</v>
      </c>
      <c r="CP53" s="59">
        <f t="shared" si="142"/>
        <v>0</v>
      </c>
      <c r="CQ53" s="59">
        <f t="shared" si="143"/>
        <v>0</v>
      </c>
      <c r="CR53" s="59">
        <f t="shared" si="144"/>
        <v>0</v>
      </c>
      <c r="CS53" s="59">
        <f t="shared" si="145"/>
        <v>0</v>
      </c>
      <c r="CT53" s="59">
        <f t="shared" si="146"/>
        <v>0</v>
      </c>
      <c r="CU53" s="59">
        <f t="shared" si="147"/>
        <v>0</v>
      </c>
      <c r="CV53" s="59">
        <f t="shared" si="148"/>
        <v>0</v>
      </c>
      <c r="CW53" s="59"/>
      <c r="CX53" s="59"/>
      <c r="CY53" s="59"/>
      <c r="CZ53" s="59"/>
      <c r="DA53" s="59"/>
      <c r="DB53" s="59"/>
      <c r="DC53" s="50" t="s">
        <v>209</v>
      </c>
      <c r="DD53" s="77" t="s">
        <v>6</v>
      </c>
      <c r="DE53" s="54"/>
      <c r="DF53" s="54"/>
      <c r="DG53" s="54"/>
      <c r="DH53" s="54"/>
      <c r="DI53" s="54"/>
      <c r="DJ53" s="54"/>
      <c r="DK53" s="59"/>
      <c r="DL53" s="59"/>
      <c r="DM53" s="59"/>
      <c r="DN53" s="59"/>
      <c r="DO53" s="59"/>
      <c r="DP53" s="59">
        <f t="shared" si="150"/>
        <v>-0.87719298245614041</v>
      </c>
      <c r="DQ53" s="59">
        <f t="shared" si="150"/>
        <v>0</v>
      </c>
      <c r="DR53" s="59">
        <f t="shared" si="150"/>
        <v>0</v>
      </c>
      <c r="DS53" s="59">
        <f t="shared" si="150"/>
        <v>0</v>
      </c>
      <c r="DT53" s="59">
        <f t="shared" si="150"/>
        <v>0</v>
      </c>
      <c r="DU53" s="59">
        <f t="shared" si="150"/>
        <v>0</v>
      </c>
      <c r="DV53" s="59">
        <f t="shared" si="150"/>
        <v>0</v>
      </c>
      <c r="DW53" s="59">
        <f t="shared" si="150"/>
        <v>0</v>
      </c>
      <c r="DX53" s="59">
        <f t="shared" si="150"/>
        <v>0</v>
      </c>
      <c r="DY53" s="59"/>
      <c r="DZ53" s="59"/>
      <c r="EA53" s="59"/>
      <c r="EB53" s="59"/>
      <c r="EC53" s="59"/>
      <c r="ED53" s="59"/>
      <c r="EE53" s="59"/>
    </row>
    <row r="54" spans="2:135" s="48" customFormat="1" ht="14.25" customHeight="1">
      <c r="B54" s="50"/>
      <c r="C54" s="77" t="s">
        <v>10</v>
      </c>
      <c r="K54" s="51"/>
      <c r="L54" s="51"/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116">
        <v>0</v>
      </c>
      <c r="AP54" s="73">
        <v>0</v>
      </c>
      <c r="AQ54" s="73">
        <v>0</v>
      </c>
      <c r="AR54" s="73">
        <v>0</v>
      </c>
      <c r="AS54" s="109"/>
      <c r="AT54" s="109"/>
      <c r="AU54" s="109"/>
      <c r="AV54" s="109"/>
      <c r="AW54" s="109"/>
      <c r="AX54" s="109"/>
      <c r="AY54" s="49"/>
      <c r="AZ54" s="49"/>
      <c r="BA54" s="49"/>
      <c r="BB54" s="49"/>
      <c r="BC54" s="49"/>
      <c r="BD54" s="49"/>
      <c r="BE54" s="49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61">
        <v>-1.1399999999999999</v>
      </c>
      <c r="CC54" s="61"/>
      <c r="CD54" s="61"/>
      <c r="CE54" s="61"/>
      <c r="CF54" s="61"/>
      <c r="CG54" s="61"/>
      <c r="CH54" s="61"/>
      <c r="CI54" s="59"/>
      <c r="CJ54" s="59"/>
      <c r="CK54" s="59"/>
      <c r="CL54" s="59"/>
      <c r="CM54" s="59"/>
      <c r="CN54" s="59">
        <f t="shared" si="140"/>
        <v>0</v>
      </c>
      <c r="CO54" s="59">
        <f t="shared" si="141"/>
        <v>0</v>
      </c>
      <c r="CP54" s="59">
        <f t="shared" si="142"/>
        <v>0</v>
      </c>
      <c r="CQ54" s="59">
        <f t="shared" si="143"/>
        <v>0</v>
      </c>
      <c r="CR54" s="59">
        <f t="shared" si="144"/>
        <v>0</v>
      </c>
      <c r="CS54" s="59">
        <f t="shared" si="145"/>
        <v>0</v>
      </c>
      <c r="CT54" s="59">
        <f t="shared" si="146"/>
        <v>0</v>
      </c>
      <c r="CU54" s="59">
        <f t="shared" si="147"/>
        <v>0</v>
      </c>
      <c r="CV54" s="59">
        <f t="shared" si="148"/>
        <v>0</v>
      </c>
      <c r="CW54" s="59"/>
      <c r="CX54" s="59"/>
      <c r="CY54" s="59"/>
      <c r="CZ54" s="59"/>
      <c r="DA54" s="59"/>
      <c r="DB54" s="59"/>
      <c r="DC54" s="50" t="s">
        <v>209</v>
      </c>
      <c r="DD54" s="77" t="s">
        <v>10</v>
      </c>
      <c r="DE54" s="54"/>
      <c r="DF54" s="54"/>
      <c r="DG54" s="54"/>
      <c r="DH54" s="54"/>
      <c r="DI54" s="54"/>
      <c r="DJ54" s="54"/>
      <c r="DK54" s="59"/>
      <c r="DL54" s="59"/>
      <c r="DM54" s="59"/>
      <c r="DN54" s="59"/>
      <c r="DO54" s="59"/>
      <c r="DP54" s="59">
        <f t="shared" si="150"/>
        <v>0</v>
      </c>
      <c r="DQ54" s="59">
        <f t="shared" si="150"/>
        <v>0</v>
      </c>
      <c r="DR54" s="59">
        <f t="shared" si="150"/>
        <v>0</v>
      </c>
      <c r="DS54" s="59">
        <f t="shared" si="150"/>
        <v>0</v>
      </c>
      <c r="DT54" s="59">
        <f t="shared" si="150"/>
        <v>0</v>
      </c>
      <c r="DU54" s="59">
        <f t="shared" si="150"/>
        <v>0</v>
      </c>
      <c r="DV54" s="59">
        <f t="shared" si="150"/>
        <v>0</v>
      </c>
      <c r="DW54" s="59">
        <f t="shared" si="150"/>
        <v>0</v>
      </c>
      <c r="DX54" s="59">
        <f t="shared" si="150"/>
        <v>0</v>
      </c>
      <c r="DY54" s="59"/>
      <c r="DZ54" s="59"/>
      <c r="EA54" s="59"/>
      <c r="EB54" s="59"/>
      <c r="EC54" s="59"/>
      <c r="ED54" s="59"/>
      <c r="EE54" s="59"/>
    </row>
    <row r="55" spans="2:135" s="48" customFormat="1" ht="14.25" customHeight="1">
      <c r="B55" s="50"/>
      <c r="C55" s="77" t="s">
        <v>11</v>
      </c>
      <c r="K55" s="51"/>
      <c r="L55" s="51"/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116">
        <v>0</v>
      </c>
      <c r="AP55" s="73">
        <v>0</v>
      </c>
      <c r="AQ55" s="73">
        <v>1</v>
      </c>
      <c r="AR55" s="73">
        <v>1</v>
      </c>
      <c r="AS55" s="109"/>
      <c r="AT55" s="109"/>
      <c r="AU55" s="109"/>
      <c r="AV55" s="109"/>
      <c r="AW55" s="109"/>
      <c r="AX55" s="109"/>
      <c r="AY55" s="49"/>
      <c r="AZ55" s="49"/>
      <c r="BA55" s="49"/>
      <c r="BB55" s="49"/>
      <c r="BC55" s="49"/>
      <c r="BD55" s="49"/>
      <c r="BE55" s="49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61">
        <v>-1.1399999999999999</v>
      </c>
      <c r="CC55" s="61"/>
      <c r="CD55" s="61"/>
      <c r="CE55" s="61"/>
      <c r="CF55" s="61"/>
      <c r="CG55" s="61"/>
      <c r="CH55" s="61"/>
      <c r="CI55" s="59"/>
      <c r="CJ55" s="59"/>
      <c r="CK55" s="59"/>
      <c r="CL55" s="59"/>
      <c r="CM55" s="59"/>
      <c r="CN55" s="59">
        <f t="shared" si="140"/>
        <v>0</v>
      </c>
      <c r="CO55" s="59">
        <f t="shared" si="141"/>
        <v>0</v>
      </c>
      <c r="CP55" s="59">
        <f t="shared" si="142"/>
        <v>0</v>
      </c>
      <c r="CQ55" s="59">
        <f t="shared" si="143"/>
        <v>0</v>
      </c>
      <c r="CR55" s="59">
        <f t="shared" si="144"/>
        <v>0</v>
      </c>
      <c r="CS55" s="59">
        <f t="shared" si="145"/>
        <v>0</v>
      </c>
      <c r="CT55" s="59">
        <f t="shared" si="146"/>
        <v>0</v>
      </c>
      <c r="CU55" s="59">
        <f t="shared" si="147"/>
        <v>-0.87719298245614041</v>
      </c>
      <c r="CV55" s="59">
        <f t="shared" si="148"/>
        <v>-0.87719298245614041</v>
      </c>
      <c r="CW55" s="59"/>
      <c r="CX55" s="59"/>
      <c r="CY55" s="59"/>
      <c r="CZ55" s="59"/>
      <c r="DA55" s="59"/>
      <c r="DB55" s="59"/>
      <c r="DC55" s="50" t="s">
        <v>209</v>
      </c>
      <c r="DD55" s="77" t="s">
        <v>11</v>
      </c>
      <c r="DE55" s="54"/>
      <c r="DF55" s="54"/>
      <c r="DG55" s="54"/>
      <c r="DH55" s="54"/>
      <c r="DI55" s="54"/>
      <c r="DJ55" s="54"/>
      <c r="DK55" s="59"/>
      <c r="DL55" s="59"/>
      <c r="DM55" s="59"/>
      <c r="DN55" s="59"/>
      <c r="DO55" s="59"/>
      <c r="DP55" s="59">
        <f t="shared" si="150"/>
        <v>0</v>
      </c>
      <c r="DQ55" s="59">
        <f t="shared" si="150"/>
        <v>0</v>
      </c>
      <c r="DR55" s="59">
        <f t="shared" si="150"/>
        <v>0</v>
      </c>
      <c r="DS55" s="59">
        <f t="shared" si="150"/>
        <v>0</v>
      </c>
      <c r="DT55" s="59">
        <f t="shared" si="150"/>
        <v>0</v>
      </c>
      <c r="DU55" s="59">
        <f t="shared" si="150"/>
        <v>0</v>
      </c>
      <c r="DV55" s="59">
        <f t="shared" si="150"/>
        <v>0</v>
      </c>
      <c r="DW55" s="59">
        <f t="shared" si="150"/>
        <v>-0.87719298245614041</v>
      </c>
      <c r="DX55" s="59">
        <f t="shared" si="150"/>
        <v>-0.87719298245614041</v>
      </c>
      <c r="DY55" s="59"/>
      <c r="DZ55" s="59"/>
      <c r="EA55" s="59"/>
      <c r="EB55" s="59"/>
      <c r="EC55" s="59"/>
      <c r="ED55" s="59"/>
      <c r="EE55" s="59"/>
    </row>
    <row r="56" spans="2:135" s="48" customFormat="1" ht="14.25" customHeight="1">
      <c r="B56" s="50"/>
      <c r="C56" s="77" t="s">
        <v>12</v>
      </c>
      <c r="K56" s="51"/>
      <c r="L56" s="51"/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116">
        <v>0</v>
      </c>
      <c r="AP56" s="73">
        <v>0</v>
      </c>
      <c r="AQ56" s="73">
        <v>0</v>
      </c>
      <c r="AR56" s="73">
        <v>0</v>
      </c>
      <c r="AS56" s="109"/>
      <c r="AT56" s="109"/>
      <c r="AU56" s="109"/>
      <c r="AV56" s="109"/>
      <c r="AW56" s="109"/>
      <c r="AX56" s="109"/>
      <c r="AY56" s="49"/>
      <c r="AZ56" s="49"/>
      <c r="BA56" s="49"/>
      <c r="BB56" s="49"/>
      <c r="BC56" s="49"/>
      <c r="BD56" s="49"/>
      <c r="BE56" s="49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61">
        <v>-1.1399999999999999</v>
      </c>
      <c r="CC56" s="61"/>
      <c r="CD56" s="61"/>
      <c r="CE56" s="61"/>
      <c r="CF56" s="61"/>
      <c r="CG56" s="61"/>
      <c r="CH56" s="61"/>
      <c r="CI56" s="59"/>
      <c r="CJ56" s="59"/>
      <c r="CK56" s="59"/>
      <c r="CL56" s="59"/>
      <c r="CM56" s="59"/>
      <c r="CN56" s="59">
        <f t="shared" si="140"/>
        <v>0</v>
      </c>
      <c r="CO56" s="59">
        <f t="shared" si="141"/>
        <v>0</v>
      </c>
      <c r="CP56" s="59">
        <f t="shared" si="142"/>
        <v>0</v>
      </c>
      <c r="CQ56" s="59">
        <f t="shared" si="143"/>
        <v>0</v>
      </c>
      <c r="CR56" s="59">
        <f t="shared" si="144"/>
        <v>0</v>
      </c>
      <c r="CS56" s="59">
        <f t="shared" si="145"/>
        <v>0</v>
      </c>
      <c r="CT56" s="59">
        <f t="shared" si="146"/>
        <v>0</v>
      </c>
      <c r="CU56" s="59">
        <f t="shared" si="147"/>
        <v>0</v>
      </c>
      <c r="CV56" s="59">
        <f t="shared" si="148"/>
        <v>0</v>
      </c>
      <c r="CW56" s="59"/>
      <c r="CX56" s="59"/>
      <c r="CY56" s="59"/>
      <c r="CZ56" s="59"/>
      <c r="DA56" s="59"/>
      <c r="DB56" s="59"/>
      <c r="DC56" s="50" t="s">
        <v>209</v>
      </c>
      <c r="DD56" s="77" t="s">
        <v>12</v>
      </c>
      <c r="DE56" s="54"/>
      <c r="DF56" s="54"/>
      <c r="DG56" s="54"/>
      <c r="DH56" s="54"/>
      <c r="DI56" s="54"/>
      <c r="DJ56" s="54"/>
      <c r="DK56" s="59"/>
      <c r="DL56" s="59"/>
      <c r="DM56" s="59"/>
      <c r="DN56" s="59"/>
      <c r="DO56" s="59"/>
      <c r="DP56" s="59">
        <f t="shared" si="150"/>
        <v>0</v>
      </c>
      <c r="DQ56" s="59">
        <f t="shared" si="150"/>
        <v>0</v>
      </c>
      <c r="DR56" s="59">
        <f t="shared" si="150"/>
        <v>0</v>
      </c>
      <c r="DS56" s="59">
        <f t="shared" si="150"/>
        <v>0</v>
      </c>
      <c r="DT56" s="59">
        <f t="shared" si="150"/>
        <v>0</v>
      </c>
      <c r="DU56" s="59">
        <f t="shared" si="150"/>
        <v>0</v>
      </c>
      <c r="DV56" s="59">
        <f t="shared" si="150"/>
        <v>0</v>
      </c>
      <c r="DW56" s="59">
        <f t="shared" si="150"/>
        <v>0</v>
      </c>
      <c r="DX56" s="59">
        <f t="shared" si="150"/>
        <v>0</v>
      </c>
      <c r="DY56" s="59"/>
      <c r="DZ56" s="59"/>
      <c r="EA56" s="59"/>
      <c r="EB56" s="59"/>
      <c r="EC56" s="59"/>
      <c r="ED56" s="59"/>
      <c r="EE56" s="59"/>
    </row>
    <row r="57" spans="2:135" s="48" customFormat="1" ht="14.25" customHeight="1">
      <c r="C57" s="77" t="s">
        <v>8</v>
      </c>
      <c r="K57" s="51"/>
      <c r="L57" s="51"/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1">
        <v>0</v>
      </c>
      <c r="AL57" s="51">
        <v>0</v>
      </c>
      <c r="AM57" s="51">
        <v>0</v>
      </c>
      <c r="AN57" s="51">
        <v>0</v>
      </c>
      <c r="AO57" s="116">
        <v>0</v>
      </c>
      <c r="AP57" s="73">
        <v>0</v>
      </c>
      <c r="AQ57" s="73">
        <v>0</v>
      </c>
      <c r="AR57" s="73">
        <v>0</v>
      </c>
      <c r="AS57" s="109"/>
      <c r="AT57" s="109"/>
      <c r="AU57" s="109"/>
      <c r="AV57" s="109"/>
      <c r="AW57" s="109"/>
      <c r="AX57" s="109"/>
      <c r="AY57" s="49"/>
      <c r="AZ57" s="49"/>
      <c r="BA57" s="49"/>
      <c r="BB57" s="49"/>
      <c r="BC57" s="49"/>
      <c r="BD57" s="49"/>
      <c r="BE57" s="49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61">
        <v>-1.1399999999999999</v>
      </c>
      <c r="CC57" s="61"/>
      <c r="CD57" s="61"/>
      <c r="CE57" s="61"/>
      <c r="CF57" s="61"/>
      <c r="CG57" s="61"/>
      <c r="CH57" s="61"/>
      <c r="CI57" s="59"/>
      <c r="CJ57" s="59"/>
      <c r="CK57" s="59"/>
      <c r="CL57" s="59"/>
      <c r="CM57" s="59"/>
      <c r="CN57" s="59">
        <f t="shared" si="140"/>
        <v>0</v>
      </c>
      <c r="CO57" s="59">
        <f t="shared" si="141"/>
        <v>0</v>
      </c>
      <c r="CP57" s="59">
        <f t="shared" si="142"/>
        <v>0</v>
      </c>
      <c r="CQ57" s="59">
        <f t="shared" si="143"/>
        <v>0</v>
      </c>
      <c r="CR57" s="59">
        <f t="shared" si="144"/>
        <v>0</v>
      </c>
      <c r="CS57" s="59">
        <f t="shared" si="145"/>
        <v>0</v>
      </c>
      <c r="CT57" s="59">
        <f t="shared" si="146"/>
        <v>0</v>
      </c>
      <c r="CU57" s="59">
        <f t="shared" si="147"/>
        <v>0</v>
      </c>
      <c r="CV57" s="59">
        <f t="shared" si="148"/>
        <v>0</v>
      </c>
      <c r="CW57" s="59"/>
      <c r="CX57" s="59"/>
      <c r="CY57" s="59"/>
      <c r="CZ57" s="59"/>
      <c r="DA57" s="59"/>
      <c r="DB57" s="59"/>
      <c r="DC57" s="50" t="s">
        <v>209</v>
      </c>
      <c r="DD57" s="77" t="s">
        <v>8</v>
      </c>
      <c r="DE57" s="54"/>
      <c r="DF57" s="54"/>
      <c r="DG57" s="54"/>
      <c r="DH57" s="54"/>
      <c r="DI57" s="54"/>
      <c r="DJ57" s="54"/>
      <c r="DK57" s="59"/>
      <c r="DL57" s="59"/>
      <c r="DM57" s="59"/>
      <c r="DN57" s="59"/>
      <c r="DO57" s="59"/>
      <c r="DP57" s="59">
        <f t="shared" si="150"/>
        <v>0</v>
      </c>
      <c r="DQ57" s="59">
        <f t="shared" si="150"/>
        <v>0</v>
      </c>
      <c r="DR57" s="59">
        <f t="shared" si="150"/>
        <v>0</v>
      </c>
      <c r="DS57" s="59">
        <f t="shared" si="150"/>
        <v>0</v>
      </c>
      <c r="DT57" s="59">
        <f t="shared" si="150"/>
        <v>0</v>
      </c>
      <c r="DU57" s="59">
        <f t="shared" si="150"/>
        <v>0</v>
      </c>
      <c r="DV57" s="59">
        <f t="shared" si="150"/>
        <v>0</v>
      </c>
      <c r="DW57" s="59">
        <f t="shared" si="150"/>
        <v>0</v>
      </c>
      <c r="DX57" s="59">
        <f t="shared" si="150"/>
        <v>0</v>
      </c>
      <c r="DY57" s="59"/>
      <c r="DZ57" s="59"/>
      <c r="EA57" s="59"/>
      <c r="EB57" s="59"/>
      <c r="EC57" s="59"/>
      <c r="ED57" s="59"/>
      <c r="EE57" s="59"/>
    </row>
    <row r="58" spans="2:135" s="48" customFormat="1" ht="14.25" customHeight="1">
      <c r="C58" s="77" t="s">
        <v>5</v>
      </c>
      <c r="K58" s="51"/>
      <c r="L58" s="51"/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1">
        <v>1</v>
      </c>
      <c r="AL58" s="51">
        <v>0</v>
      </c>
      <c r="AM58" s="51">
        <v>0</v>
      </c>
      <c r="AN58" s="51">
        <v>0</v>
      </c>
      <c r="AO58" s="116">
        <v>0</v>
      </c>
      <c r="AP58" s="73">
        <v>0</v>
      </c>
      <c r="AQ58" s="73">
        <v>0</v>
      </c>
      <c r="AR58" s="73">
        <v>0</v>
      </c>
      <c r="AS58" s="109"/>
      <c r="AT58" s="109"/>
      <c r="AU58" s="109"/>
      <c r="AV58" s="109"/>
      <c r="AW58" s="109"/>
      <c r="AX58" s="109"/>
      <c r="AY58" s="49"/>
      <c r="AZ58" s="49"/>
      <c r="BA58" s="49"/>
      <c r="BB58" s="49"/>
      <c r="BC58" s="49"/>
      <c r="BD58" s="49"/>
      <c r="BE58" s="49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61">
        <v>-1.1399999999999999</v>
      </c>
      <c r="CC58" s="61"/>
      <c r="CD58" s="61"/>
      <c r="CE58" s="61"/>
      <c r="CF58" s="61"/>
      <c r="CG58" s="61"/>
      <c r="CH58" s="61"/>
      <c r="CI58" s="59"/>
      <c r="CJ58" s="59"/>
      <c r="CK58" s="59"/>
      <c r="CL58" s="59"/>
      <c r="CM58" s="59"/>
      <c r="CN58" s="59">
        <f t="shared" si="140"/>
        <v>0</v>
      </c>
      <c r="CO58" s="59">
        <f t="shared" si="141"/>
        <v>-0.87719298245614041</v>
      </c>
      <c r="CP58" s="59">
        <f t="shared" si="142"/>
        <v>0</v>
      </c>
      <c r="CQ58" s="59">
        <f t="shared" si="143"/>
        <v>0</v>
      </c>
      <c r="CR58" s="59">
        <f t="shared" si="144"/>
        <v>0</v>
      </c>
      <c r="CS58" s="59">
        <f t="shared" si="145"/>
        <v>0</v>
      </c>
      <c r="CT58" s="59">
        <f t="shared" si="146"/>
        <v>0</v>
      </c>
      <c r="CU58" s="59">
        <f t="shared" si="147"/>
        <v>0</v>
      </c>
      <c r="CV58" s="59">
        <f t="shared" si="148"/>
        <v>0</v>
      </c>
      <c r="CW58" s="59"/>
      <c r="CX58" s="59"/>
      <c r="CY58" s="59"/>
      <c r="CZ58" s="59"/>
      <c r="DA58" s="59"/>
      <c r="DB58" s="59"/>
      <c r="DC58" s="50" t="s">
        <v>209</v>
      </c>
      <c r="DD58" s="77" t="s">
        <v>5</v>
      </c>
      <c r="DE58" s="54"/>
      <c r="DF58" s="54"/>
      <c r="DG58" s="54"/>
      <c r="DH58" s="54"/>
      <c r="DI58" s="54"/>
      <c r="DJ58" s="54"/>
      <c r="DK58" s="59"/>
      <c r="DL58" s="59"/>
      <c r="DM58" s="59"/>
      <c r="DN58" s="59"/>
      <c r="DO58" s="59"/>
      <c r="DP58" s="59">
        <f t="shared" si="150"/>
        <v>0</v>
      </c>
      <c r="DQ58" s="59">
        <f t="shared" si="150"/>
        <v>-0.87719298245614041</v>
      </c>
      <c r="DR58" s="59">
        <f t="shared" si="150"/>
        <v>0</v>
      </c>
      <c r="DS58" s="59">
        <f t="shared" si="150"/>
        <v>0</v>
      </c>
      <c r="DT58" s="59">
        <f t="shared" si="150"/>
        <v>0</v>
      </c>
      <c r="DU58" s="59">
        <f t="shared" si="150"/>
        <v>0</v>
      </c>
      <c r="DV58" s="59">
        <f t="shared" si="150"/>
        <v>0</v>
      </c>
      <c r="DW58" s="59">
        <f t="shared" si="150"/>
        <v>0</v>
      </c>
      <c r="DX58" s="59">
        <f t="shared" si="150"/>
        <v>0</v>
      </c>
      <c r="DY58" s="59"/>
      <c r="DZ58" s="59"/>
      <c r="EA58" s="59"/>
      <c r="EB58" s="59"/>
      <c r="EC58" s="59"/>
      <c r="ED58" s="59"/>
      <c r="EE58" s="59"/>
    </row>
    <row r="59" spans="2:135" ht="14.25" customHeight="1">
      <c r="B59" s="46" t="s">
        <v>134</v>
      </c>
      <c r="C59" s="67" t="s">
        <v>9</v>
      </c>
      <c r="K59" s="2"/>
      <c r="L59" s="2"/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</v>
      </c>
      <c r="AM59" s="2">
        <v>0</v>
      </c>
      <c r="AN59" s="2">
        <v>0</v>
      </c>
      <c r="AO59" s="118">
        <v>1</v>
      </c>
      <c r="AP59" s="72">
        <v>0</v>
      </c>
      <c r="AQ59" s="72">
        <v>0</v>
      </c>
      <c r="AR59" s="72">
        <v>0</v>
      </c>
      <c r="AS59" s="111"/>
      <c r="AT59" s="111"/>
      <c r="AU59" s="111"/>
      <c r="AV59" s="111"/>
      <c r="AW59" s="111"/>
      <c r="AX59" s="111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60">
        <v>-1.1399999999999999</v>
      </c>
      <c r="CC59" s="60"/>
      <c r="CD59" s="60"/>
      <c r="CE59" s="60"/>
      <c r="CF59" s="60"/>
      <c r="CG59" s="60"/>
      <c r="CH59" s="60"/>
      <c r="CI59" s="58"/>
      <c r="CJ59" s="58"/>
      <c r="CK59" s="58"/>
      <c r="CL59" s="58"/>
      <c r="CM59" s="58"/>
      <c r="CN59" s="58">
        <f t="shared" si="140"/>
        <v>0</v>
      </c>
      <c r="CO59" s="58">
        <f t="shared" si="141"/>
        <v>0</v>
      </c>
      <c r="CP59" s="58">
        <f t="shared" si="142"/>
        <v>-0.87719298245614041</v>
      </c>
      <c r="CQ59" s="58">
        <f t="shared" si="143"/>
        <v>0</v>
      </c>
      <c r="CR59" s="58">
        <f t="shared" si="144"/>
        <v>0</v>
      </c>
      <c r="CS59" s="58">
        <f t="shared" si="145"/>
        <v>-0.87719298245614041</v>
      </c>
      <c r="CT59" s="58">
        <f t="shared" si="146"/>
        <v>0</v>
      </c>
      <c r="CU59" s="58">
        <f t="shared" si="147"/>
        <v>0</v>
      </c>
      <c r="CV59" s="58">
        <f t="shared" si="148"/>
        <v>0</v>
      </c>
      <c r="CW59" s="58"/>
      <c r="CX59" s="58"/>
      <c r="CY59" s="58"/>
      <c r="CZ59" s="58"/>
      <c r="DA59" s="58"/>
      <c r="DB59" s="58"/>
      <c r="DC59" s="46" t="s">
        <v>211</v>
      </c>
      <c r="DD59" s="67" t="s">
        <v>9</v>
      </c>
      <c r="DE59" s="55"/>
      <c r="DF59" s="55"/>
      <c r="DG59" s="55"/>
      <c r="DH59" s="55"/>
      <c r="DI59" s="55"/>
      <c r="DJ59" s="55"/>
      <c r="DK59" s="58"/>
      <c r="DL59" s="58"/>
      <c r="DM59" s="58"/>
      <c r="DN59" s="58"/>
      <c r="DO59" s="58"/>
      <c r="DP59" s="58">
        <f t="shared" ref="DP59:DX59" si="151">CN59</f>
        <v>0</v>
      </c>
      <c r="DQ59" s="58">
        <f t="shared" si="151"/>
        <v>0</v>
      </c>
      <c r="DR59" s="58">
        <f t="shared" si="151"/>
        <v>-0.87719298245614041</v>
      </c>
      <c r="DS59" s="58">
        <f t="shared" si="151"/>
        <v>0</v>
      </c>
      <c r="DT59" s="58">
        <f t="shared" si="151"/>
        <v>0</v>
      </c>
      <c r="DU59" s="58">
        <f t="shared" si="151"/>
        <v>-0.87719298245614041</v>
      </c>
      <c r="DV59" s="58">
        <f t="shared" si="151"/>
        <v>0</v>
      </c>
      <c r="DW59" s="58">
        <f t="shared" si="151"/>
        <v>0</v>
      </c>
      <c r="DX59" s="58">
        <f t="shared" si="151"/>
        <v>0</v>
      </c>
      <c r="DY59" s="58"/>
      <c r="DZ59" s="58"/>
      <c r="EA59" s="58"/>
      <c r="EB59" s="58"/>
      <c r="EC59" s="58"/>
      <c r="ED59" s="58"/>
      <c r="EE59" s="58"/>
    </row>
    <row r="60" spans="2:135" ht="14.25" customHeight="1">
      <c r="B60" s="46"/>
      <c r="C60" s="67" t="s">
        <v>0</v>
      </c>
      <c r="K60" s="2"/>
      <c r="L60" s="2"/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1</v>
      </c>
      <c r="AL60" s="2">
        <v>0</v>
      </c>
      <c r="AM60" s="2">
        <v>0</v>
      </c>
      <c r="AN60" s="2">
        <v>0</v>
      </c>
      <c r="AO60" s="118">
        <v>0</v>
      </c>
      <c r="AP60" s="72">
        <v>0</v>
      </c>
      <c r="AQ60" s="72">
        <v>0</v>
      </c>
      <c r="AR60" s="72">
        <v>0</v>
      </c>
      <c r="AS60" s="111"/>
      <c r="AT60" s="111"/>
      <c r="AU60" s="111"/>
      <c r="AV60" s="111"/>
      <c r="AW60" s="111"/>
      <c r="AX60" s="111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60">
        <v>-1.1399999999999999</v>
      </c>
      <c r="CC60" s="60"/>
      <c r="CD60" s="60"/>
      <c r="CE60" s="60"/>
      <c r="CF60" s="60"/>
      <c r="CG60" s="60"/>
      <c r="CH60" s="60"/>
      <c r="CI60" s="58"/>
      <c r="CJ60" s="58"/>
      <c r="CK60" s="58"/>
      <c r="CL60" s="58"/>
      <c r="CM60" s="58"/>
      <c r="CN60" s="58">
        <f t="shared" si="140"/>
        <v>-0.87719298245614041</v>
      </c>
      <c r="CO60" s="58">
        <f t="shared" si="141"/>
        <v>-0.87719298245614041</v>
      </c>
      <c r="CP60" s="58">
        <f t="shared" si="142"/>
        <v>0</v>
      </c>
      <c r="CQ60" s="58">
        <f t="shared" si="143"/>
        <v>0</v>
      </c>
      <c r="CR60" s="58">
        <f t="shared" si="144"/>
        <v>0</v>
      </c>
      <c r="CS60" s="58">
        <f t="shared" si="145"/>
        <v>0</v>
      </c>
      <c r="CT60" s="58">
        <f t="shared" si="146"/>
        <v>0</v>
      </c>
      <c r="CU60" s="58">
        <f t="shared" si="147"/>
        <v>0</v>
      </c>
      <c r="CV60" s="58">
        <f t="shared" si="148"/>
        <v>0</v>
      </c>
      <c r="CW60" s="58"/>
      <c r="CX60" s="58"/>
      <c r="CY60" s="58"/>
      <c r="CZ60" s="58"/>
      <c r="DA60" s="58"/>
      <c r="DB60" s="58"/>
      <c r="DC60" s="46" t="s">
        <v>211</v>
      </c>
      <c r="DD60" s="67" t="s">
        <v>0</v>
      </c>
      <c r="DE60" s="55"/>
      <c r="DF60" s="55"/>
      <c r="DG60" s="55"/>
      <c r="DH60" s="55"/>
      <c r="DI60" s="55"/>
      <c r="DJ60" s="55"/>
      <c r="DK60" s="58"/>
      <c r="DL60" s="58"/>
      <c r="DM60" s="58"/>
      <c r="DN60" s="58"/>
      <c r="DO60" s="58"/>
      <c r="DP60" s="58">
        <f t="shared" ref="DP60:DX66" si="152">CN60</f>
        <v>-0.87719298245614041</v>
      </c>
      <c r="DQ60" s="58">
        <f t="shared" si="152"/>
        <v>-0.87719298245614041</v>
      </c>
      <c r="DR60" s="58">
        <f t="shared" si="152"/>
        <v>0</v>
      </c>
      <c r="DS60" s="58">
        <f t="shared" si="152"/>
        <v>0</v>
      </c>
      <c r="DT60" s="58">
        <f t="shared" si="152"/>
        <v>0</v>
      </c>
      <c r="DU60" s="58">
        <f t="shared" si="152"/>
        <v>0</v>
      </c>
      <c r="DV60" s="58">
        <f t="shared" si="152"/>
        <v>0</v>
      </c>
      <c r="DW60" s="58">
        <f t="shared" si="152"/>
        <v>0</v>
      </c>
      <c r="DX60" s="58">
        <f t="shared" si="152"/>
        <v>0</v>
      </c>
      <c r="DY60" s="58"/>
      <c r="DZ60" s="58"/>
      <c r="EA60" s="58"/>
      <c r="EB60" s="58"/>
      <c r="EC60" s="58"/>
      <c r="ED60" s="58"/>
      <c r="EE60" s="58"/>
    </row>
    <row r="61" spans="2:135" ht="14.25" customHeight="1">
      <c r="B61" s="46"/>
      <c r="C61" s="67" t="s">
        <v>6</v>
      </c>
      <c r="K61" s="2"/>
      <c r="L61" s="2"/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2</v>
      </c>
      <c r="AK61" s="2">
        <v>0</v>
      </c>
      <c r="AL61" s="2">
        <v>0</v>
      </c>
      <c r="AM61" s="2">
        <v>0</v>
      </c>
      <c r="AN61" s="2">
        <v>0</v>
      </c>
      <c r="AO61" s="118">
        <v>0</v>
      </c>
      <c r="AP61" s="72">
        <v>0</v>
      </c>
      <c r="AQ61" s="72">
        <v>0</v>
      </c>
      <c r="AR61" s="72">
        <v>0</v>
      </c>
      <c r="AS61" s="111"/>
      <c r="AT61" s="111"/>
      <c r="AU61" s="111"/>
      <c r="AV61" s="111"/>
      <c r="AW61" s="111"/>
      <c r="AX61" s="111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60">
        <v>-1.1399999999999999</v>
      </c>
      <c r="CC61" s="60"/>
      <c r="CD61" s="60"/>
      <c r="CE61" s="60"/>
      <c r="CF61" s="60"/>
      <c r="CG61" s="60"/>
      <c r="CH61" s="60"/>
      <c r="CI61" s="58"/>
      <c r="CJ61" s="58"/>
      <c r="CK61" s="58"/>
      <c r="CL61" s="58"/>
      <c r="CM61" s="58"/>
      <c r="CN61" s="58">
        <f t="shared" si="140"/>
        <v>-1.7543859649122808</v>
      </c>
      <c r="CO61" s="58">
        <f t="shared" si="141"/>
        <v>0</v>
      </c>
      <c r="CP61" s="58">
        <f t="shared" si="142"/>
        <v>0</v>
      </c>
      <c r="CQ61" s="58">
        <f t="shared" si="143"/>
        <v>0</v>
      </c>
      <c r="CR61" s="58">
        <f t="shared" si="144"/>
        <v>0</v>
      </c>
      <c r="CS61" s="58">
        <f t="shared" si="145"/>
        <v>0</v>
      </c>
      <c r="CT61" s="58">
        <f t="shared" si="146"/>
        <v>0</v>
      </c>
      <c r="CU61" s="58">
        <f t="shared" si="147"/>
        <v>0</v>
      </c>
      <c r="CV61" s="58">
        <f t="shared" si="148"/>
        <v>0</v>
      </c>
      <c r="CW61" s="58"/>
      <c r="CX61" s="58"/>
      <c r="CY61" s="58"/>
      <c r="CZ61" s="58"/>
      <c r="DA61" s="58"/>
      <c r="DB61" s="58"/>
      <c r="DC61" s="46" t="s">
        <v>211</v>
      </c>
      <c r="DD61" s="67" t="s">
        <v>6</v>
      </c>
      <c r="DE61" s="55"/>
      <c r="DF61" s="55"/>
      <c r="DG61" s="55"/>
      <c r="DH61" s="55"/>
      <c r="DI61" s="55"/>
      <c r="DJ61" s="55"/>
      <c r="DK61" s="58"/>
      <c r="DL61" s="58"/>
      <c r="DM61" s="58"/>
      <c r="DN61" s="58"/>
      <c r="DO61" s="58"/>
      <c r="DP61" s="58">
        <f t="shared" si="152"/>
        <v>-1.7543859649122808</v>
      </c>
      <c r="DQ61" s="58">
        <f t="shared" si="152"/>
        <v>0</v>
      </c>
      <c r="DR61" s="58">
        <f t="shared" si="152"/>
        <v>0</v>
      </c>
      <c r="DS61" s="58">
        <f t="shared" si="152"/>
        <v>0</v>
      </c>
      <c r="DT61" s="58">
        <f t="shared" si="152"/>
        <v>0</v>
      </c>
      <c r="DU61" s="58">
        <f t="shared" si="152"/>
        <v>0</v>
      </c>
      <c r="DV61" s="58">
        <f t="shared" si="152"/>
        <v>0</v>
      </c>
      <c r="DW61" s="58">
        <f t="shared" si="152"/>
        <v>0</v>
      </c>
      <c r="DX61" s="58">
        <f t="shared" si="152"/>
        <v>0</v>
      </c>
      <c r="DY61" s="58"/>
      <c r="DZ61" s="58"/>
      <c r="EA61" s="58"/>
      <c r="EB61" s="58"/>
      <c r="EC61" s="58"/>
      <c r="ED61" s="58"/>
      <c r="EE61" s="58"/>
    </row>
    <row r="62" spans="2:135" ht="14.25" customHeight="1">
      <c r="B62" s="46"/>
      <c r="C62" s="67" t="s">
        <v>10</v>
      </c>
      <c r="K62" s="2"/>
      <c r="L62" s="2"/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118">
        <v>2</v>
      </c>
      <c r="AP62" s="72">
        <v>0</v>
      </c>
      <c r="AQ62" s="72">
        <v>0</v>
      </c>
      <c r="AR62" s="72">
        <v>0</v>
      </c>
      <c r="AS62" s="111"/>
      <c r="AT62" s="111"/>
      <c r="AU62" s="111"/>
      <c r="AV62" s="111"/>
      <c r="AW62" s="111"/>
      <c r="AX62" s="111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60">
        <v>-1.1399999999999999</v>
      </c>
      <c r="CC62" s="60"/>
      <c r="CD62" s="60"/>
      <c r="CE62" s="60"/>
      <c r="CF62" s="60"/>
      <c r="CG62" s="60"/>
      <c r="CH62" s="60"/>
      <c r="CI62" s="58"/>
      <c r="CJ62" s="58"/>
      <c r="CK62" s="58"/>
      <c r="CL62" s="58"/>
      <c r="CM62" s="58"/>
      <c r="CN62" s="58">
        <f t="shared" si="140"/>
        <v>0</v>
      </c>
      <c r="CO62" s="58">
        <f t="shared" si="141"/>
        <v>0</v>
      </c>
      <c r="CP62" s="58">
        <f t="shared" si="142"/>
        <v>0</v>
      </c>
      <c r="CQ62" s="58">
        <f t="shared" si="143"/>
        <v>0</v>
      </c>
      <c r="CR62" s="58">
        <f t="shared" si="144"/>
        <v>0</v>
      </c>
      <c r="CS62" s="58">
        <f t="shared" si="145"/>
        <v>-1.7543859649122808</v>
      </c>
      <c r="CT62" s="58">
        <f t="shared" si="146"/>
        <v>0</v>
      </c>
      <c r="CU62" s="58">
        <f t="shared" si="147"/>
        <v>0</v>
      </c>
      <c r="CV62" s="58">
        <f t="shared" si="148"/>
        <v>0</v>
      </c>
      <c r="CW62" s="58"/>
      <c r="CX62" s="58"/>
      <c r="CY62" s="58"/>
      <c r="CZ62" s="58"/>
      <c r="DA62" s="58"/>
      <c r="DB62" s="58"/>
      <c r="DC62" s="46" t="s">
        <v>211</v>
      </c>
      <c r="DD62" s="67" t="s">
        <v>10</v>
      </c>
      <c r="DE62" s="55"/>
      <c r="DF62" s="55"/>
      <c r="DG62" s="55"/>
      <c r="DH62" s="55"/>
      <c r="DI62" s="55"/>
      <c r="DJ62" s="55"/>
      <c r="DK62" s="58"/>
      <c r="DL62" s="58"/>
      <c r="DM62" s="58"/>
      <c r="DN62" s="58"/>
      <c r="DO62" s="58"/>
      <c r="DP62" s="58">
        <f t="shared" si="152"/>
        <v>0</v>
      </c>
      <c r="DQ62" s="58">
        <f t="shared" si="152"/>
        <v>0</v>
      </c>
      <c r="DR62" s="58">
        <f t="shared" si="152"/>
        <v>0</v>
      </c>
      <c r="DS62" s="58">
        <f t="shared" si="152"/>
        <v>0</v>
      </c>
      <c r="DT62" s="58">
        <f t="shared" si="152"/>
        <v>0</v>
      </c>
      <c r="DU62" s="58">
        <f t="shared" si="152"/>
        <v>-1.7543859649122808</v>
      </c>
      <c r="DV62" s="58">
        <f t="shared" si="152"/>
        <v>0</v>
      </c>
      <c r="DW62" s="58">
        <f t="shared" si="152"/>
        <v>0</v>
      </c>
      <c r="DX62" s="58">
        <f t="shared" si="152"/>
        <v>0</v>
      </c>
      <c r="DY62" s="58"/>
      <c r="DZ62" s="58"/>
      <c r="EA62" s="58"/>
      <c r="EB62" s="58"/>
      <c r="EC62" s="58"/>
      <c r="ED62" s="58"/>
      <c r="EE62" s="58"/>
    </row>
    <row r="63" spans="2:135" ht="14.25" customHeight="1">
      <c r="B63" s="46"/>
      <c r="C63" s="67" t="s">
        <v>11</v>
      </c>
      <c r="K63" s="2"/>
      <c r="L63" s="2"/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2</v>
      </c>
      <c r="AL63" s="2">
        <v>0</v>
      </c>
      <c r="AM63" s="2">
        <v>0</v>
      </c>
      <c r="AN63" s="2">
        <v>0</v>
      </c>
      <c r="AO63" s="118">
        <v>0</v>
      </c>
      <c r="AP63" s="72">
        <v>0</v>
      </c>
      <c r="AQ63" s="72">
        <v>1</v>
      </c>
      <c r="AR63" s="72">
        <v>0</v>
      </c>
      <c r="AS63" s="111"/>
      <c r="AT63" s="111"/>
      <c r="AU63" s="111"/>
      <c r="AV63" s="111"/>
      <c r="AW63" s="111"/>
      <c r="AX63" s="111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60">
        <v>-1.1399999999999999</v>
      </c>
      <c r="CC63" s="60"/>
      <c r="CD63" s="60"/>
      <c r="CE63" s="60"/>
      <c r="CF63" s="60"/>
      <c r="CG63" s="60"/>
      <c r="CH63" s="60"/>
      <c r="CI63" s="58"/>
      <c r="CJ63" s="58"/>
      <c r="CK63" s="58"/>
      <c r="CL63" s="58"/>
      <c r="CM63" s="58"/>
      <c r="CN63" s="58">
        <f t="shared" si="140"/>
        <v>0</v>
      </c>
      <c r="CO63" s="58">
        <f t="shared" si="141"/>
        <v>-1.7543859649122808</v>
      </c>
      <c r="CP63" s="58">
        <f t="shared" si="142"/>
        <v>0</v>
      </c>
      <c r="CQ63" s="58">
        <f t="shared" si="143"/>
        <v>0</v>
      </c>
      <c r="CR63" s="58">
        <f t="shared" si="144"/>
        <v>0</v>
      </c>
      <c r="CS63" s="58">
        <f t="shared" si="145"/>
        <v>0</v>
      </c>
      <c r="CT63" s="58">
        <f t="shared" si="146"/>
        <v>0</v>
      </c>
      <c r="CU63" s="58">
        <f t="shared" si="147"/>
        <v>-0.87719298245614041</v>
      </c>
      <c r="CV63" s="58">
        <f t="shared" si="148"/>
        <v>0</v>
      </c>
      <c r="CW63" s="58"/>
      <c r="CX63" s="58"/>
      <c r="CY63" s="58"/>
      <c r="CZ63" s="58"/>
      <c r="DA63" s="58"/>
      <c r="DB63" s="58"/>
      <c r="DC63" s="46" t="s">
        <v>211</v>
      </c>
      <c r="DD63" s="67" t="s">
        <v>11</v>
      </c>
      <c r="DE63" s="55"/>
      <c r="DF63" s="55"/>
      <c r="DG63" s="55"/>
      <c r="DH63" s="55"/>
      <c r="DI63" s="55"/>
      <c r="DJ63" s="55"/>
      <c r="DK63" s="58"/>
      <c r="DL63" s="58"/>
      <c r="DM63" s="58"/>
      <c r="DN63" s="58"/>
      <c r="DO63" s="58"/>
      <c r="DP63" s="58">
        <f t="shared" si="152"/>
        <v>0</v>
      </c>
      <c r="DQ63" s="58">
        <f t="shared" si="152"/>
        <v>-1.7543859649122808</v>
      </c>
      <c r="DR63" s="58">
        <f t="shared" si="152"/>
        <v>0</v>
      </c>
      <c r="DS63" s="58">
        <f t="shared" si="152"/>
        <v>0</v>
      </c>
      <c r="DT63" s="58">
        <f t="shared" si="152"/>
        <v>0</v>
      </c>
      <c r="DU63" s="58">
        <f t="shared" si="152"/>
        <v>0</v>
      </c>
      <c r="DV63" s="58">
        <f t="shared" si="152"/>
        <v>0</v>
      </c>
      <c r="DW63" s="58">
        <f t="shared" si="152"/>
        <v>-0.87719298245614041</v>
      </c>
      <c r="DX63" s="58">
        <f t="shared" si="152"/>
        <v>0</v>
      </c>
      <c r="DY63" s="58"/>
      <c r="DZ63" s="58"/>
      <c r="EA63" s="58"/>
      <c r="EB63" s="58"/>
      <c r="EC63" s="58"/>
      <c r="ED63" s="58"/>
      <c r="EE63" s="58"/>
    </row>
    <row r="64" spans="2:135" ht="14.25" customHeight="1">
      <c r="B64" s="46"/>
      <c r="C64" s="67" t="s">
        <v>12</v>
      </c>
      <c r="K64" s="2"/>
      <c r="L64" s="2"/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118">
        <v>0</v>
      </c>
      <c r="AP64" s="72">
        <v>0</v>
      </c>
      <c r="AQ64" s="72">
        <v>0</v>
      </c>
      <c r="AR64" s="72">
        <v>0</v>
      </c>
      <c r="AS64" s="111"/>
      <c r="AT64" s="111"/>
      <c r="AU64" s="111"/>
      <c r="AV64" s="111"/>
      <c r="AW64" s="111"/>
      <c r="AX64" s="111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60">
        <v>-1.1399999999999999</v>
      </c>
      <c r="CC64" s="60"/>
      <c r="CD64" s="60"/>
      <c r="CE64" s="60"/>
      <c r="CF64" s="60"/>
      <c r="CG64" s="60"/>
      <c r="CH64" s="60"/>
      <c r="CI64" s="58"/>
      <c r="CJ64" s="58"/>
      <c r="CK64" s="58"/>
      <c r="CL64" s="58"/>
      <c r="CM64" s="58"/>
      <c r="CN64" s="58">
        <f t="shared" si="140"/>
        <v>0</v>
      </c>
      <c r="CO64" s="58">
        <f t="shared" si="141"/>
        <v>0</v>
      </c>
      <c r="CP64" s="58">
        <f t="shared" si="142"/>
        <v>0</v>
      </c>
      <c r="CQ64" s="58">
        <f t="shared" si="143"/>
        <v>0</v>
      </c>
      <c r="CR64" s="58">
        <f t="shared" si="144"/>
        <v>0</v>
      </c>
      <c r="CS64" s="58">
        <f t="shared" si="145"/>
        <v>0</v>
      </c>
      <c r="CT64" s="58">
        <f t="shared" si="146"/>
        <v>0</v>
      </c>
      <c r="CU64" s="58">
        <f t="shared" si="147"/>
        <v>0</v>
      </c>
      <c r="CV64" s="58">
        <f t="shared" si="148"/>
        <v>0</v>
      </c>
      <c r="CW64" s="58"/>
      <c r="CX64" s="58"/>
      <c r="CY64" s="58"/>
      <c r="CZ64" s="58"/>
      <c r="DA64" s="58"/>
      <c r="DB64" s="58"/>
      <c r="DC64" s="46" t="s">
        <v>211</v>
      </c>
      <c r="DD64" s="67" t="s">
        <v>12</v>
      </c>
      <c r="DE64" s="55"/>
      <c r="DF64" s="55"/>
      <c r="DG64" s="55"/>
      <c r="DH64" s="55"/>
      <c r="DI64" s="55"/>
      <c r="DJ64" s="55"/>
      <c r="DK64" s="58"/>
      <c r="DL64" s="58"/>
      <c r="DM64" s="58"/>
      <c r="DN64" s="58"/>
      <c r="DO64" s="58"/>
      <c r="DP64" s="58">
        <f t="shared" si="152"/>
        <v>0</v>
      </c>
      <c r="DQ64" s="58">
        <f t="shared" si="152"/>
        <v>0</v>
      </c>
      <c r="DR64" s="58">
        <f t="shared" si="152"/>
        <v>0</v>
      </c>
      <c r="DS64" s="58">
        <f t="shared" si="152"/>
        <v>0</v>
      </c>
      <c r="DT64" s="58">
        <f t="shared" si="152"/>
        <v>0</v>
      </c>
      <c r="DU64" s="58">
        <f t="shared" si="152"/>
        <v>0</v>
      </c>
      <c r="DV64" s="58">
        <f t="shared" si="152"/>
        <v>0</v>
      </c>
      <c r="DW64" s="58">
        <f t="shared" si="152"/>
        <v>0</v>
      </c>
      <c r="DX64" s="58">
        <f t="shared" si="152"/>
        <v>0</v>
      </c>
      <c r="DY64" s="58"/>
      <c r="DZ64" s="58"/>
      <c r="EA64" s="58"/>
      <c r="EB64" s="58"/>
      <c r="EC64" s="58"/>
      <c r="ED64" s="58"/>
      <c r="EE64" s="58"/>
    </row>
    <row r="65" spans="3:167" ht="14.25" customHeight="1">
      <c r="C65" s="67" t="s">
        <v>8</v>
      </c>
      <c r="E65" s="53"/>
      <c r="F65" s="53"/>
      <c r="G65" s="53"/>
      <c r="H65" s="53"/>
      <c r="I65" s="53"/>
      <c r="J65" s="53"/>
      <c r="K65" s="2"/>
      <c r="L65" s="2"/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118">
        <v>0</v>
      </c>
      <c r="AP65" s="72">
        <v>1</v>
      </c>
      <c r="AQ65" s="72">
        <v>0</v>
      </c>
      <c r="AR65" s="72">
        <v>0</v>
      </c>
      <c r="AS65" s="111"/>
      <c r="AT65" s="111"/>
      <c r="AU65" s="111"/>
      <c r="AV65" s="111"/>
      <c r="AW65" s="111"/>
      <c r="AX65" s="111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60">
        <v>-1.1399999999999999</v>
      </c>
      <c r="CC65" s="60"/>
      <c r="CD65" s="60"/>
      <c r="CE65" s="60"/>
      <c r="CF65" s="60"/>
      <c r="CG65" s="60"/>
      <c r="CH65" s="60"/>
      <c r="CI65" s="58"/>
      <c r="CJ65" s="58"/>
      <c r="CK65" s="58"/>
      <c r="CL65" s="58"/>
      <c r="CM65" s="58"/>
      <c r="CN65" s="58">
        <f t="shared" si="140"/>
        <v>0</v>
      </c>
      <c r="CO65" s="58">
        <f t="shared" si="141"/>
        <v>0</v>
      </c>
      <c r="CP65" s="58">
        <f t="shared" si="142"/>
        <v>0</v>
      </c>
      <c r="CQ65" s="58">
        <f t="shared" si="143"/>
        <v>0</v>
      </c>
      <c r="CR65" s="58">
        <f t="shared" si="144"/>
        <v>0</v>
      </c>
      <c r="CS65" s="58">
        <f t="shared" si="145"/>
        <v>0</v>
      </c>
      <c r="CT65" s="58">
        <f t="shared" si="146"/>
        <v>-0.87719298245614041</v>
      </c>
      <c r="CU65" s="58">
        <f t="shared" si="147"/>
        <v>0</v>
      </c>
      <c r="CV65" s="58">
        <f t="shared" si="148"/>
        <v>0</v>
      </c>
      <c r="CW65" s="58"/>
      <c r="CX65" s="58"/>
      <c r="CY65" s="58"/>
      <c r="CZ65" s="58"/>
      <c r="DA65" s="58"/>
      <c r="DB65" s="58"/>
      <c r="DC65" s="46" t="s">
        <v>211</v>
      </c>
      <c r="DD65" s="67" t="s">
        <v>8</v>
      </c>
      <c r="DE65" s="55"/>
      <c r="DF65" s="55"/>
      <c r="DG65" s="55"/>
      <c r="DH65" s="55"/>
      <c r="DI65" s="55"/>
      <c r="DJ65" s="55"/>
      <c r="DK65" s="58"/>
      <c r="DL65" s="58"/>
      <c r="DM65" s="58"/>
      <c r="DN65" s="58"/>
      <c r="DO65" s="58"/>
      <c r="DP65" s="58">
        <f t="shared" si="152"/>
        <v>0</v>
      </c>
      <c r="DQ65" s="58">
        <f t="shared" si="152"/>
        <v>0</v>
      </c>
      <c r="DR65" s="58">
        <f t="shared" si="152"/>
        <v>0</v>
      </c>
      <c r="DS65" s="58">
        <f t="shared" si="152"/>
        <v>0</v>
      </c>
      <c r="DT65" s="58">
        <f t="shared" si="152"/>
        <v>0</v>
      </c>
      <c r="DU65" s="58">
        <f t="shared" si="152"/>
        <v>0</v>
      </c>
      <c r="DV65" s="58">
        <f t="shared" si="152"/>
        <v>-0.87719298245614041</v>
      </c>
      <c r="DW65" s="58">
        <f t="shared" si="152"/>
        <v>0</v>
      </c>
      <c r="DX65" s="58">
        <f t="shared" si="152"/>
        <v>0</v>
      </c>
      <c r="DY65" s="58"/>
      <c r="DZ65" s="58"/>
      <c r="EA65" s="58"/>
      <c r="EB65" s="58"/>
      <c r="EC65" s="58"/>
      <c r="ED65" s="58"/>
      <c r="EE65" s="58"/>
    </row>
    <row r="66" spans="3:167" ht="14.25" customHeight="1">
      <c r="C66" s="67" t="s">
        <v>5</v>
      </c>
      <c r="E66" s="53"/>
      <c r="F66" s="53"/>
      <c r="G66" s="53"/>
      <c r="H66" s="53"/>
      <c r="I66" s="53"/>
      <c r="J66" s="53"/>
      <c r="K66" s="2"/>
      <c r="L66" s="2"/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118">
        <v>0</v>
      </c>
      <c r="AP66" s="72">
        <v>0</v>
      </c>
      <c r="AQ66" s="72">
        <v>0</v>
      </c>
      <c r="AR66" s="72">
        <v>0</v>
      </c>
      <c r="AS66" s="111"/>
      <c r="AT66" s="111"/>
      <c r="AU66" s="111"/>
      <c r="AV66" s="111"/>
      <c r="AW66" s="111"/>
      <c r="AX66" s="111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60">
        <v>-1.1399999999999999</v>
      </c>
      <c r="CC66" s="60"/>
      <c r="CD66" s="60"/>
      <c r="CE66" s="60"/>
      <c r="CF66" s="60"/>
      <c r="CG66" s="60"/>
      <c r="CH66" s="60"/>
      <c r="CI66" s="58"/>
      <c r="CJ66" s="58"/>
      <c r="CK66" s="58"/>
      <c r="CL66" s="58"/>
      <c r="CM66" s="58"/>
      <c r="CN66" s="58">
        <f t="shared" si="140"/>
        <v>0</v>
      </c>
      <c r="CO66" s="58">
        <f t="shared" si="141"/>
        <v>0</v>
      </c>
      <c r="CP66" s="58">
        <f t="shared" si="142"/>
        <v>0</v>
      </c>
      <c r="CQ66" s="58">
        <f t="shared" si="143"/>
        <v>0</v>
      </c>
      <c r="CR66" s="58">
        <f t="shared" si="144"/>
        <v>0</v>
      </c>
      <c r="CS66" s="58">
        <f t="shared" si="145"/>
        <v>0</v>
      </c>
      <c r="CT66" s="58">
        <f t="shared" si="146"/>
        <v>0</v>
      </c>
      <c r="CU66" s="58">
        <f t="shared" si="147"/>
        <v>0</v>
      </c>
      <c r="CV66" s="58">
        <f t="shared" si="148"/>
        <v>0</v>
      </c>
      <c r="CW66" s="58"/>
      <c r="CX66" s="58"/>
      <c r="CY66" s="58"/>
      <c r="CZ66" s="58"/>
      <c r="DA66" s="58"/>
      <c r="DB66" s="58"/>
      <c r="DC66" s="46" t="s">
        <v>211</v>
      </c>
      <c r="DD66" s="67" t="s">
        <v>5</v>
      </c>
      <c r="DE66" s="55"/>
      <c r="DF66" s="55"/>
      <c r="DG66" s="55"/>
      <c r="DH66" s="55"/>
      <c r="DI66" s="55"/>
      <c r="DJ66" s="55"/>
      <c r="DK66" s="58"/>
      <c r="DL66" s="58"/>
      <c r="DM66" s="58"/>
      <c r="DN66" s="58"/>
      <c r="DO66" s="58"/>
      <c r="DP66" s="58">
        <f t="shared" si="152"/>
        <v>0</v>
      </c>
      <c r="DQ66" s="58">
        <f t="shared" si="152"/>
        <v>0</v>
      </c>
      <c r="DR66" s="58">
        <f t="shared" si="152"/>
        <v>0</v>
      </c>
      <c r="DS66" s="58">
        <f t="shared" si="152"/>
        <v>0</v>
      </c>
      <c r="DT66" s="58">
        <f t="shared" si="152"/>
        <v>0</v>
      </c>
      <c r="DU66" s="58">
        <f t="shared" si="152"/>
        <v>0</v>
      </c>
      <c r="DV66" s="58">
        <f t="shared" si="152"/>
        <v>0</v>
      </c>
      <c r="DW66" s="58">
        <f t="shared" si="152"/>
        <v>0</v>
      </c>
      <c r="DX66" s="58">
        <f t="shared" si="152"/>
        <v>0</v>
      </c>
      <c r="DY66" s="58"/>
      <c r="DZ66" s="58"/>
      <c r="EA66" s="58"/>
      <c r="EB66" s="58"/>
      <c r="EC66" s="58"/>
      <c r="ED66" s="58"/>
      <c r="EE66" s="58"/>
    </row>
    <row r="67" spans="3:167" s="30" customFormat="1" ht="14.25" customHeight="1"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</row>
    <row r="68" spans="3:167" s="30" customFormat="1" ht="14.25" customHeight="1">
      <c r="C68" s="67" t="s">
        <v>9</v>
      </c>
      <c r="AA68" s="95"/>
      <c r="AB68" s="95" t="s">
        <v>9</v>
      </c>
      <c r="AC68" s="95" t="s">
        <v>9</v>
      </c>
      <c r="AD68" s="95">
        <v>0</v>
      </c>
      <c r="AE68" s="221" t="s">
        <v>9</v>
      </c>
      <c r="AF68" s="222">
        <v>0.28000000000000003</v>
      </c>
      <c r="AG68" s="222">
        <v>1.64</v>
      </c>
      <c r="AH68" s="222">
        <v>0.33</v>
      </c>
      <c r="AI68" s="222">
        <v>0.31</v>
      </c>
      <c r="AJ68" s="222">
        <v>0.2</v>
      </c>
      <c r="AK68" s="222">
        <v>0.06</v>
      </c>
      <c r="AL68" s="222">
        <v>0.46</v>
      </c>
      <c r="AM68" s="222">
        <v>0.65</v>
      </c>
      <c r="AN68" s="222">
        <v>0</v>
      </c>
      <c r="AO68" s="222">
        <v>0.72</v>
      </c>
      <c r="AP68" s="222">
        <v>0.04</v>
      </c>
      <c r="AQ68" s="222">
        <v>0</v>
      </c>
      <c r="AR68" s="223">
        <v>1.21</v>
      </c>
      <c r="AS68" s="95"/>
      <c r="AT68" s="95"/>
      <c r="AU68" s="95"/>
      <c r="AV68" s="95"/>
      <c r="AW68" s="95"/>
      <c r="AX68" s="95"/>
      <c r="AY68" s="95"/>
      <c r="AZ68" s="95"/>
      <c r="BA68" s="68"/>
      <c r="BB68" s="68"/>
      <c r="BC68" s="68"/>
      <c r="BD68" s="68"/>
      <c r="BE68" s="68"/>
      <c r="DD68" s="67" t="s">
        <v>9</v>
      </c>
    </row>
    <row r="69" spans="3:167" s="30" customFormat="1" ht="14.25" customHeight="1">
      <c r="C69" s="67" t="s">
        <v>0</v>
      </c>
      <c r="AA69" s="95"/>
      <c r="AB69" s="95" t="s">
        <v>0</v>
      </c>
      <c r="AC69" s="95" t="s">
        <v>0</v>
      </c>
      <c r="AD69" s="95">
        <v>5</v>
      </c>
      <c r="AE69" s="221" t="s">
        <v>0</v>
      </c>
      <c r="AF69" s="222">
        <v>7.35</v>
      </c>
      <c r="AG69" s="222">
        <v>5.38</v>
      </c>
      <c r="AH69" s="222">
        <v>1.34</v>
      </c>
      <c r="AI69" s="222">
        <v>1.3</v>
      </c>
      <c r="AJ69" s="222">
        <v>5.28</v>
      </c>
      <c r="AK69" s="222">
        <v>1.78</v>
      </c>
      <c r="AL69" s="222">
        <v>3.61</v>
      </c>
      <c r="AM69" s="222">
        <v>1.08</v>
      </c>
      <c r="AN69" s="222">
        <v>0.56000000000000005</v>
      </c>
      <c r="AO69" s="222">
        <v>1.71</v>
      </c>
      <c r="AP69" s="222">
        <v>4.4000000000000004</v>
      </c>
      <c r="AQ69" s="222">
        <v>1.46</v>
      </c>
      <c r="AR69" s="223">
        <v>2.89</v>
      </c>
      <c r="AS69" s="95"/>
      <c r="AT69" s="95"/>
      <c r="AU69" s="95"/>
      <c r="AV69" s="95"/>
      <c r="AW69" s="95"/>
      <c r="AX69" s="95"/>
      <c r="AY69" s="95"/>
      <c r="AZ69" s="95"/>
      <c r="BA69" s="68"/>
      <c r="BB69" s="68"/>
      <c r="BC69" s="68"/>
      <c r="BD69" s="68"/>
      <c r="BE69" s="68"/>
      <c r="DD69" s="67" t="s">
        <v>0</v>
      </c>
      <c r="EF69" s="67"/>
      <c r="EN69" s="136"/>
      <c r="EO69" s="136"/>
      <c r="EP69" s="134"/>
      <c r="EQ69" s="1"/>
      <c r="ER69" s="67" t="s">
        <v>6</v>
      </c>
      <c r="ES69" s="30">
        <v>80</v>
      </c>
      <c r="ET69" s="30">
        <v>89</v>
      </c>
      <c r="EU69" s="67" t="s">
        <v>8</v>
      </c>
      <c r="EV69" s="95">
        <v>62</v>
      </c>
      <c r="EW69" s="95">
        <v>72</v>
      </c>
      <c r="EX69" s="95">
        <v>71.122807017543863</v>
      </c>
      <c r="EY69" s="95">
        <v>78</v>
      </c>
      <c r="EZ69" s="95">
        <v>79</v>
      </c>
      <c r="FA69" s="95">
        <v>40</v>
      </c>
      <c r="FB69" s="95">
        <v>39</v>
      </c>
      <c r="FC69" s="1">
        <v>0</v>
      </c>
      <c r="FD69" s="95">
        <v>0</v>
      </c>
      <c r="FE69" s="1">
        <v>0</v>
      </c>
      <c r="FF69" s="145"/>
      <c r="FG69" s="145"/>
      <c r="FH69" s="145"/>
    </row>
    <row r="70" spans="3:167" s="30" customFormat="1" ht="14.25" customHeight="1">
      <c r="C70" s="67" t="s">
        <v>6</v>
      </c>
      <c r="AA70" s="95"/>
      <c r="AB70" s="95" t="s">
        <v>6</v>
      </c>
      <c r="AC70" s="95" t="s">
        <v>6</v>
      </c>
      <c r="AD70" s="95">
        <v>7.44</v>
      </c>
      <c r="AE70" s="221" t="s">
        <v>6</v>
      </c>
      <c r="AF70" s="222">
        <v>6.9</v>
      </c>
      <c r="AG70" s="222">
        <v>9.6999999999999993</v>
      </c>
      <c r="AH70" s="222">
        <v>6.86</v>
      </c>
      <c r="AI70" s="222">
        <v>5.5</v>
      </c>
      <c r="AJ70" s="222">
        <v>4.5</v>
      </c>
      <c r="AK70" s="222">
        <v>8.94</v>
      </c>
      <c r="AL70" s="222">
        <v>3.37</v>
      </c>
      <c r="AM70" s="222">
        <v>6.28</v>
      </c>
      <c r="AN70" s="222">
        <v>1.07</v>
      </c>
      <c r="AO70" s="222">
        <v>6.59</v>
      </c>
      <c r="AP70" s="222">
        <v>10.09</v>
      </c>
      <c r="AQ70" s="222">
        <v>3.92</v>
      </c>
      <c r="AR70" s="223">
        <v>2.14</v>
      </c>
      <c r="AS70" s="95"/>
      <c r="AT70" s="95"/>
      <c r="AU70" s="95"/>
      <c r="AV70" s="95"/>
      <c r="AW70" s="95"/>
      <c r="AX70" s="95"/>
      <c r="AY70" s="95"/>
      <c r="AZ70" s="95"/>
      <c r="BA70" s="68"/>
      <c r="BB70" s="68"/>
      <c r="BC70" s="68"/>
      <c r="BD70" s="68"/>
      <c r="BE70" s="68"/>
      <c r="DD70" s="67" t="s">
        <v>6</v>
      </c>
      <c r="EF70" s="67"/>
      <c r="EN70" s="135"/>
      <c r="EO70" s="135"/>
      <c r="EP70" s="134"/>
      <c r="ER70" s="67" t="s">
        <v>10</v>
      </c>
      <c r="ES70" s="30">
        <v>67</v>
      </c>
      <c r="ET70" s="30">
        <v>77</v>
      </c>
      <c r="EU70" s="67" t="s">
        <v>10</v>
      </c>
      <c r="EV70" s="1">
        <v>85</v>
      </c>
      <c r="EW70" s="1">
        <v>80.245614035087726</v>
      </c>
      <c r="EX70" s="30">
        <v>86</v>
      </c>
      <c r="EY70" s="30">
        <v>83</v>
      </c>
      <c r="EZ70" s="30">
        <v>74</v>
      </c>
      <c r="FA70" s="30">
        <v>32</v>
      </c>
      <c r="FB70" s="30">
        <v>42</v>
      </c>
      <c r="FC70" s="1">
        <v>0</v>
      </c>
      <c r="FD70" s="30">
        <v>0</v>
      </c>
      <c r="FE70" s="1">
        <v>0</v>
      </c>
      <c r="FF70" s="145"/>
      <c r="FG70" s="145"/>
      <c r="FH70" s="145"/>
    </row>
    <row r="71" spans="3:167" s="30" customFormat="1" ht="14.25" customHeight="1">
      <c r="C71" s="67" t="s">
        <v>10</v>
      </c>
      <c r="AB71" s="30" t="s">
        <v>10</v>
      </c>
      <c r="AC71" s="30" t="s">
        <v>10</v>
      </c>
      <c r="AD71" s="95">
        <v>4.1900000000000004</v>
      </c>
      <c r="AE71" s="221" t="s">
        <v>10</v>
      </c>
      <c r="AF71" s="222">
        <v>6.56</v>
      </c>
      <c r="AG71" s="222">
        <v>4.21</v>
      </c>
      <c r="AH71" s="222">
        <v>1.74</v>
      </c>
      <c r="AI71" s="222">
        <v>0.78</v>
      </c>
      <c r="AJ71" s="222">
        <v>1.7</v>
      </c>
      <c r="AK71" s="222">
        <v>8.1999999999999993</v>
      </c>
      <c r="AL71" s="222">
        <v>8.44</v>
      </c>
      <c r="AM71" s="222">
        <v>0.62</v>
      </c>
      <c r="AN71" s="222">
        <v>2.14</v>
      </c>
      <c r="AO71" s="222">
        <v>0.88</v>
      </c>
      <c r="AP71" s="222">
        <v>0.06</v>
      </c>
      <c r="AQ71" s="222">
        <v>1.57</v>
      </c>
      <c r="AR71" s="223">
        <v>1.1499999999999999</v>
      </c>
      <c r="AS71" s="95"/>
      <c r="AT71" s="95"/>
      <c r="AU71" s="95"/>
      <c r="AV71" s="95"/>
      <c r="AW71" s="95"/>
      <c r="AX71" s="95"/>
      <c r="AY71" s="95"/>
      <c r="AZ71" s="95"/>
      <c r="BA71" s="68"/>
      <c r="BB71" s="68"/>
      <c r="BC71" s="68"/>
      <c r="BD71" s="68"/>
      <c r="BE71" s="68"/>
      <c r="DD71" s="67" t="s">
        <v>10</v>
      </c>
      <c r="EF71" s="67"/>
      <c r="EG71" s="1"/>
      <c r="EH71" s="1"/>
      <c r="EI71" s="1"/>
      <c r="EJ71" s="1"/>
      <c r="EK71" s="1"/>
      <c r="EL71" s="1"/>
      <c r="EM71" s="1"/>
      <c r="EN71" s="136"/>
      <c r="EO71" s="136"/>
      <c r="EP71" s="134"/>
      <c r="ER71" s="67" t="s">
        <v>12</v>
      </c>
      <c r="ES71" s="30">
        <v>47</v>
      </c>
      <c r="ET71" s="30">
        <v>53</v>
      </c>
      <c r="EU71" s="67" t="s">
        <v>9</v>
      </c>
      <c r="EV71" s="30">
        <v>83</v>
      </c>
      <c r="EW71" s="30">
        <v>55.122807017543863</v>
      </c>
      <c r="EX71" s="1">
        <v>79</v>
      </c>
      <c r="EY71" s="1">
        <v>82</v>
      </c>
      <c r="EZ71" s="1">
        <v>70</v>
      </c>
      <c r="FA71" s="1">
        <v>25</v>
      </c>
      <c r="FB71" s="1">
        <v>45</v>
      </c>
      <c r="FC71" s="1">
        <v>0</v>
      </c>
      <c r="FD71" s="1">
        <v>0</v>
      </c>
      <c r="FE71" s="1">
        <v>0</v>
      </c>
      <c r="FF71" s="145"/>
      <c r="FG71" s="145"/>
      <c r="FH71" s="145"/>
    </row>
    <row r="72" spans="3:167" s="30" customFormat="1" ht="14.25" customHeight="1">
      <c r="C72" s="67" t="s">
        <v>11</v>
      </c>
      <c r="AA72" s="95"/>
      <c r="AB72" s="30" t="s">
        <v>11</v>
      </c>
      <c r="AC72" s="95" t="s">
        <v>11</v>
      </c>
      <c r="AD72" s="95">
        <v>0</v>
      </c>
      <c r="AE72" s="221" t="s">
        <v>11</v>
      </c>
      <c r="AF72" s="222">
        <v>0.09</v>
      </c>
      <c r="AG72" s="222">
        <v>0</v>
      </c>
      <c r="AH72" s="222">
        <v>0.03</v>
      </c>
      <c r="AI72" s="222">
        <v>0.03</v>
      </c>
      <c r="AJ72" s="222">
        <v>0</v>
      </c>
      <c r="AK72" s="222">
        <v>0</v>
      </c>
      <c r="AL72" s="222">
        <v>0.4</v>
      </c>
      <c r="AM72" s="222">
        <v>0.63</v>
      </c>
      <c r="AN72" s="222">
        <v>0.12</v>
      </c>
      <c r="AO72" s="222">
        <v>1.1599999999999999</v>
      </c>
      <c r="AP72" s="222">
        <v>0.69</v>
      </c>
      <c r="AQ72" s="222">
        <v>0.21</v>
      </c>
      <c r="AR72" s="223">
        <v>2.42</v>
      </c>
      <c r="AT72" s="95"/>
      <c r="AU72" s="95"/>
      <c r="AV72" s="95"/>
      <c r="AW72" s="95"/>
      <c r="AX72" s="95"/>
      <c r="AY72" s="95"/>
      <c r="AZ72" s="95"/>
      <c r="BA72" s="68"/>
      <c r="BB72" s="68"/>
      <c r="BC72" s="68"/>
      <c r="BD72" s="68"/>
      <c r="BE72" s="68"/>
      <c r="DD72" s="67" t="s">
        <v>11</v>
      </c>
      <c r="EF72" s="67"/>
      <c r="EN72" s="135"/>
      <c r="EO72" s="135"/>
      <c r="EP72" s="134"/>
      <c r="EQ72" s="1"/>
      <c r="ER72" s="67" t="s">
        <v>9</v>
      </c>
      <c r="ES72" s="1">
        <v>57</v>
      </c>
      <c r="ET72" s="1">
        <v>51</v>
      </c>
      <c r="EU72" s="67" t="s">
        <v>6</v>
      </c>
      <c r="EV72" s="30">
        <v>78</v>
      </c>
      <c r="EW72" s="30">
        <v>93</v>
      </c>
      <c r="EX72" s="30">
        <v>72</v>
      </c>
      <c r="EY72" s="30">
        <v>65</v>
      </c>
      <c r="EZ72" s="30">
        <v>70</v>
      </c>
      <c r="FA72" s="30">
        <v>25</v>
      </c>
      <c r="FB72" s="30">
        <v>45</v>
      </c>
      <c r="FC72" s="1">
        <v>0</v>
      </c>
      <c r="FD72" s="30">
        <v>0</v>
      </c>
      <c r="FE72" s="1">
        <v>0</v>
      </c>
      <c r="FF72" s="145"/>
      <c r="FG72" s="145"/>
      <c r="FH72" s="145"/>
      <c r="FI72" s="1"/>
    </row>
    <row r="73" spans="3:167" s="30" customFormat="1" ht="14.25" customHeight="1">
      <c r="C73" s="67" t="s">
        <v>12</v>
      </c>
      <c r="AB73" s="30" t="s">
        <v>12</v>
      </c>
      <c r="AC73" s="30" t="s">
        <v>12</v>
      </c>
      <c r="AD73" s="95">
        <v>0.44</v>
      </c>
      <c r="AE73" s="221" t="s">
        <v>12</v>
      </c>
      <c r="AF73" s="222">
        <v>1.0900000000000001</v>
      </c>
      <c r="AG73" s="222">
        <v>0.38</v>
      </c>
      <c r="AH73" s="222">
        <v>0</v>
      </c>
      <c r="AI73" s="222">
        <v>1.27</v>
      </c>
      <c r="AJ73" s="222">
        <v>0</v>
      </c>
      <c r="AK73" s="222">
        <v>0.02</v>
      </c>
      <c r="AL73" s="222">
        <v>1.27</v>
      </c>
      <c r="AM73" s="222">
        <v>0.25</v>
      </c>
      <c r="AN73" s="222">
        <v>0.06</v>
      </c>
      <c r="AO73" s="222">
        <v>2.6</v>
      </c>
      <c r="AP73" s="222">
        <v>4.22</v>
      </c>
      <c r="AQ73" s="222">
        <v>2.23</v>
      </c>
      <c r="AR73" s="223">
        <v>2.0099999999999998</v>
      </c>
      <c r="AT73" s="95"/>
      <c r="AU73" s="95"/>
      <c r="AV73" s="95"/>
      <c r="AW73" s="95"/>
      <c r="AX73" s="95"/>
      <c r="AY73" s="95"/>
      <c r="AZ73" s="95"/>
      <c r="BA73" s="68"/>
      <c r="BB73" s="68"/>
      <c r="BC73" s="68"/>
      <c r="BD73" s="68"/>
      <c r="BE73" s="68"/>
      <c r="DD73" s="67" t="s">
        <v>12</v>
      </c>
      <c r="EF73" s="67"/>
      <c r="EN73" s="136"/>
      <c r="EO73" s="136"/>
      <c r="EP73" s="134"/>
      <c r="ER73" s="67" t="s">
        <v>8</v>
      </c>
      <c r="ES73" s="1">
        <v>55</v>
      </c>
      <c r="ET73" s="1">
        <v>76</v>
      </c>
      <c r="EU73" s="67" t="s">
        <v>5</v>
      </c>
      <c r="EV73" s="1">
        <v>67</v>
      </c>
      <c r="EW73" s="1">
        <v>67</v>
      </c>
      <c r="EX73" s="1">
        <v>67</v>
      </c>
      <c r="EY73" s="1">
        <v>53</v>
      </c>
      <c r="EZ73" s="1">
        <v>68</v>
      </c>
      <c r="FA73" s="1">
        <v>26</v>
      </c>
      <c r="FB73" s="1">
        <v>42</v>
      </c>
      <c r="FC73" s="1">
        <v>0</v>
      </c>
      <c r="FD73" s="1">
        <v>0</v>
      </c>
      <c r="FE73" s="1">
        <v>0</v>
      </c>
      <c r="FF73" s="145"/>
      <c r="FG73" s="145"/>
      <c r="FH73" s="145"/>
      <c r="FI73" s="1"/>
    </row>
    <row r="74" spans="3:167" s="30" customFormat="1" ht="14.25" customHeight="1">
      <c r="C74" s="67" t="s">
        <v>8</v>
      </c>
      <c r="AA74" s="95"/>
      <c r="AB74" s="95" t="s">
        <v>8</v>
      </c>
      <c r="AC74" s="95" t="s">
        <v>8</v>
      </c>
      <c r="AD74" s="95">
        <v>0</v>
      </c>
      <c r="AE74" s="221" t="s">
        <v>8</v>
      </c>
      <c r="AF74" s="222">
        <v>0</v>
      </c>
      <c r="AG74" s="222">
        <v>0</v>
      </c>
      <c r="AH74" s="222">
        <v>0</v>
      </c>
      <c r="AI74" s="222">
        <v>0</v>
      </c>
      <c r="AJ74" s="222">
        <v>0</v>
      </c>
      <c r="AK74" s="222">
        <v>0.02</v>
      </c>
      <c r="AL74" s="222">
        <v>0</v>
      </c>
      <c r="AM74" s="222">
        <v>0</v>
      </c>
      <c r="AN74" s="222">
        <v>0</v>
      </c>
      <c r="AO74" s="222">
        <v>0</v>
      </c>
      <c r="AP74" s="222">
        <v>0</v>
      </c>
      <c r="AQ74" s="222">
        <v>0</v>
      </c>
      <c r="AR74" s="223">
        <v>1.55</v>
      </c>
      <c r="AS74" s="95"/>
      <c r="AT74" s="95"/>
      <c r="AU74" s="95"/>
      <c r="AV74" s="95"/>
      <c r="AW74" s="95"/>
      <c r="AX74" s="95"/>
      <c r="AY74" s="95"/>
      <c r="AZ74" s="95"/>
      <c r="BA74" s="68"/>
      <c r="BB74" s="68"/>
      <c r="BC74" s="68"/>
      <c r="BD74" s="68"/>
      <c r="BE74" s="68"/>
      <c r="DD74" s="67" t="s">
        <v>8</v>
      </c>
      <c r="EF74" s="67"/>
      <c r="EN74" s="136"/>
      <c r="EO74" s="135"/>
      <c r="EP74" s="134"/>
      <c r="EQ74" s="1"/>
      <c r="ER74" s="67" t="s">
        <v>11</v>
      </c>
      <c r="ES74" s="1">
        <v>81</v>
      </c>
      <c r="ET74" s="1">
        <v>73</v>
      </c>
      <c r="EU74" s="67" t="s">
        <v>0</v>
      </c>
      <c r="EV74" s="30">
        <v>74</v>
      </c>
      <c r="EW74" s="30">
        <v>85</v>
      </c>
      <c r="EX74" s="1">
        <v>75</v>
      </c>
      <c r="EY74" s="1">
        <v>77</v>
      </c>
      <c r="EZ74" s="1">
        <v>64.122807017543863</v>
      </c>
      <c r="FA74" s="1">
        <v>32</v>
      </c>
      <c r="FB74" s="1">
        <v>33</v>
      </c>
      <c r="FC74" s="1">
        <v>0</v>
      </c>
      <c r="FD74" s="1">
        <v>-0.87719298245614041</v>
      </c>
      <c r="FE74" s="1">
        <v>0</v>
      </c>
      <c r="FF74" s="145"/>
      <c r="FG74" s="145"/>
      <c r="FH74" s="145"/>
    </row>
    <row r="75" spans="3:167" ht="14.25" customHeight="1">
      <c r="C75" s="93" t="s">
        <v>5</v>
      </c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6"/>
      <c r="AA75" s="173"/>
      <c r="AB75" s="30" t="s">
        <v>5</v>
      </c>
      <c r="AC75" s="95" t="s">
        <v>5</v>
      </c>
      <c r="AD75" s="95">
        <v>0</v>
      </c>
      <c r="AE75" s="221" t="s">
        <v>5</v>
      </c>
      <c r="AF75" s="222">
        <v>0</v>
      </c>
      <c r="AG75" s="222">
        <v>0</v>
      </c>
      <c r="AH75" s="222">
        <v>0.01</v>
      </c>
      <c r="AI75" s="222">
        <v>0</v>
      </c>
      <c r="AJ75" s="222">
        <v>0</v>
      </c>
      <c r="AK75" s="222">
        <v>0</v>
      </c>
      <c r="AL75" s="222">
        <v>0</v>
      </c>
      <c r="AM75" s="222">
        <v>0</v>
      </c>
      <c r="AN75" s="222">
        <v>0.01</v>
      </c>
      <c r="AO75" s="222">
        <v>0</v>
      </c>
      <c r="AP75" s="222">
        <v>7.0000000000000007E-2</v>
      </c>
      <c r="AQ75" s="222">
        <v>0</v>
      </c>
      <c r="AR75" s="223">
        <v>1.53</v>
      </c>
      <c r="AS75" s="95"/>
      <c r="AT75" s="95"/>
      <c r="AU75" s="95"/>
      <c r="AV75" s="95"/>
      <c r="AW75" s="95"/>
      <c r="AX75" s="95"/>
      <c r="AY75" s="95"/>
      <c r="AZ75" s="95"/>
      <c r="DD75" s="67" t="s">
        <v>5</v>
      </c>
      <c r="EF75" s="67"/>
      <c r="EG75" s="30"/>
      <c r="EH75" s="30"/>
      <c r="EI75" s="30"/>
      <c r="EJ75" s="30"/>
      <c r="EK75" s="30"/>
      <c r="EL75" s="30"/>
      <c r="EM75" s="30"/>
      <c r="EN75" s="136"/>
      <c r="EO75" s="136"/>
      <c r="EP75" s="134"/>
      <c r="ER75" s="93" t="s">
        <v>5</v>
      </c>
      <c r="ES75" s="30">
        <v>50</v>
      </c>
      <c r="ET75" s="95">
        <v>53</v>
      </c>
      <c r="EU75" s="67" t="s">
        <v>12</v>
      </c>
      <c r="EV75" s="1">
        <v>69</v>
      </c>
      <c r="EW75" s="1">
        <v>52</v>
      </c>
      <c r="EX75" s="1">
        <v>40</v>
      </c>
      <c r="EY75" s="1">
        <v>50</v>
      </c>
      <c r="EZ75" s="1">
        <v>58</v>
      </c>
      <c r="FA75" s="1">
        <v>40</v>
      </c>
      <c r="FB75" s="1">
        <v>18</v>
      </c>
      <c r="FC75" s="1">
        <v>0</v>
      </c>
      <c r="FD75" s="1">
        <v>0</v>
      </c>
      <c r="FE75" s="1">
        <v>0</v>
      </c>
      <c r="FF75" s="145"/>
      <c r="FG75" s="145"/>
      <c r="FH75" s="145"/>
      <c r="FJ75" s="30"/>
      <c r="FK75" s="30"/>
    </row>
    <row r="76" spans="3:167" ht="14.25" customHeight="1">
      <c r="EF76" s="93"/>
      <c r="EN76" s="136"/>
      <c r="EO76" s="136"/>
      <c r="EU76" s="93" t="s">
        <v>11</v>
      </c>
      <c r="EV76" s="1">
        <v>74</v>
      </c>
      <c r="EW76" s="1">
        <v>74</v>
      </c>
      <c r="EX76" s="30">
        <v>79</v>
      </c>
      <c r="EY76" s="30">
        <v>65.245614035087726</v>
      </c>
      <c r="EZ76" s="30">
        <v>55.122807017543863</v>
      </c>
      <c r="FA76" s="30">
        <v>29</v>
      </c>
      <c r="FB76" s="30">
        <v>27</v>
      </c>
      <c r="FC76" s="1">
        <v>0</v>
      </c>
      <c r="FD76" s="30">
        <v>-0.87719298245614041</v>
      </c>
      <c r="FE76" s="1">
        <v>0</v>
      </c>
      <c r="FJ76" s="30"/>
      <c r="FK76" s="30"/>
    </row>
    <row r="77" spans="3:167" ht="14.25" customHeight="1">
      <c r="EN77" s="136"/>
      <c r="EO77" s="136"/>
      <c r="EP77" s="30"/>
      <c r="EQ77" s="30"/>
      <c r="FI77" s="30"/>
      <c r="FJ77" s="30"/>
      <c r="FK77" s="95"/>
    </row>
    <row r="78" spans="3:167" ht="14.25" customHeight="1">
      <c r="EN78" s="137"/>
      <c r="EO78" s="136"/>
      <c r="FJ78" s="30"/>
      <c r="FK78" s="30"/>
    </row>
  </sheetData>
  <sortState ref="EU69:FE76">
    <sortCondition descending="1" ref="EZ69:EZ7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1.한국사업부(제품)</vt:lpstr>
      <vt:lpstr>2.세탁기</vt:lpstr>
      <vt:lpstr>3.냉장고</vt:lpstr>
      <vt:lpstr>5.Cooking</vt:lpstr>
      <vt:lpstr> </vt:lpstr>
      <vt:lpstr>W-Machine</vt:lpstr>
      <vt:lpstr>세탁기</vt:lpstr>
      <vt:lpstr>피벗_세탁기</vt:lpstr>
      <vt:lpstr>냉장고</vt:lpstr>
      <vt:lpstr>피벗_냉장고</vt:lpstr>
      <vt:lpstr>RAC</vt:lpstr>
      <vt:lpstr>RAC Acc</vt:lpstr>
      <vt:lpstr>RAC (2)</vt:lpstr>
      <vt:lpstr>피벗_RAC</vt:lpstr>
      <vt:lpstr>쿠킹</vt:lpstr>
      <vt:lpstr>피벗_쿠킹</vt:lpstr>
      <vt:lpstr>한국사업부</vt:lpstr>
      <vt:lpstr>4.RAC</vt:lpstr>
      <vt:lpstr>KPI</vt:lpstr>
      <vt:lpstr>지표비교</vt:lpstr>
      <vt:lpstr>Monthy</vt:lpstr>
      <vt:lpstr>Acc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eremes</dc:creator>
  <cp:lastModifiedBy>edmilson.lopes</cp:lastModifiedBy>
  <dcterms:created xsi:type="dcterms:W3CDTF">2014-09-17T02:29:06Z</dcterms:created>
  <dcterms:modified xsi:type="dcterms:W3CDTF">2018-12-14T12:55:28Z</dcterms:modified>
</cp:coreProperties>
</file>