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6EC488F-D190-4C1E-A520-4AE0ACED3507}" xr6:coauthVersionLast="45" xr6:coauthVersionMax="45" xr10:uidLastSave="{00000000-0000-0000-0000-000000000000}"/>
  <bookViews>
    <workbookView xWindow="-120" yWindow="-120" windowWidth="29040" windowHeight="15840" activeTab="1" xr2:uid="{64BD58CD-213D-4805-B5E2-65E0ECD2EE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D3" i="2"/>
  <c r="C3" i="2"/>
  <c r="B3" i="2"/>
  <c r="E4" i="2" a="1"/>
  <c r="D4" i="2" a="1"/>
  <c r="B4" i="2" a="1"/>
  <c r="C4" i="2" a="1"/>
  <c r="E4" i="2" l="1"/>
  <c r="D4" i="2"/>
  <c r="B4" i="2"/>
  <c r="C4" i="2"/>
  <c r="C8" i="2" s="1"/>
  <c r="N31" i="1"/>
  <c r="N32" i="1"/>
  <c r="N33" i="1"/>
  <c r="A31" i="1"/>
  <c r="A32" i="1"/>
  <c r="A33" i="1"/>
  <c r="X1" i="1" a="1"/>
  <c r="H31" i="1"/>
  <c r="L31" i="1"/>
  <c r="K32" i="1"/>
  <c r="J33" i="1"/>
  <c r="K33" i="1"/>
  <c r="K31" i="1"/>
  <c r="J32" i="1"/>
  <c r="I33" i="1"/>
  <c r="E31" i="1"/>
  <c r="E32" i="1"/>
  <c r="E33" i="1"/>
  <c r="D31" i="1"/>
  <c r="B32" i="1"/>
  <c r="F32" i="1"/>
  <c r="D33" i="1"/>
  <c r="W1" i="1" a="1"/>
  <c r="J31" i="1"/>
  <c r="I32" i="1"/>
  <c r="H33" i="1"/>
  <c r="L33" i="1"/>
  <c r="I31" i="1"/>
  <c r="H32" i="1"/>
  <c r="L32" i="1"/>
  <c r="C31" i="1"/>
  <c r="C32" i="1"/>
  <c r="C33" i="1"/>
  <c r="B31" i="1"/>
  <c r="F31" i="1"/>
  <c r="D32" i="1"/>
  <c r="B33" i="1"/>
  <c r="F33" i="1"/>
  <c r="E8" i="2" l="1"/>
  <c r="E10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9" i="2"/>
  <c r="E11" i="2"/>
  <c r="E13" i="2"/>
  <c r="E15" i="2"/>
  <c r="E17" i="2"/>
  <c r="E19" i="2"/>
  <c r="E21" i="2"/>
  <c r="E23" i="2"/>
  <c r="E25" i="2"/>
  <c r="E27" i="2"/>
  <c r="E29" i="2"/>
  <c r="E31" i="2"/>
  <c r="E33" i="2"/>
  <c r="E35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D9" i="2"/>
  <c r="D11" i="2"/>
  <c r="D13" i="2"/>
  <c r="D15" i="2"/>
  <c r="D17" i="2"/>
  <c r="D19" i="2"/>
  <c r="D21" i="2"/>
  <c r="D23" i="2"/>
  <c r="D25" i="2"/>
  <c r="D27" i="2"/>
  <c r="D29" i="2"/>
  <c r="D31" i="2"/>
  <c r="D33" i="2"/>
  <c r="D35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B8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10" i="2"/>
  <c r="B12" i="2"/>
  <c r="B14" i="2"/>
  <c r="B16" i="2"/>
  <c r="B18" i="2"/>
  <c r="B20" i="2"/>
  <c r="B22" i="2"/>
  <c r="B24" i="2"/>
  <c r="B26" i="2"/>
  <c r="B28" i="2"/>
  <c r="B30" i="2"/>
  <c r="B32" i="2"/>
  <c r="B34" i="2"/>
  <c r="B36" i="2"/>
  <c r="X1" i="1"/>
  <c r="W1" i="1"/>
  <c r="S33" i="1"/>
  <c r="S32" i="1"/>
  <c r="S31" i="1"/>
  <c r="P33" i="1"/>
  <c r="P32" i="1"/>
  <c r="P31" i="1"/>
  <c r="R33" i="1"/>
  <c r="R32" i="1"/>
  <c r="R31" i="1"/>
  <c r="Q33" i="1"/>
  <c r="Q32" i="1"/>
  <c r="Q31" i="1"/>
  <c r="O33" i="1"/>
  <c r="O32" i="1"/>
  <c r="O31" i="1"/>
  <c r="M31" i="1"/>
  <c r="M33" i="1"/>
  <c r="M3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H4" i="1"/>
  <c r="K5" i="1"/>
  <c r="I7" i="1"/>
  <c r="L8" i="1"/>
  <c r="J10" i="1"/>
  <c r="H12" i="1"/>
  <c r="K13" i="1"/>
  <c r="I15" i="1"/>
  <c r="L16" i="1"/>
  <c r="J18" i="1"/>
  <c r="H20" i="1"/>
  <c r="K21" i="1"/>
  <c r="I23" i="1"/>
  <c r="L24" i="1"/>
  <c r="J26" i="1"/>
  <c r="H28" i="1"/>
  <c r="K29" i="1"/>
  <c r="I4" i="1"/>
  <c r="L5" i="1"/>
  <c r="J7" i="1"/>
  <c r="H9" i="1"/>
  <c r="K10" i="1"/>
  <c r="I12" i="1"/>
  <c r="L13" i="1"/>
  <c r="J15" i="1"/>
  <c r="H17" i="1"/>
  <c r="K18" i="1"/>
  <c r="I20" i="1"/>
  <c r="L21" i="1"/>
  <c r="J23" i="1"/>
  <c r="H25" i="1"/>
  <c r="K26" i="1"/>
  <c r="K28" i="1"/>
  <c r="H29" i="1"/>
  <c r="J3" i="1"/>
  <c r="B3" i="1"/>
  <c r="C7" i="1"/>
  <c r="F8" i="1"/>
  <c r="D10" i="1"/>
  <c r="B12" i="1"/>
  <c r="E13" i="1"/>
  <c r="C15" i="1"/>
  <c r="F16" i="1"/>
  <c r="D18" i="1"/>
  <c r="B20" i="1"/>
  <c r="E21" i="1"/>
  <c r="C23" i="1"/>
  <c r="F24" i="1"/>
  <c r="D26" i="1"/>
  <c r="B28" i="1"/>
  <c r="E29" i="1"/>
  <c r="C6" i="1"/>
  <c r="F7" i="1"/>
  <c r="D9" i="1"/>
  <c r="B11" i="1"/>
  <c r="E12" i="1"/>
  <c r="C14" i="1"/>
  <c r="F15" i="1"/>
  <c r="D17" i="1"/>
  <c r="B19" i="1"/>
  <c r="E20" i="1"/>
  <c r="C22" i="1"/>
  <c r="F23" i="1"/>
  <c r="D25" i="1"/>
  <c r="L6" i="1"/>
  <c r="H10" i="1"/>
  <c r="I13" i="1"/>
  <c r="J16" i="1"/>
  <c r="K19" i="1"/>
  <c r="L22" i="1"/>
  <c r="K27" i="1"/>
  <c r="H7" i="1"/>
  <c r="H15" i="1"/>
  <c r="J21" i="1"/>
  <c r="I28" i="1"/>
  <c r="B10" i="1"/>
  <c r="B18" i="1"/>
  <c r="D24" i="1"/>
  <c r="B9" i="1"/>
  <c r="B17" i="1"/>
  <c r="D23" i="1"/>
  <c r="F27" i="1"/>
  <c r="B4" i="1"/>
  <c r="C3" i="1"/>
  <c r="H6" i="1"/>
  <c r="I9" i="1"/>
  <c r="J12" i="1"/>
  <c r="K15" i="1"/>
  <c r="L18" i="1"/>
  <c r="H22" i="1"/>
  <c r="I25" i="1"/>
  <c r="J28" i="1"/>
  <c r="K4" i="1"/>
  <c r="L7" i="1"/>
  <c r="H11" i="1"/>
  <c r="I14" i="1"/>
  <c r="J17" i="1"/>
  <c r="K20" i="1"/>
  <c r="L23" i="1"/>
  <c r="H27" i="1"/>
  <c r="L29" i="1"/>
  <c r="B6" i="1"/>
  <c r="C9" i="1"/>
  <c r="D12" i="1"/>
  <c r="E15" i="1"/>
  <c r="F18" i="1"/>
  <c r="B22" i="1"/>
  <c r="C25" i="1"/>
  <c r="D28" i="1"/>
  <c r="E6" i="1"/>
  <c r="F9" i="1"/>
  <c r="B13" i="1"/>
  <c r="C16" i="1"/>
  <c r="D19" i="1"/>
  <c r="E22" i="1"/>
  <c r="F25" i="1"/>
  <c r="D27" i="1"/>
  <c r="B29" i="1"/>
  <c r="E30" i="1"/>
  <c r="C5" i="1"/>
  <c r="B5" i="1"/>
  <c r="E3" i="1"/>
  <c r="H26" i="1"/>
  <c r="J5" i="1"/>
  <c r="I10" i="1"/>
  <c r="K16" i="1"/>
  <c r="H23" i="1"/>
  <c r="J6" i="1"/>
  <c r="K9" i="1"/>
  <c r="L12" i="1"/>
  <c r="H16" i="1"/>
  <c r="I19" i="1"/>
  <c r="J22" i="1"/>
  <c r="K25" i="1"/>
  <c r="L28" i="1"/>
  <c r="H5" i="1"/>
  <c r="I8" i="1"/>
  <c r="J11" i="1"/>
  <c r="K14" i="1"/>
  <c r="L17" i="1"/>
  <c r="H21" i="1"/>
  <c r="I24" i="1"/>
  <c r="J27" i="1"/>
  <c r="K30" i="1"/>
  <c r="D6" i="1"/>
  <c r="E9" i="1"/>
  <c r="F12" i="1"/>
  <c r="B16" i="1"/>
  <c r="C19" i="1"/>
  <c r="D22" i="1"/>
  <c r="E25" i="1"/>
  <c r="F28" i="1"/>
  <c r="B7" i="1"/>
  <c r="C10" i="1"/>
  <c r="D13" i="1"/>
  <c r="E16" i="1"/>
  <c r="F19" i="1"/>
  <c r="B23" i="1"/>
  <c r="I5" i="1"/>
  <c r="K11" i="1"/>
  <c r="H18" i="1"/>
  <c r="J24" i="1"/>
  <c r="L11" i="1"/>
  <c r="K24" i="1"/>
  <c r="C13" i="1"/>
  <c r="C29" i="1"/>
  <c r="C20" i="1"/>
  <c r="D29" i="1"/>
  <c r="J4" i="1"/>
  <c r="L10" i="1"/>
  <c r="I17" i="1"/>
  <c r="K23" i="1"/>
  <c r="H30" i="1"/>
  <c r="J9" i="1"/>
  <c r="L15" i="1"/>
  <c r="I22" i="1"/>
  <c r="J29" i="1"/>
  <c r="E7" i="1"/>
  <c r="B14" i="1"/>
  <c r="D20" i="1"/>
  <c r="F26" i="1"/>
  <c r="C8" i="1"/>
  <c r="E14" i="1"/>
  <c r="B21" i="1"/>
  <c r="E26" i="1"/>
  <c r="F29" i="1"/>
  <c r="C4" i="1"/>
  <c r="F3" i="1"/>
  <c r="K8" i="1"/>
  <c r="L19" i="1"/>
  <c r="L27" i="1"/>
  <c r="F6" i="1"/>
  <c r="E11" i="1"/>
  <c r="D16" i="1"/>
  <c r="F22" i="1"/>
  <c r="E27" i="1"/>
  <c r="D7" i="1"/>
  <c r="F13" i="1"/>
  <c r="E18" i="1"/>
  <c r="B25" i="1"/>
  <c r="E28" i="1"/>
  <c r="F4" i="1"/>
  <c r="D5" i="1"/>
  <c r="L4" i="1"/>
  <c r="H8" i="1"/>
  <c r="I11" i="1"/>
  <c r="J14" i="1"/>
  <c r="K17" i="1"/>
  <c r="L20" i="1"/>
  <c r="H24" i="1"/>
  <c r="I27" i="1"/>
  <c r="J30" i="1"/>
  <c r="K6" i="1"/>
  <c r="L9" i="1"/>
  <c r="H13" i="1"/>
  <c r="I16" i="1"/>
  <c r="J19" i="1"/>
  <c r="K22" i="1"/>
  <c r="L25" i="1"/>
  <c r="I30" i="1"/>
  <c r="K3" i="1"/>
  <c r="B8" i="1"/>
  <c r="C11" i="1"/>
  <c r="D14" i="1"/>
  <c r="E17" i="1"/>
  <c r="F20" i="1"/>
  <c r="B24" i="1"/>
  <c r="C27" i="1"/>
  <c r="D30" i="1"/>
  <c r="E8" i="1"/>
  <c r="F11" i="1"/>
  <c r="B15" i="1"/>
  <c r="C18" i="1"/>
  <c r="D21" i="1"/>
  <c r="E24" i="1"/>
  <c r="J8" i="1"/>
  <c r="L14" i="1"/>
  <c r="I21" i="1"/>
  <c r="I29" i="1"/>
  <c r="I18" i="1"/>
  <c r="L3" i="1"/>
  <c r="C21" i="1"/>
  <c r="C12" i="1"/>
  <c r="C26" i="1"/>
  <c r="E5" i="1"/>
  <c r="K7" i="1"/>
  <c r="H14" i="1"/>
  <c r="J20" i="1"/>
  <c r="L26" i="1"/>
  <c r="I6" i="1"/>
  <c r="K12" i="1"/>
  <c r="H19" i="1"/>
  <c r="J25" i="1"/>
  <c r="I3" i="1"/>
  <c r="F10" i="1"/>
  <c r="C17" i="1"/>
  <c r="E23" i="1"/>
  <c r="B30" i="1"/>
  <c r="D11" i="1"/>
  <c r="F17" i="1"/>
  <c r="C24" i="1"/>
  <c r="C28" i="1"/>
  <c r="D4" i="1"/>
  <c r="F5" i="1"/>
  <c r="L30" i="1"/>
  <c r="J13" i="1"/>
  <c r="I26" i="1"/>
  <c r="H3" i="1"/>
  <c r="D8" i="1"/>
  <c r="F14" i="1"/>
  <c r="E19" i="1"/>
  <c r="B26" i="1"/>
  <c r="F30" i="1"/>
  <c r="E10" i="1"/>
  <c r="D15" i="1"/>
  <c r="F21" i="1"/>
  <c r="B27" i="1"/>
  <c r="C30" i="1"/>
  <c r="E4" i="1"/>
  <c r="D3" i="1"/>
  <c r="F8" i="2" l="1"/>
  <c r="F34" i="2"/>
  <c r="F30" i="2"/>
  <c r="F26" i="2"/>
  <c r="F22" i="2"/>
  <c r="F18" i="2"/>
  <c r="F14" i="2"/>
  <c r="F10" i="2"/>
  <c r="F33" i="2"/>
  <c r="F29" i="2"/>
  <c r="F25" i="2"/>
  <c r="F21" i="2"/>
  <c r="F17" i="2"/>
  <c r="F13" i="2"/>
  <c r="F9" i="2"/>
  <c r="F36" i="2"/>
  <c r="F32" i="2"/>
  <c r="F28" i="2"/>
  <c r="F24" i="2"/>
  <c r="F20" i="2"/>
  <c r="F16" i="2"/>
  <c r="F12" i="2"/>
  <c r="F35" i="2"/>
  <c r="F31" i="2"/>
  <c r="F27" i="2"/>
  <c r="F23" i="2"/>
  <c r="F19" i="2"/>
  <c r="F15" i="2"/>
  <c r="F11" i="2"/>
  <c r="S4" i="1"/>
  <c r="S21" i="1"/>
  <c r="S13" i="1"/>
  <c r="S30" i="1"/>
  <c r="S22" i="1"/>
  <c r="S14" i="1"/>
  <c r="S6" i="1"/>
  <c r="S5" i="1"/>
  <c r="S29" i="1"/>
  <c r="S25" i="1"/>
  <c r="S17" i="1"/>
  <c r="S9" i="1"/>
  <c r="S26" i="1"/>
  <c r="S18" i="1"/>
  <c r="S10" i="1"/>
  <c r="S27" i="1"/>
  <c r="S23" i="1"/>
  <c r="S19" i="1"/>
  <c r="S15" i="1"/>
  <c r="S11" i="1"/>
  <c r="S7" i="1"/>
  <c r="S28" i="1"/>
  <c r="S24" i="1"/>
  <c r="S20" i="1"/>
  <c r="S16" i="1"/>
  <c r="S12" i="1"/>
  <c r="S8" i="1"/>
  <c r="S3" i="1"/>
  <c r="P27" i="1"/>
  <c r="P25" i="1"/>
  <c r="P26" i="1"/>
  <c r="P5" i="1"/>
  <c r="P29" i="1"/>
  <c r="P21" i="1"/>
  <c r="P13" i="1"/>
  <c r="P30" i="1"/>
  <c r="P22" i="1"/>
  <c r="P14" i="1"/>
  <c r="P6" i="1"/>
  <c r="P4" i="1"/>
  <c r="P17" i="1"/>
  <c r="P9" i="1"/>
  <c r="P18" i="1"/>
  <c r="P10" i="1"/>
  <c r="P23" i="1"/>
  <c r="P19" i="1"/>
  <c r="P15" i="1"/>
  <c r="P11" i="1"/>
  <c r="P7" i="1"/>
  <c r="P28" i="1"/>
  <c r="P24" i="1"/>
  <c r="P20" i="1"/>
  <c r="P16" i="1"/>
  <c r="P12" i="1"/>
  <c r="P8" i="1"/>
  <c r="P3" i="1"/>
  <c r="R4" i="1"/>
  <c r="R28" i="1"/>
  <c r="R18" i="1"/>
  <c r="R10" i="1"/>
  <c r="R27" i="1"/>
  <c r="R19" i="1"/>
  <c r="R11" i="1"/>
  <c r="R30" i="1"/>
  <c r="R26" i="1"/>
  <c r="R22" i="1"/>
  <c r="R14" i="1"/>
  <c r="R6" i="1"/>
  <c r="R23" i="1"/>
  <c r="R15" i="1"/>
  <c r="R7" i="1"/>
  <c r="R5" i="1"/>
  <c r="R24" i="1"/>
  <c r="R20" i="1"/>
  <c r="R16" i="1"/>
  <c r="R12" i="1"/>
  <c r="R8" i="1"/>
  <c r="R29" i="1"/>
  <c r="R25" i="1"/>
  <c r="R21" i="1"/>
  <c r="R17" i="1"/>
  <c r="R13" i="1"/>
  <c r="R9" i="1"/>
  <c r="Q30" i="1"/>
  <c r="Q4" i="1"/>
  <c r="Q5" i="1"/>
  <c r="Q28" i="1"/>
  <c r="Q24" i="1"/>
  <c r="Q16" i="1"/>
  <c r="Q8" i="1"/>
  <c r="Q25" i="1"/>
  <c r="Q17" i="1"/>
  <c r="Q9" i="1"/>
  <c r="Q26" i="1"/>
  <c r="Q20" i="1"/>
  <c r="Q12" i="1"/>
  <c r="Q29" i="1"/>
  <c r="Q21" i="1"/>
  <c r="Q13" i="1"/>
  <c r="Q22" i="1"/>
  <c r="Q18" i="1"/>
  <c r="Q14" i="1"/>
  <c r="Q10" i="1"/>
  <c r="Q6" i="1"/>
  <c r="Q27" i="1"/>
  <c r="Q23" i="1"/>
  <c r="Q19" i="1"/>
  <c r="Q15" i="1"/>
  <c r="Q11" i="1"/>
  <c r="Q7" i="1"/>
  <c r="R3" i="1"/>
  <c r="Q3" i="1"/>
  <c r="O5" i="1"/>
  <c r="O15" i="1"/>
  <c r="O7" i="1"/>
  <c r="O16" i="1"/>
  <c r="O8" i="1"/>
  <c r="O4" i="1"/>
  <c r="O27" i="1"/>
  <c r="O19" i="1"/>
  <c r="O11" i="1"/>
  <c r="O28" i="1"/>
  <c r="O20" i="1"/>
  <c r="O12" i="1"/>
  <c r="O29" i="1"/>
  <c r="O23" i="1"/>
  <c r="O24" i="1"/>
  <c r="O25" i="1"/>
  <c r="O21" i="1"/>
  <c r="O17" i="1"/>
  <c r="O13" i="1"/>
  <c r="O9" i="1"/>
  <c r="O30" i="1"/>
  <c r="O26" i="1"/>
  <c r="O22" i="1"/>
  <c r="O18" i="1"/>
  <c r="O14" i="1"/>
  <c r="O10" i="1"/>
  <c r="O6" i="1"/>
  <c r="O3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M4" i="1"/>
  <c r="M29" i="1"/>
  <c r="M27" i="1"/>
  <c r="M25" i="1"/>
  <c r="M23" i="1"/>
  <c r="M21" i="1"/>
  <c r="M19" i="1"/>
  <c r="M17" i="1"/>
  <c r="M15" i="1"/>
  <c r="M13" i="1"/>
  <c r="M11" i="1"/>
  <c r="M9" i="1"/>
  <c r="M7" i="1"/>
  <c r="M5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<sst xmlns="http://schemas.openxmlformats.org/spreadsheetml/2006/main" count="36" uniqueCount="24">
  <si>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合约代码</t>
    <phoneticPr fontId="1" type="noConversion"/>
  </si>
  <si>
    <t>last_price</t>
    <phoneticPr fontId="1" type="noConversion"/>
  </si>
  <si>
    <t>bid_price_1</t>
    <phoneticPr fontId="1" type="noConversion"/>
  </si>
  <si>
    <t>bid_volume_1</t>
    <phoneticPr fontId="1" type="noConversion"/>
  </si>
  <si>
    <t>ask_price_1</t>
    <phoneticPr fontId="1" type="noConversion"/>
  </si>
  <si>
    <t>ask_volume_1</t>
    <phoneticPr fontId="1" type="noConversion"/>
  </si>
  <si>
    <t>价差</t>
    <phoneticPr fontId="1" type="noConversion"/>
  </si>
  <si>
    <t>IO2004</t>
    <phoneticPr fontId="1" type="noConversion"/>
  </si>
  <si>
    <t>合成期货</t>
    <phoneticPr fontId="1" type="noConversion"/>
  </si>
  <si>
    <t>最新价</t>
    <phoneticPr fontId="1" type="noConversion"/>
  </si>
  <si>
    <t>买价</t>
    <phoneticPr fontId="1" type="noConversion"/>
  </si>
  <si>
    <t>买量</t>
    <phoneticPr fontId="1" type="noConversion"/>
  </si>
  <si>
    <t>卖价</t>
    <phoneticPr fontId="1" type="noConversion"/>
  </si>
  <si>
    <t>卖量</t>
    <phoneticPr fontId="1" type="noConversion"/>
  </si>
  <si>
    <t>IF2004.CFFEX</t>
    <phoneticPr fontId="1" type="noConversion"/>
  </si>
  <si>
    <t>代码</t>
    <phoneticPr fontId="1" type="noConversion"/>
  </si>
  <si>
    <t>行权价</t>
    <phoneticPr fontId="1" type="noConversion"/>
  </si>
  <si>
    <t>持仓</t>
    <phoneticPr fontId="1" type="noConversion"/>
  </si>
  <si>
    <t>期权类型</t>
    <phoneticPr fontId="1" type="noConversion"/>
  </si>
  <si>
    <t>C</t>
    <phoneticPr fontId="1" type="noConversion"/>
  </si>
  <si>
    <t>P</t>
    <phoneticPr fontId="1" type="noConversion"/>
  </si>
  <si>
    <t>到期盈亏</t>
    <phoneticPr fontId="1" type="noConversion"/>
  </si>
  <si>
    <t>到期价格</t>
    <phoneticPr fontId="1" type="noConversion"/>
  </si>
  <si>
    <t>价差组合盈亏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</si>
</sst>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{FAA18A23-9525-4D91-85AC-24554DD98CA4}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7" s="1"/>
      </tp>
      <tp>
        <v>0</v>
        <stp/>
        <stp>{4D340219-8110-4753-AE3C-7EE6EE098475}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2" s="1"/>
      </tp>
      <tp>
        <v>0</v>
        <stp/>
        <stp>{31FD91EC-3E7F-40DA-A2AE-92EDE9956BCC}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2" s="1"/>
      </tp>
      <tp>
        <v>0</v>
        <stp/>
        <stp>{96F1B68A-FEE7-45D2-B2F7-09F67EF57436}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1" s="1"/>
      </tp>
      <tp>
        <v>0</v>
        <stp/>
        <stp>{96289303-74CE-46CC-A986-85AE45068341}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1"/>
      </tp>
      <tp>
        <v>0</v>
        <stp/>
        <stp>{32BFB21D-95DA-4B3B-9457-61A0C6B69369}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2" s="1"/>
      </tp>
      <tp>
        <v>0</v>
        <stp/>
        <stp>{9E9807D6-DD42-4BA1-9496-A640ADA18699}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4" s="1"/>
      </tp>
      <tp>
        <v>0</v>
        <stp/>
        <stp>{E7EE9710-EC04-4DD5-8751-5687A1B96803}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3" s="1"/>
      </tp>
      <tp>
        <v>0</v>
        <stp/>
        <stp>{EC6B03EF-D338-4786-9958-FDBFE0C5F90C}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9" s="1"/>
      </tp>
      <tp>
        <v>0</v>
        <stp/>
        <stp>{F82F1572-4573-414E-A410-9D71EF507449}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1"/>
      </tp>
      <tp>
        <v>0</v>
        <stp/>
        <stp>{E54C2715-77E3-483F-B745-D60DA2F818C7}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1" s="1"/>
      </tp>
      <tp>
        <v>0</v>
        <stp/>
        <stp>{4C70B8C0-E495-4434-9BB2-9BFC6C974200}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9" s="1"/>
      </tp>
      <tp>
        <v>0</v>
        <stp/>
        <stp>{BBB47996-6E88-40F5-AF61-B4EA09A82803}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4" s="2"/>
      </tp>
      <tp>
        <v>0</v>
        <stp/>
        <stp>{05ECE8FC-C3BB-4E20-9198-E7E32256699B}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5" s="1"/>
      </tp>
      <tp>
        <v>0</v>
        <stp/>
        <stp>{4853E0CF-7173-402C-AAED-45B225051B03}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1"/>
      </tp>
      <tp>
        <v>0</v>
        <stp/>
        <stp>{49996CBC-4F9F-4DEF-9A2F-E64DCF1B3140}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1" s="1"/>
      </tp>
      <tp>
        <v>0</v>
        <stp/>
        <stp>{C3F7B505-9911-4152-BBF2-AC9B33729CDA}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" s="1"/>
      </tp>
      <tp>
        <v>0</v>
        <stp/>
        <stp>{A5862C93-F7DE-4D03-BF86-FF84C1D8B437}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1"/>
      </tp>
      <tp>
        <v>0</v>
        <stp/>
        <stp>{101E5087-E379-40FF-AFF5-A400E8DB2150}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1"/>
      </tp>
      <tp>
        <v>0</v>
        <stp/>
        <stp>{9E7AD1AB-8DC8-4E57-8A40-9469369BC5EC}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7" s="1"/>
      </tp>
      <tp>
        <v>0</v>
        <stp/>
        <stp>{0717A78B-AF66-4689-A66A-BE9752E05A91}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4" s="1"/>
      </tp>
      <tp>
        <v>0</v>
        <stp/>
        <stp>{5CA085D8-B0A2-4473-8754-4244AA169815}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8" s="1"/>
      </tp>
      <tp>
        <v>0</v>
        <stp/>
        <stp>{A6E393E3-942E-4DD0-AE57-3F46D2192447}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X1" s="1"/>
      </tp>
      <tp>
        <v>0</v>
        <stp/>
        <stp>{D08DF856-73F0-4D0F-AC76-FF9BE08ACA51}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2" s="1"/>
      </tp>
      <tp>
        <v>0</v>
        <stp/>
        <stp>{6807A7AB-0C3C-4141-9ED0-4ED89A06B736}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1"/>
      </tp>
      <tp>
        <v>0</v>
        <stp/>
        <stp>{C848D6C6-8A24-478A-8AD0-98059D4EB6E4}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2" s="1"/>
      </tp>
      <tp>
        <v>0</v>
        <stp/>
        <stp>{59717608-DAC2-4195-BD68-E39735843781}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3" s="1"/>
      </tp>
      <tp>
        <v>0</v>
        <stp/>
        <stp>{F5DFB959-E4DB-4DDA-B31E-3B8AA49E46A6}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5" s="1"/>
      </tp>
      <tp>
        <v>0</v>
        <stp/>
        <stp>{CD789702-BDB2-48A9-AA8F-1B1D09C1E242}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6" s="1"/>
      </tp>
      <tp>
        <v>0</v>
        <stp/>
        <stp>{0768B92F-27DA-4A73-BC05-8628628D1BA2}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0" s="1"/>
      </tp>
      <tp>
        <v>0</v>
        <stp/>
        <stp>{A75F9241-F9A0-4997-BD84-6A2010CD5D0F}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3" s="1"/>
      </tp>
      <tp>
        <v>0</v>
        <stp/>
        <stp>{0BBEE7A8-88BD-4D97-8F21-6BA9FA05D208}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8" s="1"/>
      </tp>
      <tp>
        <v>0</v>
        <stp/>
        <stp>{571F93E7-DF64-4F1B-9593-DDC618A6797C}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7" s="1"/>
      </tp>
      <tp>
        <v>0</v>
        <stp/>
        <stp>{58EA7D0A-61B4-439E-9573-0C263F6BFCE5}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7" s="1"/>
      </tp>
      <tp>
        <v>0</v>
        <stp/>
        <stp>{2539DB14-14CA-491F-A5AD-39C9C3407536}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1"/>
      </tp>
      <tp>
        <v>0</v>
        <stp/>
        <stp>{30142428-9FB9-4045-9A5B-3711504D3D31}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7" s="1"/>
      </tp>
      <tp>
        <v>0</v>
        <stp/>
        <stp>{56B57529-54B4-45A7-950E-566AAA34E84A}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5" s="1"/>
      </tp>
      <tp>
        <v>0</v>
        <stp/>
        <stp>{9DAD9929-3D36-49C7-86DD-9646C0DF0EB3}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2" s="1"/>
      </tp>
      <tp>
        <v>0</v>
        <stp/>
        <stp>{5371B842-557F-4C91-9204-3515FB7756EF}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6" s="1"/>
      </tp>
      <tp>
        <v>0</v>
        <stp/>
        <stp>{0030E953-B2D5-43C7-BA1F-C66973F6B6A6}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4" s="1"/>
      </tp>
      <tp>
        <v>0</v>
        <stp/>
        <stp>{905D6B3A-8236-4621-9374-A1D21B1ADA6F}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9" s="1"/>
      </tp>
      <tp>
        <v>0</v>
        <stp/>
        <stp>{A1F11D12-DD6C-4C08-B51E-47C3F7340FD5}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8" s="1"/>
      </tp>
      <tp>
        <v>0</v>
        <stp/>
        <stp>{AC689A7B-D1EE-4B88-A922-FF087B2576B4}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0" s="1"/>
      </tp>
      <tp>
        <v>0</v>
        <stp/>
        <stp>{452ABAD5-FBE6-4780-BD29-0F67A112E9E4}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" s="1"/>
      </tp>
      <tp>
        <v>0</v>
        <stp/>
        <stp>{48EECB11-57D5-4B3C-8F2D-3F045C6BED45}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1"/>
      </tp>
      <tp>
        <v>0</v>
        <stp/>
        <stp>{7404C213-8E53-4DCC-B151-6CA70DAFA0A3}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8" s="1"/>
      </tp>
      <tp>
        <v>0</v>
        <stp/>
        <stp>{C311F73D-3D59-4C79-8671-6EFE3170B22F}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9" s="1"/>
      </tp>
      <tp>
        <v>0</v>
        <stp/>
        <stp>{6CC6EAF4-8F4F-415C-8A60-35C7BDA37AFC}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8" s="1"/>
      </tp>
      <tp>
        <v>0</v>
        <stp/>
        <stp>{731DD57D-1F51-4A10-A08F-7A5C13247234}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8" s="1"/>
      </tp>
      <tp>
        <v>0</v>
        <stp/>
        <stp>{06AE2826-57D5-4895-B667-10E58D2EB38C}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8" s="1"/>
      </tp>
      <tp>
        <v>0</v>
        <stp/>
        <stp>{78B2FCFC-5587-4C1B-B6E3-B733E2901342}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7" s="1"/>
      </tp>
      <tp>
        <v>0</v>
        <stp/>
        <stp>{073B678B-6C23-43B0-945A-985D4E2A7166}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4" s="1"/>
      </tp>
      <tp>
        <v>0</v>
        <stp/>
        <stp>{0C2C1922-EA32-4C6F-B858-7B56F2275CD5}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9" s="1"/>
      </tp>
      <tp>
        <v>0</v>
        <stp/>
        <stp>{9DC78CE7-8191-4F36-81F0-22EA7159F31E}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4" s="1"/>
      </tp>
      <tp>
        <v>0</v>
        <stp/>
        <stp>{10DA0DBF-6F35-4F25-8121-EF70DE7FF911}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7" s="1"/>
      </tp>
      <tp>
        <v>0</v>
        <stp/>
        <stp>{E7062952-2DE7-4810-83F2-B26EAA1AFF7A}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6" s="1"/>
      </tp>
      <tp>
        <v>0</v>
        <stp/>
        <stp>{BFC07C99-81E8-46B6-BC07-9C2E47D770D0}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1"/>
      </tp>
      <tp>
        <v>0</v>
        <stp/>
        <stp>{06CA2049-4BBA-4A8E-B751-B537F0D4289F}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7" s="1"/>
      </tp>
      <tp>
        <v>0</v>
        <stp/>
        <stp>{3420C48B-6687-4E48-AAD5-A0298D03AB24}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6" s="1"/>
      </tp>
      <tp>
        <v>0</v>
        <stp/>
        <stp>{0ED29897-B393-4685-86FE-EC6616612E16}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4" s="1"/>
      </tp>
      <tp>
        <v>0</v>
        <stp/>
        <stp>{EB267CDA-5EFE-400C-B466-6806D60BF3B2}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1" s="1"/>
      </tp>
      <tp>
        <v>0</v>
        <stp/>
        <stp>{09CB16D0-8CCF-41A5-B757-9DB076D9C976}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6" s="1"/>
      </tp>
      <tp>
        <v>0</v>
        <stp/>
        <stp>{A9427C95-FFD7-43E8-B7A4-E46F492C9496}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9" s="1"/>
      </tp>
      <tp>
        <v>0</v>
        <stp/>
        <stp>{72251B65-ABAB-4A07-84B2-DD72984BAD8E}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2" s="1"/>
      </tp>
      <tp>
        <v>0</v>
        <stp/>
        <stp>{878ACD34-09AF-44C9-AE49-EEDECE53A231}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7" s="1"/>
      </tp>
      <tp>
        <v>0</v>
        <stp/>
        <stp>{D8A1A754-1495-4B4E-8AC9-52EB64ED0B23}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3" s="1"/>
      </tp>
      <tp>
        <v>0</v>
        <stp/>
        <stp>{0D86D939-B7CD-43A0-BE81-B299BAC0D9C1}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5" s="1"/>
      </tp>
      <tp>
        <v>0</v>
        <stp/>
        <stp>{C9494C2F-210D-445F-92F6-BBECADD2C341}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0" s="1"/>
      </tp>
      <tp>
        <v>0</v>
        <stp/>
        <stp>{E6C7D8B2-D787-4B36-A54C-6C647E5D03E8}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6" s="1"/>
      </tp>
      <tp>
        <v>0</v>
        <stp/>
        <stp>{6BF53160-794A-497D-A4E9-289725C7B57D}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2" s="1"/>
      </tp>
      <tp>
        <v>0</v>
        <stp/>
        <stp>{33761897-F189-4139-9DB0-D7DF28AF6D62}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0" s="1"/>
      </tp>
      <tp>
        <v>0</v>
        <stp/>
        <stp>{CE7AC20A-974E-403B-BF5E-9DE14D424DD7}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1" s="1"/>
      </tp>
      <tp>
        <v>0</v>
        <stp/>
        <stp>{7EFD6FD8-C46F-4CA9-87A7-803300D3CE68}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1" s="1"/>
      </tp>
      <tp>
        <v>0</v>
        <stp/>
        <stp>{7E903CD7-3D4C-4081-B58E-005035329D87}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9" s="1"/>
      </tp>
      <tp>
        <v>0</v>
        <stp/>
        <stp>{F0336FEC-F8F5-4610-9CE3-18B8394309FE}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0" s="1"/>
      </tp>
      <tp>
        <v>0</v>
        <stp/>
        <stp>{E4529DDF-59F5-4EC6-A9E5-B838C7D95DE6}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3" s="1"/>
      </tp>
      <tp>
        <v>0</v>
        <stp/>
        <stp>{2F0EB629-031A-47DE-B329-0966454C5FA2}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0" s="1"/>
      </tp>
      <tp>
        <v>0</v>
        <stp/>
        <stp>{9E2ADC9D-64E7-495D-AC0B-8181A074589C}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2" s="1"/>
      </tp>
      <tp>
        <v>0</v>
        <stp/>
        <stp>{5F6B3E12-FF0A-49B3-8ABC-335681F1EDD4}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4" s="1"/>
      </tp>
      <tp>
        <v>0</v>
        <stp/>
        <stp>{5DD881D6-7265-4672-9B2A-67FDAEFC7BC4}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2" s="1"/>
      </tp>
      <tp>
        <v>0</v>
        <stp/>
        <stp>{5B840455-3E93-47FF-8B17-9AD2C3BEF2FC}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3" s="1"/>
      </tp>
      <tp>
        <v>0</v>
        <stp/>
        <stp>{3D003873-3E1C-4B35-A8D8-50258DF95815}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5" s="1"/>
      </tp>
      <tp>
        <v>0</v>
        <stp/>
        <stp>{D00EF390-DC63-4107-9285-58A050B472D8}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3" s="1"/>
      </tp>
      <tp>
        <v>0</v>
        <stp/>
        <stp>{ABCAEB46-A9ED-4606-843E-44A5E0DC5261}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5" s="1"/>
      </tp>
      <tp>
        <v>0</v>
        <stp/>
        <stp>{BAF2B7A2-4CEE-4C94-9802-160AFD078F31}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4" s="1"/>
      </tp>
      <tp>
        <v>0</v>
        <stp/>
        <stp>{43B771EF-1C22-4877-A6F3-C7F92310E4A9}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7" s="1"/>
      </tp>
      <tp>
        <v>0</v>
        <stp/>
        <stp>{CD49AF25-8345-4140-B9AC-B9F2DD9E3DFB}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6" s="1"/>
      </tp>
      <tp>
        <v>0</v>
        <stp/>
        <stp>{09545CFF-214F-4239-869C-0012128B58F2}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1"/>
      </tp>
      <tp>
        <v>0</v>
        <stp/>
        <stp>{C1E4BED5-7FC1-4426-BE26-3781D3B661C9}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6" s="1"/>
      </tp>
      <tp>
        <v>0</v>
        <stp/>
        <stp>{53E25DF2-45D0-4879-885D-99F7B011A519}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4" s="1"/>
      </tp>
      <tp>
        <v>0</v>
        <stp/>
        <stp>{57A51DAE-600F-417A-B255-1FCD20CD6414}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0" s="1"/>
      </tp>
      <tp>
        <v>0</v>
        <stp/>
        <stp>{7E5D823E-46A2-47A6-9907-A45571EE43FF}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1"/>
      </tp>
      <tp>
        <v>0</v>
        <stp/>
        <stp>{13D99AF0-F7B9-40CD-B6C5-7D801B0E0F9B}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5" s="1"/>
      </tp>
      <tp>
        <v>0</v>
        <stp/>
        <stp>{33F3C8E3-9E20-4329-A913-A8F2D5AEEDBA}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6" s="1"/>
      </tp>
      <tp>
        <v>0</v>
        <stp/>
        <stp>{53115AD8-CA28-4755-A4B4-D17D4574D138}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5" s="1"/>
      </tp>
      <tp>
        <v>0</v>
        <stp/>
        <stp>{CB637935-2A23-4928-BBE4-ADE28ECB7FE6}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8" s="1"/>
      </tp>
      <tp>
        <v>0</v>
        <stp/>
        <stp>{29415F8D-8591-4422-821C-B10A742142E4}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7" s="1"/>
      </tp>
      <tp>
        <v>0</v>
        <stp/>
        <stp>{45503D98-1CD0-43A6-A45A-E15141D8E0B4}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5" s="1"/>
      </tp>
      <tp>
        <v>0</v>
        <stp/>
        <stp>{2068234B-303C-42C6-A533-59168949DF87}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4" s="2"/>
      </tp>
      <tp>
        <v>0</v>
        <stp/>
        <stp>{A425DB81-F7C1-4B2E-A1E6-5B6F4BA48CC1}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1"/>
      </tp>
      <tp>
        <v>0</v>
        <stp/>
        <stp>{112EDE55-E151-42B4-A0D3-7A9DDDE1A798}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1" s="1"/>
      </tp>
      <tp>
        <v>0</v>
        <stp/>
        <stp>{7B0393C0-CB79-42F9-B8E4-298A33B7B716}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9" s="1"/>
      </tp>
      <tp>
        <v>0</v>
        <stp/>
        <stp>{3DEEBAC0-E89C-400B-BDA0-AC9F6B49A278}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4" s="1"/>
      </tp>
      <tp>
        <v>0</v>
        <stp/>
        <stp>{70849D66-593A-4763-B601-081D2221A82F}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6" s="1"/>
      </tp>
      <tp>
        <v>0</v>
        <stp/>
        <stp>{7947467E-2190-4287-A062-0C16B98F8681}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5" s="1"/>
      </tp>
      <tp>
        <v>0</v>
        <stp/>
        <stp>{B6D94D7D-6992-46BE-8528-E1DF1C0CB169}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5" s="1"/>
      </tp>
      <tp>
        <v>0</v>
        <stp/>
        <stp>{00D1AC9C-7ADA-4557-AB3D-1CA66C75000A}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1" s="1"/>
      </tp>
      <tp>
        <v>0</v>
        <stp/>
        <stp>{C544AA77-C19F-49E1-B06C-01959C23D2B5}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9" s="1"/>
      </tp>
      <tp>
        <v>0</v>
        <stp/>
        <stp>{23348979-EE16-4B76-9E4B-A8FA13F9A6BE}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3" s="1"/>
      </tp>
      <tp>
        <v>0</v>
        <stp/>
        <stp>{440D0A5D-1C33-4FF8-BA1A-7209294FD6CD}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0" s="1"/>
      </tp>
      <tp>
        <v>0</v>
        <stp/>
        <stp>{4FF79874-1030-40F9-A9A1-7A5FCCDF6EBE}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4" s="1"/>
      </tp>
      <tp>
        <v>0</v>
        <stp/>
        <stp>{67ED414C-82AF-461D-A239-48917C41DB5E}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0" s="1"/>
      </tp>
      <tp>
        <v>0</v>
        <stp/>
        <stp>{B9833B48-5181-4D10-B20D-D6EC0829C0E8}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9" s="1"/>
      </tp>
      <tp>
        <v>0</v>
        <stp/>
        <stp>{497EFAA5-50A0-4F30-8192-EB4CDD23F3E0}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3" s="1"/>
      </tp>
      <tp>
        <v>0</v>
        <stp/>
        <stp>{C7293371-73BC-4BFD-9BEC-DB69A9A9F858}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5" s="1"/>
      </tp>
      <tp>
        <v>0</v>
        <stp/>
        <stp>{06E03CCB-0FD4-4FC6-8940-3D56CDCFA689}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8" s="1"/>
      </tp>
      <tp>
        <v>0</v>
        <stp/>
        <stp>{0DB7FD49-BB13-4DF6-B84C-1CC10302EAA8}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4" s="1"/>
      </tp>
      <tp>
        <v>0</v>
        <stp/>
        <stp>{07AA9542-B58C-40CC-B12C-BA5620D4B176}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" s="1"/>
      </tp>
      <tp>
        <v>0</v>
        <stp/>
        <stp>{3C5493CC-5734-44E5-B920-37D2DBE29AD8}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7" s="1"/>
      </tp>
      <tp>
        <v>0</v>
        <stp/>
        <stp>{D3E8F7F7-6A31-4826-9FC0-1708C1EE2702}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5" s="1"/>
      </tp>
      <tp>
        <v>0</v>
        <stp/>
        <stp>{C003BA8D-CE50-4126-BB18-C20237073FDF}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0" s="1"/>
      </tp>
      <tp>
        <v>0</v>
        <stp/>
        <stp>{14934B7E-4E88-48C1-A7AB-9200140E8B74}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5" s="1"/>
      </tp>
      <tp>
        <v>0</v>
        <stp/>
        <stp>{FD7FCA0E-DD77-4C33-9228-BF79ACEE631C}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2" s="1"/>
      </tp>
      <tp>
        <v>0</v>
        <stp/>
        <stp>{098A5DA0-320C-490F-AA56-B055F968DBEB}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7" s="1"/>
      </tp>
      <tp>
        <v>0</v>
        <stp/>
        <stp>{D4DC7CDC-E470-49E7-8FE3-FD41048B7F0B}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8" s="1"/>
      </tp>
      <tp>
        <v>0</v>
        <stp/>
        <stp>{6A0A031D-55EE-42D7-B08C-48548D56BB33}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4" s="1"/>
      </tp>
      <tp>
        <v>0</v>
        <stp/>
        <stp>{CC9E152F-F2F2-46EC-8642-6D1C7F9733D9}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8" s="1"/>
      </tp>
      <tp>
        <v>0</v>
        <stp/>
        <stp>{D185624B-071D-4AE3-A0AC-C78CDD1A3D07}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" s="1"/>
      </tp>
      <tp>
        <v>0</v>
        <stp/>
        <stp>{200173AB-69F9-43DE-B111-55E636FE249A}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6" s="1"/>
      </tp>
      <tp>
        <v>0</v>
        <stp/>
        <stp>{47F19404-DC76-4997-A864-8289A5CF6789}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1" s="1"/>
      </tp>
      <tp>
        <v>0</v>
        <stp/>
        <stp>{7D228F6F-65AB-431C-9554-5437F89448CC}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1" s="1"/>
      </tp>
      <tp>
        <v>0</v>
        <stp/>
        <stp>{B865B0DC-109C-4008-8647-0383CB6D125B}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" s="1"/>
      </tp>
      <tp>
        <v>0</v>
        <stp/>
        <stp>{ADECC6A6-5296-48B1-A6B1-1D91C311B5F5}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0" s="1"/>
      </tp>
      <tp>
        <v>0</v>
        <stp/>
        <stp>{B2AC10F6-E41F-4DB9-9EEB-C5465953DA8C}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2" s="1"/>
      </tp>
      <tp>
        <v>0</v>
        <stp/>
        <stp>{E5900F32-A37A-4C1D-A788-EC7F29A49CCB}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9" s="1"/>
      </tp>
      <tp>
        <v>0</v>
        <stp/>
        <stp>{86921CAC-434D-45BF-B2DC-46D8A4C52688}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5" s="1"/>
      </tp>
      <tp>
        <v>0</v>
        <stp/>
        <stp>{AA497670-9AC5-4616-8FE2-13CA4A2B9824}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2" s="1"/>
      </tp>
      <tp>
        <v>0</v>
        <stp/>
        <stp>{AB7A29E1-D63D-45E8-BB00-14A04B05468B}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7" s="1"/>
      </tp>
      <tp>
        <v>0</v>
        <stp/>
        <stp>{819DCAC6-CAC2-4C2D-8F13-ABC726F0EE07}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3" s="1"/>
      </tp>
      <tp>
        <v>0</v>
        <stp/>
        <stp>{32544DFE-D94B-412E-8EE3-2CE446CAA0C5}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7" s="1"/>
      </tp>
      <tp>
        <v>0</v>
        <stp/>
        <stp>{9F1B2CE5-B4B2-4843-95FD-028E8F514111}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4" s="1"/>
      </tp>
      <tp>
        <v>0</v>
        <stp/>
        <stp>{7C3BCC8B-9955-43F9-8461-DC962A9A9C93}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7" s="1"/>
      </tp>
      <tp>
        <v>0</v>
        <stp/>
        <stp>{80ECEAAA-3631-4CBA-A1A9-D12460FA1490}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6" s="1"/>
      </tp>
      <tp>
        <v>0</v>
        <stp/>
        <stp>{F2F67B25-5273-4789-826E-484764B9A172}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8" s="1"/>
      </tp>
      <tp>
        <v>0</v>
        <stp/>
        <stp>{A485D17B-1123-4E90-81CD-F3B1C50F36AC}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3" s="1"/>
      </tp>
      <tp>
        <v>0</v>
        <stp/>
        <stp>{37C377EE-6DF1-48B1-A846-BD5D9408E49D}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1"/>
      </tp>
      <tp>
        <v>0</v>
        <stp/>
        <stp>{73D827E4-D6BC-419A-8102-2FAC4AFE8B6C}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1" s="1"/>
      </tp>
      <tp>
        <v>0</v>
        <stp/>
        <stp>{57F07E64-CAF2-43E2-998F-905A29731FDB}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9" s="1"/>
      </tp>
      <tp>
        <v>0</v>
        <stp/>
        <stp>{D8E1E3ED-9AB6-48C9-9124-499206EC4B68}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9" s="1"/>
      </tp>
      <tp>
        <v>0</v>
        <stp/>
        <stp>{0D7DCEA2-5D8B-45E5-8269-9100CBEA80EB}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1"/>
      </tp>
      <tp>
        <v>0</v>
        <stp/>
        <stp>{9CFC81DB-107D-45F2-9D35-2C7E61CFCD38}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3" s="1"/>
      </tp>
      <tp>
        <v>0</v>
        <stp/>
        <stp>{D1D717C9-74CE-43F3-BBDD-F4AB0FA60AB6}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4" s="1"/>
      </tp>
      <tp>
        <v>0</v>
        <stp/>
        <stp>{41661122-1C9F-4989-9752-28E8EEDA15ED}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1" s="1"/>
      </tp>
      <tp>
        <v>0</v>
        <stp/>
        <stp>{ACE105C2-87B0-4C12-A8D7-DB494600B90F}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1" s="1"/>
      </tp>
      <tp>
        <v>0</v>
        <stp/>
        <stp>{2A2FF6E0-60FA-43F4-A89A-9197B0F708DA}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7" s="1"/>
      </tp>
      <tp>
        <v>0</v>
        <stp/>
        <stp>{4D40AAB2-53F4-4DB5-8ACC-EA5ABF229491}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0" s="1"/>
      </tp>
      <tp>
        <v>0</v>
        <stp/>
        <stp>{34FF4AB1-B1C2-463F-B7D9-807C518ACA8D}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1"/>
      </tp>
      <tp>
        <v>0</v>
        <stp/>
        <stp>{9E3091B4-416F-4354-A718-86F94D022B5E}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0" s="1"/>
      </tp>
      <tp>
        <v>0</v>
        <stp/>
        <stp>{9C2AC7A9-420D-481E-A89F-A0A6EA54C848}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4" s="1"/>
      </tp>
      <tp>
        <v>0</v>
        <stp/>
        <stp>{E81484DF-AA29-475B-8FEE-017FE65F685D}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7" s="1"/>
      </tp>
      <tp>
        <v>0</v>
        <stp/>
        <stp>{DDE8AECB-48BB-483E-A7BB-3FE5928753C8}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1"/>
      </tp>
      <tp>
        <v>0</v>
        <stp/>
        <stp>{2EB4E2B9-BFC4-4D2D-9E68-16A06AF30E54}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" s="1"/>
      </tp>
      <tp>
        <v>0</v>
        <stp/>
        <stp>{057D9DEF-4343-4070-BAB7-1684000F7D42}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" s="1"/>
      </tp>
      <tp>
        <v>0</v>
        <stp/>
        <stp>{7B8D64E5-7945-4E80-B3A3-6F1238A62D61}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1" s="1"/>
      </tp>
      <tp>
        <v>0</v>
        <stp/>
        <stp>{5F76F04E-FDBA-4899-ACBE-BBE995B39640}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6" s="1"/>
      </tp>
      <tp>
        <v>0</v>
        <stp/>
        <stp>{381C9C07-D67F-4761-8C3D-42894682F3C0}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9" s="1"/>
      </tp>
      <tp>
        <v>0</v>
        <stp/>
        <stp>{10CCA461-4060-4552-86B6-03F40820DA76}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" s="1"/>
      </tp>
      <tp>
        <v>0</v>
        <stp/>
        <stp>{95650D27-F5BD-4294-9184-30B0DEBF0D51}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9" s="1"/>
      </tp>
      <tp>
        <v>0</v>
        <stp/>
        <stp>{783C26D7-0B22-4DFE-BFBF-3BA25A5B2049}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8" s="1"/>
      </tp>
      <tp>
        <v>0</v>
        <stp/>
        <stp>{D880AA17-52BD-46B4-BDEE-8F925BFF238B}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0" s="1"/>
      </tp>
      <tp>
        <v>0</v>
        <stp/>
        <stp>{18C68AD7-0706-44C5-A310-9EE8B08A628E}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7" s="1"/>
      </tp>
      <tp>
        <v>0</v>
        <stp/>
        <stp>{5FD118AD-161E-43E7-8375-4BEA13E8C4F0}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5" s="1"/>
      </tp>
      <tp>
        <v>0</v>
        <stp/>
        <stp>{7E9155D1-2591-455B-9DB0-E70D99E85FFD}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8" s="1"/>
      </tp>
      <tp>
        <v>0</v>
        <stp/>
        <stp>{C51DB42C-9918-46AE-B34A-6418012A3F32}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3" s="1"/>
      </tp>
      <tp>
        <v>0</v>
        <stp/>
        <stp>{7D8D05B5-0A85-4B06-A299-7A71B7CD83C2}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1" s="1"/>
      </tp>
      <tp>
        <v>0</v>
        <stp/>
        <stp>{FB7A49BA-D303-4FF0-8163-6366B45A65A0}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6" s="1"/>
      </tp>
      <tp>
        <v>0</v>
        <stp/>
        <stp>{9A10EA50-5C13-4D50-A198-5CC425F6AAE1}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2" s="1"/>
      </tp>
      <tp>
        <v>0</v>
        <stp/>
        <stp>{70796D4F-D203-47CF-83EF-A95CBCE63B94}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0" s="1"/>
      </tp>
      <tp>
        <v>0</v>
        <stp/>
        <stp>{A6B82CFF-97BF-4883-89B5-0AD9DA18C664}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1" s="1"/>
      </tp>
      <tp>
        <v>0</v>
        <stp/>
        <stp>{5733A0B4-8897-4819-B209-18E0121F07CA}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6" s="1"/>
      </tp>
      <tp>
        <v>0</v>
        <stp/>
        <stp>{05B489C8-973F-4851-821B-CA7EA94AAF47}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7" s="1"/>
      </tp>
      <tp>
        <v>0</v>
        <stp/>
        <stp>{74F7A166-2C88-4E01-91AB-513D49093D0E}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1" s="1"/>
      </tp>
      <tp>
        <v>0</v>
        <stp/>
        <stp>{8609F299-1E93-4A2D-9B6F-4EFD317AD868}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6" s="1"/>
      </tp>
      <tp>
        <v>0</v>
        <stp/>
        <stp>{539F6038-1499-4329-A16B-4BF2EF4CE2FD}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W1" s="1"/>
      </tp>
      <tp>
        <v>0</v>
        <stp/>
        <stp>{4EECA883-016E-41AB-9544-7F3A2E5D534B}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8" s="1"/>
      </tp>
      <tp>
        <v>0</v>
        <stp/>
        <stp>{00F256B5-3F58-4E91-B993-774EAAF2BC6A}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0" s="1"/>
      </tp>
      <tp>
        <v>0</v>
        <stp/>
        <stp>{D2F3B024-2E22-4A7E-B21F-98F71B7D7615}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1" s="1"/>
      </tp>
      <tp>
        <v>0</v>
        <stp/>
        <stp>{B9B072BF-8F56-4178-8202-94F15BA90EE0}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7" s="1"/>
      </tp>
      <tp>
        <v>0</v>
        <stp/>
        <stp>{D772DFFB-80DF-4B15-A12B-F6DB4C1123E4}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1" s="1"/>
      </tp>
      <tp>
        <v>0</v>
        <stp/>
        <stp>{8523A105-EF25-4368-ABE9-47C547CD64B7}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9" s="1"/>
      </tp>
      <tp>
        <v>0</v>
        <stp/>
        <stp>{458CBFF6-9BC4-4595-A200-7D3514D617E8}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4" s="1"/>
      </tp>
      <tp>
        <v>0</v>
        <stp/>
        <stp>{CFF3533B-E601-450A-ABE0-855DE0F8699E}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1" s="1"/>
      </tp>
      <tp>
        <v>0</v>
        <stp/>
        <stp>{B8F906A3-B89F-438C-B099-E909B186B668}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1"/>
      </tp>
      <tp>
        <v>0</v>
        <stp/>
        <stp>{D1E3571B-92A7-4E86-87D7-66A9CCDE5035}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8" s="1"/>
      </tp>
      <tp>
        <v>0</v>
        <stp/>
        <stp>{2F626505-9232-4748-9921-68F4CBFEE2CE}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6" s="1"/>
      </tp>
      <tp>
        <v>0</v>
        <stp/>
        <stp>{AA7BE311-22A3-4C08-BD2B-A305EB82436C}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1"/>
      </tp>
      <tp>
        <v>0</v>
        <stp/>
        <stp>{83E5DBEB-8B44-4BB3-9EC2-9E63D6137CA6}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8" s="1"/>
      </tp>
      <tp>
        <v>0</v>
        <stp/>
        <stp>{31378586-9594-468A-9AF5-8F882D71B174}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1"/>
      </tp>
      <tp>
        <v>0</v>
        <stp/>
        <stp>{3A32E079-DD8D-4F16-B9FA-48423E580135}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2"/>
      </tp>
      <tp>
        <v>0</v>
        <stp/>
        <stp>{FA4C5BFB-1530-4CE7-879C-EA3F12DD1FA7}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5" s="1"/>
      </tp>
      <tp>
        <v>0</v>
        <stp/>
        <stp>{D1DCAC40-E692-4736-9BA6-52DAD84E3C2A}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0" s="1"/>
      </tp>
      <tp>
        <v>0</v>
        <stp/>
        <stp>{80BD10CB-F419-40D3-B933-519E2F46486B}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4" s="1"/>
      </tp>
      <tp>
        <v>0</v>
        <stp/>
        <stp>{511771CF-57E7-4BBD-8685-E0D025BFEE64}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4" s="1"/>
      </tp>
      <tp>
        <v>0</v>
        <stp/>
        <stp>{0ABFB4E4-29A1-4F7F-98FC-A9337545EB25}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5" s="1"/>
      </tp>
      <tp>
        <v>0</v>
        <stp/>
        <stp>{6FF5F76F-57CC-480D-A03F-572DB931730D}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2" s="1"/>
      </tp>
      <tp>
        <v>0</v>
        <stp/>
        <stp>{4087EA7E-7661-4E39-8BFF-3638C59434F9}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0" s="1"/>
      </tp>
      <tp>
        <v>0</v>
        <stp/>
        <stp>{28E092A0-579C-4C7C-B202-4B824A494A3A}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3" s="1"/>
      </tp>
      <tp>
        <v>0</v>
        <stp/>
        <stp>{6D2B82F0-4EBF-4C03-9411-D16B89EE8F6C}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0" s="1"/>
      </tp>
      <tp>
        <v>0</v>
        <stp/>
        <stp>{2C3BEB72-DC22-4E34-B001-196EFF41A001}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2" s="1"/>
      </tp>
      <tp>
        <v>0</v>
        <stp/>
        <stp>{19B5858D-5D02-42A1-BA02-BB4EFDF50096}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9" s="1"/>
      </tp>
      <tp>
        <v>0</v>
        <stp/>
        <stp>{D22AA2EA-61BD-4CD5-9339-F28259FAA5FD}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4" s="1"/>
      </tp>
      <tp>
        <v>0</v>
        <stp/>
        <stp>{2D20713A-8C57-4F6B-9D04-AC7E718D9C64}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6" s="1"/>
      </tp>
      <tp>
        <v>0</v>
        <stp/>
        <stp>{047CC8B4-E513-4EBB-8AC6-DDF35537B676}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3" s="1"/>
      </tp>
      <tp>
        <v>0</v>
        <stp/>
        <stp>{90B1FEC6-4753-4C6F-A171-12EBA47719B0}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6" s="1"/>
      </tp>
      <tp>
        <v>0</v>
        <stp/>
        <stp>{E2FB7A55-711D-4B22-A3FA-1DFBF8394C39}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1" s="1"/>
      </tp>
      <tp>
        <v>0</v>
        <stp/>
        <stp>{519C6AEA-BEAA-49AF-BC44-CE0668C3223B}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1"/>
      </tp>
      <tp>
        <v>0</v>
        <stp/>
        <stp>{C7BF4B00-10A5-418B-9A80-36CBBCD56D92}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8" s="1"/>
      </tp>
      <tp>
        <v>0</v>
        <stp/>
        <stp>{C5177904-CDE9-4753-A4C9-51EA844755BA}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3" s="1"/>
      </tp>
      <tp>
        <v>0</v>
        <stp/>
        <stp>{4978FE81-B6CE-47FD-838C-E8C69C4B26CF}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6" s="1"/>
      </tp>
      <tp>
        <v>0</v>
        <stp/>
        <stp>{E5E82A9C-BEB1-4176-84A1-18426C10E69D}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8" s="1"/>
      </tp>
      <tp>
        <v>0</v>
        <stp/>
        <stp>{29C4A380-35FF-4414-B35F-DF979AB7D3D6}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2" s="1"/>
      </tp>
      <tp>
        <v>0</v>
        <stp/>
        <stp>{0B2EC8AD-ECE3-478D-902C-533534A26B19}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8" s="1"/>
      </tp>
      <tp>
        <v>0</v>
        <stp/>
        <stp>{BAC5C053-8BDB-40FB-B006-77E79449C47E}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9" s="1"/>
      </tp>
      <tp>
        <v>0</v>
        <stp/>
        <stp>{19A85FDC-4EFC-40C3-B001-8F05650AA769}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9" s="1"/>
      </tp>
      <tp>
        <v>0</v>
        <stp/>
        <stp>{530C10F3-F227-4803-B9D3-651A830EC84B}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1"/>
      </tp>
      <tp>
        <v>0</v>
        <stp/>
        <stp>{9CBFF9EF-55CD-45F5-A82C-D53065972D43}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1"/>
      </tp>
      <tp>
        <v>0</v>
        <stp/>
        <stp>{62EE51CE-5FA2-446F-B8C9-49CB516597CC}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7" s="1"/>
      </tp>
      <tp>
        <v>0</v>
        <stp/>
        <stp>{590F5F1E-2288-411B-91D1-FFAC9E48BD95}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0" s="1"/>
      </tp>
      <tp>
        <v>0</v>
        <stp/>
        <stp>{1C56AB24-5B70-412C-991B-F82B5A9553ED}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6" s="1"/>
      </tp>
      <tp>
        <v>0</v>
        <stp/>
        <stp>{5C992D70-72FD-4B18-A6D6-81FB0175DAD4}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7" s="1"/>
      </tp>
      <tp>
        <v>0</v>
        <stp/>
        <stp>{821C87DB-D3CF-44C7-920A-1EE8F79479B6}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8" s="1"/>
      </tp>
      <tp>
        <v>0</v>
        <stp/>
        <stp>{C71FBC17-BC98-4F51-AD57-F95D60BEE68E}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9" s="1"/>
      </tp>
      <tp>
        <v>0</v>
        <stp/>
        <stp>{44F1D8ED-7394-45FD-9CBD-69F210EBC917}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8" s="1"/>
      </tp>
      <tp>
        <v>0</v>
        <stp/>
        <stp>{32246D0C-8149-47FA-95C2-6F09E15036BE}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0" s="1"/>
      </tp>
      <tp>
        <v>0</v>
        <stp/>
        <stp>{868D08E8-850D-44BD-9F1E-49830F6531C1}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4" s="1"/>
      </tp>
      <tp>
        <v>0</v>
        <stp/>
        <stp>{D74A7832-55A6-46EC-91DB-A1BBC6AD8700}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2" s="1"/>
      </tp>
      <tp>
        <v>0</v>
        <stp/>
        <stp>{AC9511DA-FB8D-4125-9F00-339DC8BDF762}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1" s="1"/>
      </tp>
      <tp>
        <v>0</v>
        <stp/>
        <stp>{42A16C58-837A-42C9-BC6E-46D473764ADC}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3" s="1"/>
      </tp>
      <tp>
        <v>0</v>
        <stp/>
        <stp>{413B3595-C499-4CB4-9812-E9FF58E33A90}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6" s="1"/>
      </tp>
      <tp>
        <v>0</v>
        <stp/>
        <stp>{C3EAF2A2-6FE9-4245-B94A-1A1E8BBA57FF}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0" s="1"/>
      </tp>
      <tp>
        <v>0</v>
        <stp/>
        <stp>{167531CD-9C3E-4A25-AE40-4F77DB194919}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3" s="1"/>
      </tp>
      <tp>
        <v>0</v>
        <stp/>
        <stp>{11052B97-BC5F-476A-B0F0-C6E394ACB6A7}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1"/>
      </tp>
      <tp>
        <v>0</v>
        <stp/>
        <stp>{DC31042A-A522-4057-94D6-97B1310C2A40}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5" s="1"/>
      </tp>
      <tp>
        <v>0</v>
        <stp/>
        <stp>{B5FC7307-4878-458A-9A47-94BAFED5A48B}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5" s="1"/>
      </tp>
      <tp>
        <v>0</v>
        <stp/>
        <stp>{164FEFD3-02CF-455E-9234-FAE830681EE5}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3" s="1"/>
      </tp>
      <tp>
        <v>0</v>
        <stp/>
        <stp>{8682BE9C-0036-4062-A65A-0CB79C860FF4}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1"/>
      </tp>
      <tp>
        <v>0</v>
        <stp/>
        <stp>{C4398052-82E3-45D1-B241-51199370A80B}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9" s="1"/>
      </tp>
      <tp>
        <v>0</v>
        <stp/>
        <stp>{93656448-05B7-47AD-93B6-FB4306DF5FB8}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6" s="1"/>
      </tp>
      <tp>
        <v>0</v>
        <stp/>
        <stp>{7113858D-EF7D-48F9-B876-4E3301DC7839}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" s="1"/>
      </tp>
      <tp>
        <v>0</v>
        <stp/>
        <stp>{6591DCBA-C525-4F7A-BA72-BD79B60D32F3}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9" s="1"/>
      </tp>
      <tp>
        <v>0</v>
        <stp/>
        <stp>{C8EB9F3B-E9FE-4619-9765-3AA52B8834D6}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2" s="1"/>
      </tp>
      <tp>
        <v>0</v>
        <stp/>
        <stp>{915CA791-D045-43E8-B25C-884F4B2AF68E}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" s="1"/>
      </tp>
      <tp>
        <v>0</v>
        <stp/>
        <stp>{D6102E71-B6BF-41A2-8525-556E80C4D70C}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9" s="1"/>
      </tp>
      <tp>
        <v>0</v>
        <stp/>
        <stp>{A4B620FD-E1E4-4975-8902-A8E43EF9095C}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9" s="1"/>
      </tp>
      <tp>
        <v>0</v>
        <stp/>
        <stp>{1893E453-577A-4532-8FDF-DEB1D80C922C}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2" s="1"/>
      </tp>
      <tp>
        <v>0</v>
        <stp/>
        <stp>{B216A372-53DB-41A3-A52B-0D8EAE1414F1}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5" s="1"/>
      </tp>
      <tp>
        <v>0</v>
        <stp/>
        <stp>{ACF58510-3EFC-45A5-90B0-7160F1C76222}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4" s="1"/>
      </tp>
      <tp>
        <v>0</v>
        <stp/>
        <stp>{CA7F43C3-0C27-4995-934F-B030E208BA4B}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7" s="1"/>
      </tp>
      <tp>
        <v>0</v>
        <stp/>
        <stp>{F17D04A7-DAA6-4115-ADBB-B59A73A780A2}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8" s="1"/>
      </tp>
      <tp>
        <v>0</v>
        <stp/>
        <stp>{7C464988-9C5F-456F-AFDE-FBAA3A339B44}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5" s="1"/>
      </tp>
      <tp>
        <v>0</v>
        <stp/>
        <stp>{D0DAD800-FE0C-4F96-A159-B9A46BCDB6E3}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5" s="1"/>
      </tp>
      <tp>
        <v>0</v>
        <stp/>
        <stp>{CB9B5EE0-18A1-43C8-8508-A56F43382874}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5" s="1"/>
      </tp>
      <tp>
        <v>0</v>
        <stp/>
        <stp>{7CB555A7-F1CA-4C4C-8666-0C709C6FAD12}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2" s="1"/>
      </tp>
      <tp>
        <v>0</v>
        <stp/>
        <stp>{36BC3697-A1A2-4FCF-9604-E09F0EF12C7D}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0" s="1"/>
      </tp>
      <tp>
        <v>0</v>
        <stp/>
        <stp>{C00ACE30-D064-493A-8C67-8584CE53E752}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0" s="1"/>
      </tp>
      <tp>
        <v>0</v>
        <stp/>
        <stp>{BF835286-E308-456E-A45F-0E2837D44280}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1" s="1"/>
      </tp>
      <tp>
        <v>0</v>
        <stp/>
        <stp>{020FC3C5-9827-42B8-8875-9186AE5EAB48}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9" s="1"/>
      </tp>
      <tp>
        <v>0</v>
        <stp/>
        <stp>{EFEA2343-CB20-4869-9A50-3987658667C8}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9" s="1"/>
      </tp>
      <tp>
        <v>0</v>
        <stp/>
        <stp>{4B3D0A44-6BA4-4687-96AB-AC8859CA5801}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9" s="1"/>
      </tp>
      <tp>
        <v>0</v>
        <stp/>
        <stp>{8B020783-55F4-43CF-8864-E730870FC1EA}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1"/>
      </tp>
      <tp>
        <v>0</v>
        <stp/>
        <stp>{2B8B51FB-A128-4D28-B891-70BF03A4D142}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2"/>
      </tp>
      <tp>
        <v>0</v>
        <stp/>
        <stp>{84C46A2B-BEB1-4C9A-B81D-DB07D417D7AF}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8" s="1"/>
      </tp>
      <tp>
        <v>0</v>
        <stp/>
        <stp>{0D7DB795-D6EE-4CE7-B718-A75071BED1D7}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6" s="1"/>
      </tp>
      <tp>
        <v>0</v>
        <stp/>
        <stp>{35E7813F-114D-4D13-AE03-24B252C506F7}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3" s="1"/>
      </tp>
      <tp>
        <v>0</v>
        <stp/>
        <stp>{3DDE0F41-BD62-4C2E-AF3D-CC27879ADDE4}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7" s="1"/>
      </tp>
      <tp>
        <v>0</v>
        <stp/>
        <stp>{A212726B-F6C2-482A-B72D-E123939281ED}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7" s="1"/>
      </tp>
      <tp>
        <v>0</v>
        <stp/>
        <stp>{90C11E3D-AF31-434C-89CF-524F49ED49B7}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7" s="1"/>
      </tp>
      <tp>
        <v>0</v>
        <stp/>
        <stp>{AF297B1F-2EB8-48DC-966A-2EBE7E4B4E37}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2" s="1"/>
      </tp>
      <tp>
        <v>0</v>
        <stp/>
        <stp>{6BBBA070-3B90-4E59-A0D4-791DF2CA4183}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" s="1"/>
      </tp>
      <tp>
        <v>0</v>
        <stp/>
        <stp>{65A5F09E-3E59-4FBE-83C2-9BB79B7C563F}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8" s="1"/>
      </tp>
      <tp>
        <v>0</v>
        <stp/>
        <stp>{2ADF1C2B-0F95-4021-B850-90AD8B31CB86}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3" s="1"/>
      </tp>
      <tp>
        <v>0</v>
        <stp/>
        <stp>{66011BBB-6930-4A8D-BE63-83D943D5B62D}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6" s="1"/>
      </tp>
      <tp>
        <v>0</v>
        <stp/>
        <stp>{DB5A3492-281E-48F0-AC44-C65315EBADBF}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4" s="1"/>
      </tp>
      <tp>
        <v>0</v>
        <stp/>
        <stp>{AC104AF6-54EA-4FC8-9B33-EF66BD9EA9B2}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0" s="1"/>
      </tp>
      <tp>
        <v>0</v>
        <stp/>
        <stp>{92ECD2B8-33AE-47FB-8829-DA3FA11B840F}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6" s="1"/>
      </tp>
      <tp>
        <v>0</v>
        <stp/>
        <stp>{5C5F2362-940B-43A4-A6C2-505200008990}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3" s="1"/>
      </tp>
      <tp>
        <v>0</v>
        <stp/>
        <stp>{59168274-2A7F-49E2-B49B-0BF14BAB559D}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2" s="1"/>
      </tp>
      <tp>
        <v>0</v>
        <stp/>
        <stp>{38B8D283-91DD-43C8-AD42-A103D09BF95E}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6" s="1"/>
      </tp>
      <tp>
        <v>0</v>
        <stp/>
        <stp>{B1367AFA-51C2-4064-89B2-CC52E43A0C63}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3" s="1"/>
      </tp>
      <tp>
        <v>0</v>
        <stp/>
        <stp>{25492BEF-D810-4797-B15F-22E51F53BB98}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4" s="1"/>
      </tp>
      <tp>
        <v>0</v>
        <stp/>
        <stp>{BFDCA7D5-DA37-4009-B819-1A25F8BD0CB6}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1"/>
      </tp>
      <tp>
        <v>0</v>
        <stp/>
        <stp>{C8ECAEBD-E99F-4ECA-896D-35859FD41828}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7" s="1"/>
      </tp>
      <tp>
        <v>0</v>
        <stp/>
        <stp>{24386F0F-ED25-4F7B-BF60-DCEE320C966B}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8" s="1"/>
      </tp>
      <tp>
        <v>0</v>
        <stp/>
        <stp>{0B960599-96B9-4B93-BFD4-A80A7F70DC17}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6" s="1"/>
      </tp>
      <tp>
        <v>0</v>
        <stp/>
        <stp>{77BB8C5C-0F8E-4427-A44D-D848393A8BDC}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4" s="1"/>
      </tp>
      <tp>
        <v>0</v>
        <stp/>
        <stp>{AAADD703-368D-4580-914F-8304B55F4C9E}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1" s="1"/>
      </tp>
      <tp>
        <v>0</v>
        <stp/>
        <stp>{C4B23D96-D60B-4161-AC33-C18527B5248A}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5" s="1"/>
      </tp>
      <tp>
        <v>0</v>
        <stp/>
        <stp>{1B9D31CE-AF57-4037-BC6B-1EA83AFB03B0}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8" s="1"/>
      </tp>
      <tp>
        <v>0</v>
        <stp/>
        <stp>{BA5E2A4F-26AF-4F3D-B1D4-C72DFE3D6D87}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8" s="1"/>
      </tp>
      <tp>
        <v>0</v>
        <stp/>
        <stp>{21820468-F6C7-4E4C-9136-3A1AFA6CA733}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0" s="1"/>
      </tp>
      <tp>
        <v>0</v>
        <stp/>
        <stp>{5000FA08-6ABE-43CF-9CC0-25B2DFB2E514}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5" s="1"/>
      </tp>
      <tp>
        <v>0</v>
        <stp/>
        <stp>{A68B5BA7-4F25-4FEB-9155-2B97827C3CD3}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0" s="1"/>
      </tp>
      <tp>
        <v>0</v>
        <stp/>
        <stp>{9470755F-C007-4483-BA86-963D2C5538A4}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4" s="1"/>
      </tp>
      <tp>
        <v>0</v>
        <stp/>
        <stp>{E37904DC-8D3B-489C-B13A-1B1AF864F124}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2" s="1"/>
      </tp>
      <tp>
        <v>0</v>
        <stp/>
        <stp>{FD3AA8DE-EB3C-4618-B5A9-4F5EA2BC6093}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5" s="1"/>
      </tp>
      <tp>
        <v>0</v>
        <stp/>
        <stp>{F7ADC76A-27AA-44A7-ACC9-FE272100064D}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0" s="1"/>
      </tp>
      <tp>
        <v>0</v>
        <stp/>
        <stp>{E100935B-277D-493D-974D-B81658019EAE}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3" s="1"/>
      </tp>
      <tp>
        <v>0</v>
        <stp/>
        <stp>{B012AA37-BBC4-476F-8032-462A14767AA7}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5" s="1"/>
      </tp>
      <tp>
        <v>0</v>
        <stp/>
        <stp>{ED62DC7E-A0D6-4BD6-BD68-5D0AF549723C}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6" s="1"/>
      </tp>
      <tp>
        <v>0</v>
        <stp/>
        <stp>{7600DA30-EEDC-4B18-B037-659871902867}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8" s="1"/>
      </tp>
      <tp>
        <v>0</v>
        <stp/>
        <stp>{BD81C128-DAFD-4C42-B5A1-B91578900F42}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1" s="1"/>
      </tp>
      <tp>
        <v>0</v>
        <stp/>
        <stp>{06F75128-AA42-4B89-A76C-FEBF89E8E01F}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4" s="1"/>
      </tp>
      <tp>
        <v>0</v>
        <stp/>
        <stp>{78919A39-8EF7-4C8A-9E1F-8C3EAFAF4184}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9" s="1"/>
      </tp>
      <tp>
        <v>0</v>
        <stp/>
        <stp>{14D652C6-5F9C-49A9-A9A3-933A38541E97}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5" s="1"/>
      </tp>
      <tp>
        <v>0</v>
        <stp/>
        <stp>{0D269B4D-3FD5-405E-9B16-D6785C136199}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9" s="1"/>
      </tp>
      <tp>
        <v>0</v>
        <stp/>
        <stp>{99BD1BA1-76DA-4E89-A571-67853ED09528}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Sheet2!$F$7</c:f>
              <c:strCache>
                <c:ptCount val="1"/>
                <c:pt idx="0">
                  <c:v>价差组合盈亏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Sheet2!$A$8:$A$36</c:f>
              <c:numCache>
                <c:formatCode>General</c:formatCode>
                <c:ptCount val="29"/>
                <c:pt idx="0">
                  <c:v>2500</c:v>
                </c:pt>
                <c:pt idx="1">
                  <c:v>2600</c:v>
                </c:pt>
                <c:pt idx="2">
                  <c:v>2700</c:v>
                </c:pt>
                <c:pt idx="3">
                  <c:v>2800</c:v>
                </c:pt>
                <c:pt idx="4">
                  <c:v>2900</c:v>
                </c:pt>
                <c:pt idx="5">
                  <c:v>3000</c:v>
                </c:pt>
                <c:pt idx="6">
                  <c:v>3100</c:v>
                </c:pt>
                <c:pt idx="7">
                  <c:v>3200</c:v>
                </c:pt>
                <c:pt idx="8">
                  <c:v>3300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4300</c:v>
                </c:pt>
                <c:pt idx="19">
                  <c:v>4400</c:v>
                </c:pt>
                <c:pt idx="20">
                  <c:v>4500</c:v>
                </c:pt>
                <c:pt idx="21">
                  <c:v>4600</c:v>
                </c:pt>
                <c:pt idx="22">
                  <c:v>4700</c:v>
                </c:pt>
                <c:pt idx="23">
                  <c:v>4800</c:v>
                </c:pt>
                <c:pt idx="24">
                  <c:v>4900</c:v>
                </c:pt>
                <c:pt idx="25">
                  <c:v>5000</c:v>
                </c:pt>
                <c:pt idx="26">
                  <c:v>5100</c:v>
                </c:pt>
                <c:pt idx="27">
                  <c:v>5200</c:v>
                </c:pt>
                <c:pt idx="28">
                  <c:v>5300</c:v>
                </c:pt>
              </c:numCache>
            </c:numRef>
          </c:cat>
          <c:val>
            <c:numRef>
              <c:f>Sheet2!$F$8:$F$36</c:f>
              <c:numCache>
                <c:formatCode>General</c:formatCode>
                <c:ptCount val="29"/>
                <c:pt idx="0">
                  <c:v>1060</c:v>
                </c:pt>
                <c:pt idx="1">
                  <c:v>960</c:v>
                </c:pt>
                <c:pt idx="2">
                  <c:v>860</c:v>
                </c:pt>
                <c:pt idx="3">
                  <c:v>760</c:v>
                </c:pt>
                <c:pt idx="4">
                  <c:v>660</c:v>
                </c:pt>
                <c:pt idx="5">
                  <c:v>560</c:v>
                </c:pt>
                <c:pt idx="6">
                  <c:v>460</c:v>
                </c:pt>
                <c:pt idx="7">
                  <c:v>360</c:v>
                </c:pt>
                <c:pt idx="8">
                  <c:v>260</c:v>
                </c:pt>
                <c:pt idx="9">
                  <c:v>160</c:v>
                </c:pt>
                <c:pt idx="10">
                  <c:v>60</c:v>
                </c:pt>
                <c:pt idx="11">
                  <c:v>-40</c:v>
                </c:pt>
                <c:pt idx="12">
                  <c:v>-140</c:v>
                </c:pt>
                <c:pt idx="13">
                  <c:v>-240</c:v>
                </c:pt>
                <c:pt idx="14">
                  <c:v>-140</c:v>
                </c:pt>
                <c:pt idx="15">
                  <c:v>-40</c:v>
                </c:pt>
                <c:pt idx="16">
                  <c:v>60</c:v>
                </c:pt>
                <c:pt idx="17">
                  <c:v>160</c:v>
                </c:pt>
                <c:pt idx="18">
                  <c:v>260</c:v>
                </c:pt>
                <c:pt idx="19">
                  <c:v>360</c:v>
                </c:pt>
                <c:pt idx="20">
                  <c:v>460</c:v>
                </c:pt>
                <c:pt idx="21">
                  <c:v>560</c:v>
                </c:pt>
                <c:pt idx="22">
                  <c:v>660</c:v>
                </c:pt>
                <c:pt idx="23">
                  <c:v>760</c:v>
                </c:pt>
                <c:pt idx="24">
                  <c:v>860</c:v>
                </c:pt>
                <c:pt idx="25">
                  <c:v>960</c:v>
                </c:pt>
                <c:pt idx="26">
                  <c:v>1060</c:v>
                </c:pt>
                <c:pt idx="27">
                  <c:v>1160</c:v>
                </c:pt>
                <c:pt idx="28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C8-4AEA-BEFC-7F410ED68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215728"/>
        <c:axId val="1154627600"/>
      </c:lineChart>
      <c:catAx>
        <c:axId val="12632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4627600"/>
        <c:crosses val="autoZero"/>
        <c:auto val="1"/>
        <c:lblAlgn val="ctr"/>
        <c:lblOffset val="100"/>
        <c:noMultiLvlLbl val="0"/>
      </c:catAx>
      <c:valAx>
        <c:axId val="11546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2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576262</xdr:colOff>
      <xdr:row>5</xdr:row>
      <xdr:rowOff>95250</xdr:rowOff>
    </xdr:from>
    <xdr:to>
      <xdr:col>14</xdr:col>
      <xdr:colOff>347662</xdr:colOff>
      <xdr:row>20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2A5701-6678-48EF-9E72-4B2E482B1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4E10-E6B6-438D-833D-CA2F0C7115C9}">
  <dimension ref="A1:X33"/>
  <sheetViews>
    <sheetView topLeftCell="G1" zoomScale="115" zoomScaleNormal="115" workbookViewId="0">
      <selection activeCell="U10" sqref="U10"/>
    </sheetView>
  </sheetViews>
  <sheetFormatPr defaultRowHeight="14.25" x14ac:dyDescent="0.2"/>
  <cols>
    <col min="1" max="1" width="21.75" bestFit="1" customWidth="1"/>
    <col min="2" max="2" width="15" bestFit="1" customWidth="1"/>
    <col min="3" max="3" width="12.5" bestFit="1" customWidth="1"/>
    <col min="4" max="4" width="10.625" bestFit="1" customWidth="1"/>
    <col min="5" max="5" width="12.5" bestFit="1" customWidth="1"/>
    <col min="6" max="6" width="15" bestFit="1" customWidth="1"/>
    <col min="7" max="7" width="8.5" bestFit="1" customWidth="1"/>
    <col min="8" max="8" width="15" bestFit="1" customWidth="1"/>
    <col min="9" max="9" width="12.5" bestFit="1" customWidth="1"/>
    <col min="10" max="10" width="10.625" bestFit="1" customWidth="1"/>
    <col min="11" max="11" width="12.5" bestFit="1" customWidth="1"/>
    <col min="12" max="12" width="15" bestFit="1" customWidth="1"/>
    <col min="13" max="13" width="5.75" bestFit="1" customWidth="1"/>
    <col min="14" max="14" width="21.625" bestFit="1" customWidth="1"/>
    <col min="15" max="15" width="14.75" style="9" customWidth="1"/>
    <col min="16" max="16" width="9.25" style="9" customWidth="1"/>
    <col min="17" max="19" width="9" style="9"/>
    <col min="22" max="22" width="13.125" customWidth="1"/>
  </cols>
  <sheetData>
    <row r="1" spans="1:24" x14ac:dyDescent="0.2">
      <c r="O1" s="15" t="s">
        <v>8</v>
      </c>
      <c r="P1" s="15"/>
      <c r="Q1" s="15"/>
      <c r="R1" s="15"/>
      <c r="S1" s="15"/>
      <c r="V1" t="s">
        <v>14</v>
      </c>
      <c r="W1" s="14" cm="1">
        <f t="array" aca="1" ref="W1" ca="1">_xll.rtd_tick_data($V$1,"bid_price_1")</f>
        <v>3657.4</v>
      </c>
      <c r="X1" s="14" cm="1">
        <f t="array" aca="1" ref="X1" ca="1">_xll.rtd_tick_data($V$1,"ask_price_1")</f>
        <v>3657.6</v>
      </c>
    </row>
    <row r="2" spans="1:24" ht="16.5" x14ac:dyDescent="0.2">
      <c r="A2" s="1" t="s">
        <v>0</v>
      </c>
      <c r="B2" s="1" t="s">
        <v>3</v>
      </c>
      <c r="C2" s="1" t="s">
        <v>2</v>
      </c>
      <c r="D2" s="1" t="s">
        <v>1</v>
      </c>
      <c r="E2" s="1" t="s">
        <v>4</v>
      </c>
      <c r="F2" s="1" t="s">
        <v>5</v>
      </c>
      <c r="G2" s="1" t="s">
        <v>7</v>
      </c>
      <c r="H2" s="1" t="s">
        <v>3</v>
      </c>
      <c r="I2" s="1" t="s">
        <v>2</v>
      </c>
      <c r="J2" s="1" t="s">
        <v>1</v>
      </c>
      <c r="K2" s="1" t="s">
        <v>4</v>
      </c>
      <c r="L2" s="1" t="s">
        <v>5</v>
      </c>
      <c r="M2" s="1" t="s">
        <v>6</v>
      </c>
      <c r="N2" s="1" t="s">
        <v>0</v>
      </c>
      <c r="O2" s="8" t="s">
        <v>9</v>
      </c>
      <c r="P2" s="8" t="s">
        <v>11</v>
      </c>
      <c r="Q2" s="8" t="s">
        <v>10</v>
      </c>
      <c r="R2" s="8" t="s">
        <v>12</v>
      </c>
      <c r="S2" s="8" t="s">
        <v>13</v>
      </c>
    </row>
    <row r="3" spans="1:24" ht="16.5" x14ac:dyDescent="0.2">
      <c r="A3" s="2" t="str">
        <f>$G$2&amp;"-C-"&amp;G3&amp;".CFFEX"</f>
        <v>IO2004-C-3150.CFFEX</v>
      </c>
      <c r="B3" s="3">
        <f ca="1">_xll.rtd_tick_data($A3,B$2)</f>
        <v>6</v>
      </c>
      <c r="C3" s="3">
        <f ca="1">_xll.rtd_tick_data($A3,C$2)</f>
        <v>510.8</v>
      </c>
      <c r="D3" s="4">
        <f ca="1">_xll.rtd_tick_data($A3,D$2)</f>
        <v>521.79999999999995</v>
      </c>
      <c r="E3" s="5">
        <f ca="1">_xll.rtd_tick_data($A3,E$2)</f>
        <v>513.6</v>
      </c>
      <c r="F3" s="5">
        <f ca="1">_xll.rtd_tick_data($A3,F$2)</f>
        <v>2</v>
      </c>
      <c r="G3" s="6">
        <v>3150</v>
      </c>
      <c r="H3" s="3">
        <f ca="1">_xll.rtd_tick_data($N3,H$2)</f>
        <v>3</v>
      </c>
      <c r="I3" s="3">
        <f ca="1">_xll.rtd_tick_data($N3,I$2)</f>
        <v>5.4</v>
      </c>
      <c r="J3" s="7">
        <f ca="1">_xll.rtd_tick_data($N3,J$2)</f>
        <v>5.6</v>
      </c>
      <c r="K3" s="5">
        <f ca="1">_xll.rtd_tick_data($N3,K$2)</f>
        <v>5.6</v>
      </c>
      <c r="L3" s="5">
        <f ca="1">_xll.rtd_tick_data($N3,L$2)</f>
        <v>12</v>
      </c>
      <c r="M3" s="5">
        <f ca="1">K3-I3</f>
        <v>0.19999999999999929</v>
      </c>
      <c r="N3" s="2" t="str">
        <f>$G$2&amp;"-P-"&amp;G3&amp;".CFFEX"</f>
        <v>IO2004-P-3150.CFFEX</v>
      </c>
      <c r="O3" s="11">
        <f ca="1">D3-J3+G3</f>
        <v>3666.2</v>
      </c>
      <c r="P3" s="12">
        <f ca="1">MIN(B3,L3)</f>
        <v>6</v>
      </c>
      <c r="Q3" s="12">
        <f ca="1">C3-K3+G3</f>
        <v>3655.2</v>
      </c>
      <c r="R3" s="13">
        <f ca="1">E3-I3+G3</f>
        <v>3658.2</v>
      </c>
      <c r="S3" s="13">
        <f ca="1">MIN(F3,H3)</f>
        <v>2</v>
      </c>
    </row>
    <row r="4" spans="1:24" ht="16.5" x14ac:dyDescent="0.2">
      <c r="A4" s="2" t="str">
        <f t="shared" ref="A4:A30" si="0">$G$2&amp;"-C-"&amp;G4&amp;".CFFEX"</f>
        <v>IO2004-C-3200.CFFEX</v>
      </c>
      <c r="B4" s="3">
        <f ca="1">_xll.rtd_tick_data($A4,B$2)</f>
        <v>6</v>
      </c>
      <c r="C4" s="3">
        <f ca="1">_xll.rtd_tick_data($A4,C$2)</f>
        <v>463.2</v>
      </c>
      <c r="D4" s="4">
        <f ca="1">_xll.rtd_tick_data($A4,D$2)</f>
        <v>476</v>
      </c>
      <c r="E4" s="5">
        <f ca="1">_xll.rtd_tick_data($A4,E$2)</f>
        <v>467.6</v>
      </c>
      <c r="F4" s="5">
        <f ca="1">_xll.rtd_tick_data($A4,F$2)</f>
        <v>6</v>
      </c>
      <c r="G4" s="6">
        <v>3200</v>
      </c>
      <c r="H4" s="3">
        <f ca="1">_xll.rtd_tick_data($N4,H$2)</f>
        <v>6</v>
      </c>
      <c r="I4" s="3">
        <f ca="1">_xll.rtd_tick_data($N4,I$2)</f>
        <v>7.8</v>
      </c>
      <c r="J4" s="7">
        <f ca="1">_xll.rtd_tick_data($N4,J$2)</f>
        <v>7.8</v>
      </c>
      <c r="K4" s="5">
        <f ca="1">_xll.rtd_tick_data($N4,K$2)</f>
        <v>8</v>
      </c>
      <c r="L4" s="5">
        <f ca="1">_xll.rtd_tick_data($N4,L$2)</f>
        <v>19</v>
      </c>
      <c r="M4" s="5">
        <f t="shared" ref="M4:M30" ca="1" si="1">K4-I4</f>
        <v>0.20000000000000018</v>
      </c>
      <c r="N4" s="2" t="str">
        <f t="shared" ref="N4:N30" si="2">$G$2&amp;"-P-"&amp;G4&amp;".CFFEX"</f>
        <v>IO2004-P-3200.CFFEX</v>
      </c>
      <c r="O4" s="11">
        <f t="shared" ref="O4:O33" ca="1" si="3">D4-J4+G4</f>
        <v>3668.2</v>
      </c>
      <c r="P4" s="12">
        <f t="shared" ref="P4:P33" ca="1" si="4">MIN(B4,L4)</f>
        <v>6</v>
      </c>
      <c r="Q4" s="12">
        <f t="shared" ref="Q4:Q33" ca="1" si="5">C4-K4+G4</f>
        <v>3655.2</v>
      </c>
      <c r="R4" s="13">
        <f t="shared" ref="R4:R33" ca="1" si="6">E4-I4+G4</f>
        <v>3659.8</v>
      </c>
      <c r="S4" s="13">
        <f t="shared" ref="S4:S33" ca="1" si="7">MIN(F4,H4)</f>
        <v>6</v>
      </c>
    </row>
    <row r="5" spans="1:24" ht="16.5" x14ac:dyDescent="0.2">
      <c r="A5" s="2" t="str">
        <f t="shared" si="0"/>
        <v>IO2004-C-3250.CFFEX</v>
      </c>
      <c r="B5" s="3">
        <f ca="1">_xll.rtd_tick_data($A5,B$2)</f>
        <v>6</v>
      </c>
      <c r="C5" s="3">
        <f ca="1">_xll.rtd_tick_data($A5,C$2)</f>
        <v>416.2</v>
      </c>
      <c r="D5" s="4">
        <f ca="1">_xll.rtd_tick_data($A5,D$2)</f>
        <v>425.2</v>
      </c>
      <c r="E5" s="5">
        <f ca="1">_xll.rtd_tick_data($A5,E$2)</f>
        <v>420.6</v>
      </c>
      <c r="F5" s="5">
        <f ca="1">_xll.rtd_tick_data($A5,F$2)</f>
        <v>6</v>
      </c>
      <c r="G5" s="6">
        <v>3250</v>
      </c>
      <c r="H5" s="3">
        <f ca="1">_xll.rtd_tick_data($N5,H$2)</f>
        <v>12</v>
      </c>
      <c r="I5" s="3">
        <f ca="1">_xll.rtd_tick_data($N5,I$2)</f>
        <v>10.6</v>
      </c>
      <c r="J5" s="7">
        <f ca="1">_xll.rtd_tick_data($N5,J$2)</f>
        <v>10.6</v>
      </c>
      <c r="K5" s="5">
        <f ca="1">_xll.rtd_tick_data($N5,K$2)</f>
        <v>11</v>
      </c>
      <c r="L5" s="5">
        <f ca="1">_xll.rtd_tick_data($N5,L$2)</f>
        <v>15</v>
      </c>
      <c r="M5" s="5">
        <f t="shared" ca="1" si="1"/>
        <v>0.40000000000000036</v>
      </c>
      <c r="N5" s="2" t="str">
        <f t="shared" si="2"/>
        <v>IO2004-P-3250.CFFEX</v>
      </c>
      <c r="O5" s="11">
        <f t="shared" ca="1" si="3"/>
        <v>3664.6</v>
      </c>
      <c r="P5" s="12">
        <f t="shared" ca="1" si="4"/>
        <v>6</v>
      </c>
      <c r="Q5" s="12">
        <f t="shared" ca="1" si="5"/>
        <v>3655.2</v>
      </c>
      <c r="R5" s="13">
        <f t="shared" ca="1" si="6"/>
        <v>3660</v>
      </c>
      <c r="S5" s="13">
        <f t="shared" ca="1" si="7"/>
        <v>6</v>
      </c>
    </row>
    <row r="6" spans="1:24" ht="16.5" x14ac:dyDescent="0.2">
      <c r="A6" s="2" t="str">
        <f t="shared" si="0"/>
        <v>IO2004-C-3300.CFFEX</v>
      </c>
      <c r="B6" s="3">
        <f ca="1">_xll.rtd_tick_data($A6,B$2)</f>
        <v>6</v>
      </c>
      <c r="C6" s="3">
        <f ca="1">_xll.rtd_tick_data($A6,C$2)</f>
        <v>371.6</v>
      </c>
      <c r="D6" s="4">
        <f ca="1">_xll.rtd_tick_data($A6,D$2)</f>
        <v>376.4</v>
      </c>
      <c r="E6" s="5">
        <f ca="1">_xll.rtd_tick_data($A6,E$2)</f>
        <v>374.4</v>
      </c>
      <c r="F6" s="5">
        <f ca="1">_xll.rtd_tick_data($A6,F$2)</f>
        <v>12</v>
      </c>
      <c r="G6" s="6">
        <v>3300</v>
      </c>
      <c r="H6" s="3">
        <f ca="1">_xll.rtd_tick_data($N6,H$2)</f>
        <v>1</v>
      </c>
      <c r="I6" s="3">
        <f ca="1">_xll.rtd_tick_data($N6,I$2)</f>
        <v>15</v>
      </c>
      <c r="J6" s="7">
        <f ca="1">_xll.rtd_tick_data($N6,J$2)</f>
        <v>15</v>
      </c>
      <c r="K6" s="5">
        <f ca="1">_xll.rtd_tick_data($N6,K$2)</f>
        <v>15.2</v>
      </c>
      <c r="L6" s="5">
        <f ca="1">_xll.rtd_tick_data($N6,L$2)</f>
        <v>15</v>
      </c>
      <c r="M6" s="5">
        <f t="shared" ca="1" si="1"/>
        <v>0.19999999999999929</v>
      </c>
      <c r="N6" s="2" t="str">
        <f t="shared" si="2"/>
        <v>IO2004-P-3300.CFFEX</v>
      </c>
      <c r="O6" s="11">
        <f t="shared" ca="1" si="3"/>
        <v>3661.4</v>
      </c>
      <c r="P6" s="12">
        <f t="shared" ca="1" si="4"/>
        <v>6</v>
      </c>
      <c r="Q6" s="12">
        <f t="shared" ca="1" si="5"/>
        <v>3656.4</v>
      </c>
      <c r="R6" s="13">
        <f t="shared" ca="1" si="6"/>
        <v>3659.4</v>
      </c>
      <c r="S6" s="13">
        <f t="shared" ca="1" si="7"/>
        <v>1</v>
      </c>
    </row>
    <row r="7" spans="1:24" ht="16.5" x14ac:dyDescent="0.2">
      <c r="A7" s="2" t="str">
        <f t="shared" si="0"/>
        <v>IO2004-C-3350.CFFEX</v>
      </c>
      <c r="B7" s="3">
        <f ca="1">_xll.rtd_tick_data($A7,B$2)</f>
        <v>6</v>
      </c>
      <c r="C7" s="3">
        <f ca="1">_xll.rtd_tick_data($A7,C$2)</f>
        <v>327</v>
      </c>
      <c r="D7" s="4">
        <f ca="1">_xll.rtd_tick_data($A7,D$2)</f>
        <v>336.8</v>
      </c>
      <c r="E7" s="5">
        <f ca="1">_xll.rtd_tick_data($A7,E$2)</f>
        <v>329.4</v>
      </c>
      <c r="F7" s="5">
        <f ca="1">_xll.rtd_tick_data($A7,F$2)</f>
        <v>6</v>
      </c>
      <c r="G7" s="6">
        <v>3350</v>
      </c>
      <c r="H7" s="3">
        <f ca="1">_xll.rtd_tick_data($N7,H$2)</f>
        <v>6</v>
      </c>
      <c r="I7" s="3">
        <f ca="1">_xll.rtd_tick_data($N7,I$2)</f>
        <v>20</v>
      </c>
      <c r="J7" s="7">
        <f ca="1">_xll.rtd_tick_data($N7,J$2)</f>
        <v>19.8</v>
      </c>
      <c r="K7" s="5">
        <f ca="1">_xll.rtd_tick_data($N7,K$2)</f>
        <v>20.399999999999999</v>
      </c>
      <c r="L7" s="5">
        <f ca="1">_xll.rtd_tick_data($N7,L$2)</f>
        <v>3</v>
      </c>
      <c r="M7" s="5">
        <f t="shared" ca="1" si="1"/>
        <v>0.39999999999999858</v>
      </c>
      <c r="N7" s="2" t="str">
        <f t="shared" si="2"/>
        <v>IO2004-P-3350.CFFEX</v>
      </c>
      <c r="O7" s="11">
        <f t="shared" ca="1" si="3"/>
        <v>3667</v>
      </c>
      <c r="P7" s="12">
        <f t="shared" ca="1" si="4"/>
        <v>3</v>
      </c>
      <c r="Q7" s="12">
        <f t="shared" ca="1" si="5"/>
        <v>3656.6</v>
      </c>
      <c r="R7" s="13">
        <f t="shared" ca="1" si="6"/>
        <v>3659.4</v>
      </c>
      <c r="S7" s="13">
        <f t="shared" ca="1" si="7"/>
        <v>6</v>
      </c>
    </row>
    <row r="8" spans="1:24" ht="16.5" x14ac:dyDescent="0.2">
      <c r="A8" s="2" t="str">
        <f t="shared" si="0"/>
        <v>IO2004-C-3400.CFFEX</v>
      </c>
      <c r="B8" s="3">
        <f ca="1">_xll.rtd_tick_data($A8,B$2)</f>
        <v>6</v>
      </c>
      <c r="C8" s="3">
        <f ca="1">_xll.rtd_tick_data($A8,C$2)</f>
        <v>284.60000000000002</v>
      </c>
      <c r="D8" s="4">
        <f ca="1">_xll.rtd_tick_data($A8,D$2)</f>
        <v>290</v>
      </c>
      <c r="E8" s="5">
        <f ca="1">_xll.rtd_tick_data($A8,E$2)</f>
        <v>286.39999999999998</v>
      </c>
      <c r="F8" s="5">
        <f ca="1">_xll.rtd_tick_data($A8,F$2)</f>
        <v>6</v>
      </c>
      <c r="G8" s="6">
        <v>3400</v>
      </c>
      <c r="H8" s="3">
        <f ca="1">_xll.rtd_tick_data($N8,H$2)</f>
        <v>1</v>
      </c>
      <c r="I8" s="3">
        <f ca="1">_xll.rtd_tick_data($N8,I$2)</f>
        <v>27.4</v>
      </c>
      <c r="J8" s="7">
        <f ca="1">_xll.rtd_tick_data($N8,J$2)</f>
        <v>27.8</v>
      </c>
      <c r="K8" s="5">
        <f ca="1">_xll.rtd_tick_data($N8,K$2)</f>
        <v>27.8</v>
      </c>
      <c r="L8" s="5">
        <f ca="1">_xll.rtd_tick_data($N8,L$2)</f>
        <v>6</v>
      </c>
      <c r="M8" s="5">
        <f t="shared" ca="1" si="1"/>
        <v>0.40000000000000213</v>
      </c>
      <c r="N8" s="2" t="str">
        <f t="shared" si="2"/>
        <v>IO2004-P-3400.CFFEX</v>
      </c>
      <c r="O8" s="11">
        <f t="shared" ca="1" si="3"/>
        <v>3662.2</v>
      </c>
      <c r="P8" s="12">
        <f t="shared" ca="1" si="4"/>
        <v>6</v>
      </c>
      <c r="Q8" s="12">
        <f t="shared" ca="1" si="5"/>
        <v>3656.8</v>
      </c>
      <c r="R8" s="13">
        <f t="shared" ca="1" si="6"/>
        <v>3659</v>
      </c>
      <c r="S8" s="13">
        <f t="shared" ca="1" si="7"/>
        <v>1</v>
      </c>
    </row>
    <row r="9" spans="1:24" ht="16.5" x14ac:dyDescent="0.2">
      <c r="A9" s="2" t="str">
        <f t="shared" si="0"/>
        <v>IO2004-C-3450.CFFEX</v>
      </c>
      <c r="B9" s="3">
        <f ca="1">_xll.rtd_tick_data($A9,B$2)</f>
        <v>6</v>
      </c>
      <c r="C9" s="3">
        <f ca="1">_xll.rtd_tick_data($A9,C$2)</f>
        <v>244</v>
      </c>
      <c r="D9" s="4">
        <f ca="1">_xll.rtd_tick_data($A9,D$2)</f>
        <v>244.4</v>
      </c>
      <c r="E9" s="5">
        <f ca="1">_xll.rtd_tick_data($A9,E$2)</f>
        <v>246</v>
      </c>
      <c r="F9" s="5">
        <f ca="1">_xll.rtd_tick_data($A9,F$2)</f>
        <v>15</v>
      </c>
      <c r="G9" s="6">
        <v>3450</v>
      </c>
      <c r="H9" s="3">
        <f ca="1">_xll.rtd_tick_data($N9,H$2)</f>
        <v>9</v>
      </c>
      <c r="I9" s="3">
        <f ca="1">_xll.rtd_tick_data($N9,I$2)</f>
        <v>36.6</v>
      </c>
      <c r="J9" s="7">
        <f ca="1">_xll.rtd_tick_data($N9,J$2)</f>
        <v>36.6</v>
      </c>
      <c r="K9" s="5">
        <f ca="1">_xll.rtd_tick_data($N9,K$2)</f>
        <v>37.4</v>
      </c>
      <c r="L9" s="5">
        <f ca="1">_xll.rtd_tick_data($N9,L$2)</f>
        <v>9</v>
      </c>
      <c r="M9" s="5">
        <f t="shared" ca="1" si="1"/>
        <v>0.79999999999999716</v>
      </c>
      <c r="N9" s="2" t="str">
        <f t="shared" si="2"/>
        <v>IO2004-P-3450.CFFEX</v>
      </c>
      <c r="O9" s="11">
        <f t="shared" ca="1" si="3"/>
        <v>3657.8</v>
      </c>
      <c r="P9" s="12">
        <f t="shared" ca="1" si="4"/>
        <v>6</v>
      </c>
      <c r="Q9" s="12">
        <f t="shared" ca="1" si="5"/>
        <v>3656.6</v>
      </c>
      <c r="R9" s="13">
        <f t="shared" ca="1" si="6"/>
        <v>3659.4</v>
      </c>
      <c r="S9" s="13">
        <f t="shared" ca="1" si="7"/>
        <v>9</v>
      </c>
    </row>
    <row r="10" spans="1:24" ht="16.5" x14ac:dyDescent="0.2">
      <c r="A10" s="2" t="str">
        <f t="shared" si="0"/>
        <v>IO2004-C-3500.CFFEX</v>
      </c>
      <c r="B10" s="3">
        <f ca="1">_xll.rtd_tick_data($A10,B$2)</f>
        <v>6</v>
      </c>
      <c r="C10" s="3">
        <f ca="1">_xll.rtd_tick_data($A10,C$2)</f>
        <v>206.6</v>
      </c>
      <c r="D10" s="4">
        <f ca="1">_xll.rtd_tick_data($A10,D$2)</f>
        <v>207.8</v>
      </c>
      <c r="E10" s="5">
        <f ca="1">_xll.rtd_tick_data($A10,E$2)</f>
        <v>208.2</v>
      </c>
      <c r="F10" s="5">
        <f ca="1">_xll.rtd_tick_data($A10,F$2)</f>
        <v>11</v>
      </c>
      <c r="G10" s="6">
        <v>3500</v>
      </c>
      <c r="H10" s="3">
        <f ca="1">_xll.rtd_tick_data($N10,H$2)</f>
        <v>3</v>
      </c>
      <c r="I10" s="3">
        <f ca="1">_xll.rtd_tick_data($N10,I$2)</f>
        <v>49</v>
      </c>
      <c r="J10" s="7">
        <f ca="1">_xll.rtd_tick_data($N10,J$2)</f>
        <v>49</v>
      </c>
      <c r="K10" s="5">
        <f ca="1">_xll.rtd_tick_data($N10,K$2)</f>
        <v>49.4</v>
      </c>
      <c r="L10" s="5">
        <f ca="1">_xll.rtd_tick_data($N10,L$2)</f>
        <v>9</v>
      </c>
      <c r="M10" s="5">
        <f t="shared" ca="1" si="1"/>
        <v>0.39999999999999858</v>
      </c>
      <c r="N10" s="2" t="str">
        <f t="shared" si="2"/>
        <v>IO2004-P-3500.CFFEX</v>
      </c>
      <c r="O10" s="11">
        <f t="shared" ca="1" si="3"/>
        <v>3658.8</v>
      </c>
      <c r="P10" s="12">
        <f t="shared" ca="1" si="4"/>
        <v>6</v>
      </c>
      <c r="Q10" s="12">
        <f t="shared" ca="1" si="5"/>
        <v>3657.2</v>
      </c>
      <c r="R10" s="13">
        <f t="shared" ca="1" si="6"/>
        <v>3659.2</v>
      </c>
      <c r="S10" s="13">
        <f t="shared" ca="1" si="7"/>
        <v>3</v>
      </c>
    </row>
    <row r="11" spans="1:24" ht="16.5" x14ac:dyDescent="0.2">
      <c r="A11" s="2" t="str">
        <f t="shared" si="0"/>
        <v>IO2004-C-3550.CFFEX</v>
      </c>
      <c r="B11" s="3">
        <f ca="1">_xll.rtd_tick_data($A11,B$2)</f>
        <v>6</v>
      </c>
      <c r="C11" s="3">
        <f ca="1">_xll.rtd_tick_data($A11,C$2)</f>
        <v>171.2</v>
      </c>
      <c r="D11" s="4">
        <f ca="1">_xll.rtd_tick_data($A11,D$2)</f>
        <v>170.8</v>
      </c>
      <c r="E11" s="5">
        <f ca="1">_xll.rtd_tick_data($A11,E$2)</f>
        <v>172.4</v>
      </c>
      <c r="F11" s="5">
        <f ca="1">_xll.rtd_tick_data($A11,F$2)</f>
        <v>3</v>
      </c>
      <c r="G11" s="6">
        <v>3550</v>
      </c>
      <c r="H11" s="3">
        <f ca="1">_xll.rtd_tick_data($N11,H$2)</f>
        <v>3</v>
      </c>
      <c r="I11" s="3">
        <f ca="1">_xll.rtd_tick_data($N11,I$2)</f>
        <v>63.6</v>
      </c>
      <c r="J11" s="7">
        <f ca="1">_xll.rtd_tick_data($N11,J$2)</f>
        <v>63.6</v>
      </c>
      <c r="K11" s="5">
        <f ca="1">_xll.rtd_tick_data($N11,K$2)</f>
        <v>64</v>
      </c>
      <c r="L11" s="5">
        <f ca="1">_xll.rtd_tick_data($N11,L$2)</f>
        <v>3</v>
      </c>
      <c r="M11" s="5">
        <f t="shared" ca="1" si="1"/>
        <v>0.39999999999999858</v>
      </c>
      <c r="N11" s="2" t="str">
        <f t="shared" si="2"/>
        <v>IO2004-P-3550.CFFEX</v>
      </c>
      <c r="O11" s="11">
        <f t="shared" ca="1" si="3"/>
        <v>3657.2</v>
      </c>
      <c r="P11" s="12">
        <f t="shared" ca="1" si="4"/>
        <v>3</v>
      </c>
      <c r="Q11" s="12">
        <f t="shared" ca="1" si="5"/>
        <v>3657.2</v>
      </c>
      <c r="R11" s="13">
        <f t="shared" ca="1" si="6"/>
        <v>3658.8</v>
      </c>
      <c r="S11" s="13">
        <f t="shared" ca="1" si="7"/>
        <v>3</v>
      </c>
    </row>
    <row r="12" spans="1:24" ht="16.5" x14ac:dyDescent="0.2">
      <c r="A12" s="2" t="str">
        <f t="shared" si="0"/>
        <v>IO2004-C-3600.CFFEX</v>
      </c>
      <c r="B12" s="3">
        <f ca="1">_xll.rtd_tick_data($A12,B$2)</f>
        <v>3</v>
      </c>
      <c r="C12" s="3">
        <f ca="1">_xll.rtd_tick_data($A12,C$2)</f>
        <v>139.80000000000001</v>
      </c>
      <c r="D12" s="4">
        <f ca="1">_xll.rtd_tick_data($A12,D$2)</f>
        <v>140</v>
      </c>
      <c r="E12" s="5">
        <f ca="1">_xll.rtd_tick_data($A12,E$2)</f>
        <v>141</v>
      </c>
      <c r="F12" s="5">
        <f ca="1">_xll.rtd_tick_data($A12,F$2)</f>
        <v>9</v>
      </c>
      <c r="G12" s="6">
        <v>3600</v>
      </c>
      <c r="H12" s="3">
        <f ca="1">_xll.rtd_tick_data($N12,H$2)</f>
        <v>1</v>
      </c>
      <c r="I12" s="3">
        <f ca="1">_xll.rtd_tick_data($N12,I$2)</f>
        <v>82.6</v>
      </c>
      <c r="J12" s="7">
        <f ca="1">_xll.rtd_tick_data($N12,J$2)</f>
        <v>83</v>
      </c>
      <c r="K12" s="5">
        <f ca="1">_xll.rtd_tick_data($N12,K$2)</f>
        <v>82.8</v>
      </c>
      <c r="L12" s="5">
        <f ca="1">_xll.rtd_tick_data($N12,L$2)</f>
        <v>3</v>
      </c>
      <c r="M12" s="5">
        <f t="shared" ca="1" si="1"/>
        <v>0.20000000000000284</v>
      </c>
      <c r="N12" s="2" t="str">
        <f t="shared" si="2"/>
        <v>IO2004-P-3600.CFFEX</v>
      </c>
      <c r="O12" s="11">
        <f t="shared" ca="1" si="3"/>
        <v>3657</v>
      </c>
      <c r="P12" s="12">
        <f t="shared" ca="1" si="4"/>
        <v>3</v>
      </c>
      <c r="Q12" s="12">
        <f t="shared" ca="1" si="5"/>
        <v>3657</v>
      </c>
      <c r="R12" s="13">
        <f t="shared" ca="1" si="6"/>
        <v>3658.4</v>
      </c>
      <c r="S12" s="13">
        <f t="shared" ca="1" si="7"/>
        <v>1</v>
      </c>
    </row>
    <row r="13" spans="1:24" ht="16.5" x14ac:dyDescent="0.2">
      <c r="A13" s="2" t="str">
        <f t="shared" si="0"/>
        <v>IO2004-C-3650.CFFEX</v>
      </c>
      <c r="B13" s="3">
        <f ca="1">_xll.rtd_tick_data($A13,B$2)</f>
        <v>11</v>
      </c>
      <c r="C13" s="3">
        <f ca="1">_xll.rtd_tick_data($A13,C$2)</f>
        <v>112</v>
      </c>
      <c r="D13" s="4">
        <f ca="1">_xll.rtd_tick_data($A13,D$2)</f>
        <v>112.4</v>
      </c>
      <c r="E13" s="5">
        <f ca="1">_xll.rtd_tick_data($A13,E$2)</f>
        <v>113</v>
      </c>
      <c r="F13" s="5">
        <f ca="1">_xll.rtd_tick_data($A13,F$2)</f>
        <v>3</v>
      </c>
      <c r="G13" s="6">
        <v>3650</v>
      </c>
      <c r="H13" s="3">
        <f ca="1">_xll.rtd_tick_data($N13,H$2)</f>
        <v>6</v>
      </c>
      <c r="I13" s="3">
        <f ca="1">_xll.rtd_tick_data($N13,I$2)</f>
        <v>103.8</v>
      </c>
      <c r="J13" s="7">
        <f ca="1">_xll.rtd_tick_data($N13,J$2)</f>
        <v>104.8</v>
      </c>
      <c r="K13" s="5">
        <f ca="1">_xll.rtd_tick_data($N13,K$2)</f>
        <v>104.8</v>
      </c>
      <c r="L13" s="5">
        <f ca="1">_xll.rtd_tick_data($N13,L$2)</f>
        <v>9</v>
      </c>
      <c r="M13" s="5">
        <f t="shared" ca="1" si="1"/>
        <v>1</v>
      </c>
      <c r="N13" s="2" t="str">
        <f t="shared" si="2"/>
        <v>IO2004-P-3650.CFFEX</v>
      </c>
      <c r="O13" s="11">
        <f t="shared" ca="1" si="3"/>
        <v>3657.6</v>
      </c>
      <c r="P13" s="12">
        <f t="shared" ca="1" si="4"/>
        <v>9</v>
      </c>
      <c r="Q13" s="12">
        <f t="shared" ca="1" si="5"/>
        <v>3657.2</v>
      </c>
      <c r="R13" s="13">
        <f t="shared" ca="1" si="6"/>
        <v>3659.2</v>
      </c>
      <c r="S13" s="13">
        <f t="shared" ca="1" si="7"/>
        <v>3</v>
      </c>
    </row>
    <row r="14" spans="1:24" ht="16.5" x14ac:dyDescent="0.2">
      <c r="A14" s="2" t="str">
        <f t="shared" si="0"/>
        <v>IO2004-C-3700.CFFEX</v>
      </c>
      <c r="B14" s="3">
        <f ca="1">_xll.rtd_tick_data($A14,B$2)</f>
        <v>4</v>
      </c>
      <c r="C14" s="3">
        <f ca="1">_xll.rtd_tick_data($A14,C$2)</f>
        <v>87.8</v>
      </c>
      <c r="D14" s="4">
        <f ca="1">_xll.rtd_tick_data($A14,D$2)</f>
        <v>88</v>
      </c>
      <c r="E14" s="5">
        <f ca="1">_xll.rtd_tick_data($A14,E$2)</f>
        <v>88.8</v>
      </c>
      <c r="F14" s="5">
        <f ca="1">_xll.rtd_tick_data($A14,F$2)</f>
        <v>12</v>
      </c>
      <c r="G14" s="6">
        <v>3700</v>
      </c>
      <c r="H14" s="3">
        <f ca="1">_xll.rtd_tick_data($N14,H$2)</f>
        <v>12</v>
      </c>
      <c r="I14" s="3">
        <f ca="1">_xll.rtd_tick_data($N14,I$2)</f>
        <v>128.6</v>
      </c>
      <c r="J14" s="7">
        <f ca="1">_xll.rtd_tick_data($N14,J$2)</f>
        <v>129.80000000000001</v>
      </c>
      <c r="K14" s="5">
        <f ca="1">_xll.rtd_tick_data($N14,K$2)</f>
        <v>130</v>
      </c>
      <c r="L14" s="5">
        <f ca="1">_xll.rtd_tick_data($N14,L$2)</f>
        <v>2</v>
      </c>
      <c r="M14" s="5">
        <f t="shared" ca="1" si="1"/>
        <v>1.4000000000000057</v>
      </c>
      <c r="N14" s="2" t="str">
        <f t="shared" si="2"/>
        <v>IO2004-P-3700.CFFEX</v>
      </c>
      <c r="O14" s="11">
        <f t="shared" ca="1" si="3"/>
        <v>3658.2</v>
      </c>
      <c r="P14" s="12">
        <f t="shared" ca="1" si="4"/>
        <v>2</v>
      </c>
      <c r="Q14" s="12">
        <f t="shared" ca="1" si="5"/>
        <v>3657.8</v>
      </c>
      <c r="R14" s="13">
        <f t="shared" ca="1" si="6"/>
        <v>3660.2</v>
      </c>
      <c r="S14" s="13">
        <f t="shared" ca="1" si="7"/>
        <v>12</v>
      </c>
    </row>
    <row r="15" spans="1:24" ht="16.5" x14ac:dyDescent="0.2">
      <c r="A15" s="2" t="str">
        <f t="shared" si="0"/>
        <v>IO2004-C-3750.CFFEX</v>
      </c>
      <c r="B15" s="3">
        <f ca="1">_xll.rtd_tick_data($A15,B$2)</f>
        <v>1</v>
      </c>
      <c r="C15" s="3">
        <f ca="1">_xll.rtd_tick_data($A15,C$2)</f>
        <v>67.8</v>
      </c>
      <c r="D15" s="4">
        <f ca="1">_xll.rtd_tick_data($A15,D$2)</f>
        <v>68.599999999999994</v>
      </c>
      <c r="E15" s="5">
        <f ca="1">_xll.rtd_tick_data($A15,E$2)</f>
        <v>68.599999999999994</v>
      </c>
      <c r="F15" s="5">
        <f ca="1">_xll.rtd_tick_data($A15,F$2)</f>
        <v>12</v>
      </c>
      <c r="G15" s="6">
        <v>3750</v>
      </c>
      <c r="H15" s="3">
        <f ca="1">_xll.rtd_tick_data($N15,H$2)</f>
        <v>9</v>
      </c>
      <c r="I15" s="3">
        <f ca="1">_xll.rtd_tick_data($N15,I$2)</f>
        <v>159</v>
      </c>
      <c r="J15" s="7">
        <f ca="1">_xll.rtd_tick_data($N15,J$2)</f>
        <v>157</v>
      </c>
      <c r="K15" s="5">
        <f ca="1">_xll.rtd_tick_data($N15,K$2)</f>
        <v>160.19999999999999</v>
      </c>
      <c r="L15" s="5">
        <f ca="1">_xll.rtd_tick_data($N15,L$2)</f>
        <v>9</v>
      </c>
      <c r="M15" s="5">
        <f t="shared" ca="1" si="1"/>
        <v>1.1999999999999886</v>
      </c>
      <c r="N15" s="2" t="str">
        <f t="shared" si="2"/>
        <v>IO2004-P-3750.CFFEX</v>
      </c>
      <c r="O15" s="11">
        <f t="shared" ca="1" si="3"/>
        <v>3661.6</v>
      </c>
      <c r="P15" s="12">
        <f t="shared" ca="1" si="4"/>
        <v>1</v>
      </c>
      <c r="Q15" s="12">
        <f t="shared" ca="1" si="5"/>
        <v>3657.6</v>
      </c>
      <c r="R15" s="13">
        <f t="shared" ca="1" si="6"/>
        <v>3659.6</v>
      </c>
      <c r="S15" s="13">
        <f t="shared" ca="1" si="7"/>
        <v>9</v>
      </c>
    </row>
    <row r="16" spans="1:24" ht="16.5" x14ac:dyDescent="0.2">
      <c r="A16" s="2" t="str">
        <f t="shared" si="0"/>
        <v>IO2004-C-3800.CFFEX</v>
      </c>
      <c r="B16" s="3">
        <f ca="1">_xll.rtd_tick_data($A16,B$2)</f>
        <v>5</v>
      </c>
      <c r="C16" s="3">
        <f ca="1">_xll.rtd_tick_data($A16,C$2)</f>
        <v>48.8</v>
      </c>
      <c r="D16" s="4">
        <f ca="1">_xll.rtd_tick_data($A16,D$2)</f>
        <v>49</v>
      </c>
      <c r="E16" s="5">
        <f ca="1">_xll.rtd_tick_data($A16,E$2)</f>
        <v>49.4</v>
      </c>
      <c r="F16" s="5">
        <f ca="1">_xll.rtd_tick_data($A16,F$2)</f>
        <v>4</v>
      </c>
      <c r="G16" s="6">
        <v>3800</v>
      </c>
      <c r="H16" s="3">
        <f ca="1">_xll.rtd_tick_data($N16,H$2)</f>
        <v>9</v>
      </c>
      <c r="I16" s="3">
        <f ca="1">_xll.rtd_tick_data($N16,I$2)</f>
        <v>191.4</v>
      </c>
      <c r="J16" s="7">
        <f ca="1">_xll.rtd_tick_data($N16,J$2)</f>
        <v>191</v>
      </c>
      <c r="K16" s="5">
        <f ca="1">_xll.rtd_tick_data($N16,K$2)</f>
        <v>194.4</v>
      </c>
      <c r="L16" s="5">
        <f ca="1">_xll.rtd_tick_data($N16,L$2)</f>
        <v>6</v>
      </c>
      <c r="M16" s="5">
        <f t="shared" ca="1" si="1"/>
        <v>3</v>
      </c>
      <c r="N16" s="2" t="str">
        <f t="shared" si="2"/>
        <v>IO2004-P-3800.CFFEX</v>
      </c>
      <c r="O16" s="11">
        <f t="shared" ca="1" si="3"/>
        <v>3658</v>
      </c>
      <c r="P16" s="12">
        <f t="shared" ca="1" si="4"/>
        <v>5</v>
      </c>
      <c r="Q16" s="12">
        <f t="shared" ca="1" si="5"/>
        <v>3654.4</v>
      </c>
      <c r="R16" s="13">
        <f t="shared" ca="1" si="6"/>
        <v>3658</v>
      </c>
      <c r="S16" s="13">
        <f t="shared" ca="1" si="7"/>
        <v>4</v>
      </c>
    </row>
    <row r="17" spans="1:19" ht="16.5" x14ac:dyDescent="0.2">
      <c r="A17" s="2" t="str">
        <f t="shared" si="0"/>
        <v>IO2004-C-3850.CFFEX</v>
      </c>
      <c r="B17" s="3">
        <f ca="1">_xll.rtd_tick_data($A17,B$2)</f>
        <v>3</v>
      </c>
      <c r="C17" s="3">
        <f ca="1">_xll.rtd_tick_data($A17,C$2)</f>
        <v>37.6</v>
      </c>
      <c r="D17" s="4">
        <f ca="1">_xll.rtd_tick_data($A17,D$2)</f>
        <v>37.799999999999997</v>
      </c>
      <c r="E17" s="5">
        <f ca="1">_xll.rtd_tick_data($A17,E$2)</f>
        <v>38</v>
      </c>
      <c r="F17" s="5">
        <f ca="1">_xll.rtd_tick_data($A17,F$2)</f>
        <v>6</v>
      </c>
      <c r="G17" s="6">
        <v>3850</v>
      </c>
      <c r="H17" s="3">
        <f ca="1">_xll.rtd_tick_data($N17,H$2)</f>
        <v>15</v>
      </c>
      <c r="I17" s="3">
        <f ca="1">_xll.rtd_tick_data($N17,I$2)</f>
        <v>228</v>
      </c>
      <c r="J17" s="7">
        <f ca="1">_xll.rtd_tick_data($N17,J$2)</f>
        <v>219.2</v>
      </c>
      <c r="K17" s="5">
        <f ca="1">_xll.rtd_tick_data($N17,K$2)</f>
        <v>229.8</v>
      </c>
      <c r="L17" s="5">
        <f ca="1">_xll.rtd_tick_data($N17,L$2)</f>
        <v>6</v>
      </c>
      <c r="M17" s="5">
        <f t="shared" ca="1" si="1"/>
        <v>1.8000000000000114</v>
      </c>
      <c r="N17" s="2" t="str">
        <f t="shared" si="2"/>
        <v>IO2004-P-3850.CFFEX</v>
      </c>
      <c r="O17" s="11">
        <f t="shared" ca="1" si="3"/>
        <v>3668.6</v>
      </c>
      <c r="P17" s="12">
        <f t="shared" ca="1" si="4"/>
        <v>3</v>
      </c>
      <c r="Q17" s="12">
        <f t="shared" ca="1" si="5"/>
        <v>3657.8</v>
      </c>
      <c r="R17" s="13">
        <f t="shared" ca="1" si="6"/>
        <v>3660</v>
      </c>
      <c r="S17" s="13">
        <f t="shared" ca="1" si="7"/>
        <v>6</v>
      </c>
    </row>
    <row r="18" spans="1:19" ht="16.5" x14ac:dyDescent="0.2">
      <c r="A18" s="2" t="str">
        <f t="shared" si="0"/>
        <v>IO2004-C-3900.CFFEX</v>
      </c>
      <c r="B18" s="3">
        <f ca="1">_xll.rtd_tick_data($A18,B$2)</f>
        <v>4</v>
      </c>
      <c r="C18" s="3">
        <f ca="1">_xll.rtd_tick_data($A18,C$2)</f>
        <v>27</v>
      </c>
      <c r="D18" s="4">
        <f ca="1">_xll.rtd_tick_data($A18,D$2)</f>
        <v>27.2</v>
      </c>
      <c r="E18" s="5">
        <f ca="1">_xll.rtd_tick_data($A18,E$2)</f>
        <v>27.6</v>
      </c>
      <c r="F18" s="5">
        <f ca="1">_xll.rtd_tick_data($A18,F$2)</f>
        <v>12</v>
      </c>
      <c r="G18" s="6">
        <v>3900</v>
      </c>
      <c r="H18" s="3">
        <f ca="1">_xll.rtd_tick_data($N18,H$2)</f>
        <v>3</v>
      </c>
      <c r="I18" s="3">
        <f ca="1">_xll.rtd_tick_data($N18,I$2)</f>
        <v>267.60000000000002</v>
      </c>
      <c r="J18" s="7">
        <f ca="1">_xll.rtd_tick_data($N18,J$2)</f>
        <v>259</v>
      </c>
      <c r="K18" s="5">
        <f ca="1">_xll.rtd_tick_data($N18,K$2)</f>
        <v>269.2</v>
      </c>
      <c r="L18" s="5">
        <f ca="1">_xll.rtd_tick_data($N18,L$2)</f>
        <v>6</v>
      </c>
      <c r="M18" s="5">
        <f t="shared" ca="1" si="1"/>
        <v>1.5999999999999659</v>
      </c>
      <c r="N18" s="2" t="str">
        <f t="shared" si="2"/>
        <v>IO2004-P-3900.CFFEX</v>
      </c>
      <c r="O18" s="11">
        <f t="shared" ca="1" si="3"/>
        <v>3668.2</v>
      </c>
      <c r="P18" s="12">
        <f t="shared" ca="1" si="4"/>
        <v>4</v>
      </c>
      <c r="Q18" s="12">
        <f t="shared" ca="1" si="5"/>
        <v>3657.8</v>
      </c>
      <c r="R18" s="13">
        <f t="shared" ca="1" si="6"/>
        <v>3660</v>
      </c>
      <c r="S18" s="13">
        <f t="shared" ca="1" si="7"/>
        <v>3</v>
      </c>
    </row>
    <row r="19" spans="1:19" ht="16.5" x14ac:dyDescent="0.2">
      <c r="A19" s="2" t="str">
        <f t="shared" si="0"/>
        <v>IO2004-C-3950.CFFEX</v>
      </c>
      <c r="B19" s="3">
        <f ca="1">_xll.rtd_tick_data($A19,B$2)</f>
        <v>6</v>
      </c>
      <c r="C19" s="3">
        <f ca="1">_xll.rtd_tick_data($A19,C$2)</f>
        <v>19.399999999999999</v>
      </c>
      <c r="D19" s="4">
        <f ca="1">_xll.rtd_tick_data($A19,D$2)</f>
        <v>19.8</v>
      </c>
      <c r="E19" s="5">
        <f ca="1">_xll.rtd_tick_data($A19,E$2)</f>
        <v>19.8</v>
      </c>
      <c r="F19" s="5">
        <f ca="1">_xll.rtd_tick_data($A19,F$2)</f>
        <v>1</v>
      </c>
      <c r="G19" s="6">
        <v>3950</v>
      </c>
      <c r="H19" s="3">
        <f ca="1">_xll.rtd_tick_data($N19,H$2)</f>
        <v>3</v>
      </c>
      <c r="I19" s="3">
        <f ca="1">_xll.rtd_tick_data($N19,I$2)</f>
        <v>309.8</v>
      </c>
      <c r="J19" s="7">
        <f ca="1">_xll.rtd_tick_data($N19,J$2)</f>
        <v>301</v>
      </c>
      <c r="K19" s="5">
        <f ca="1">_xll.rtd_tick_data($N19,K$2)</f>
        <v>311.8</v>
      </c>
      <c r="L19" s="5">
        <f ca="1">_xll.rtd_tick_data($N19,L$2)</f>
        <v>6</v>
      </c>
      <c r="M19" s="5">
        <f t="shared" ca="1" si="1"/>
        <v>2</v>
      </c>
      <c r="N19" s="2" t="str">
        <f t="shared" si="2"/>
        <v>IO2004-P-3950.CFFEX</v>
      </c>
      <c r="O19" s="11">
        <f t="shared" ca="1" si="3"/>
        <v>3668.8</v>
      </c>
      <c r="P19" s="12">
        <f t="shared" ca="1" si="4"/>
        <v>6</v>
      </c>
      <c r="Q19" s="12">
        <f t="shared" ca="1" si="5"/>
        <v>3657.6</v>
      </c>
      <c r="R19" s="13">
        <f t="shared" ca="1" si="6"/>
        <v>3660</v>
      </c>
      <c r="S19" s="13">
        <f t="shared" ca="1" si="7"/>
        <v>1</v>
      </c>
    </row>
    <row r="20" spans="1:19" ht="16.5" x14ac:dyDescent="0.2">
      <c r="A20" s="2" t="str">
        <f t="shared" si="0"/>
        <v>IO2004-C-4000.CFFEX</v>
      </c>
      <c r="B20" s="3">
        <f ca="1">_xll.rtd_tick_data($A20,B$2)</f>
        <v>15</v>
      </c>
      <c r="C20" s="3">
        <f ca="1">_xll.rtd_tick_data($A20,C$2)</f>
        <v>13.8</v>
      </c>
      <c r="D20" s="4">
        <f ca="1">_xll.rtd_tick_data($A20,D$2)</f>
        <v>14.4</v>
      </c>
      <c r="E20" s="5">
        <f ca="1">_xll.rtd_tick_data($A20,E$2)</f>
        <v>14.4</v>
      </c>
      <c r="F20" s="5">
        <f ca="1">_xll.rtd_tick_data($A20,F$2)</f>
        <v>10</v>
      </c>
      <c r="G20" s="6">
        <v>4000</v>
      </c>
      <c r="H20" s="3">
        <f ca="1">_xll.rtd_tick_data($N20,H$2)</f>
        <v>12</v>
      </c>
      <c r="I20" s="3">
        <f ca="1">_xll.rtd_tick_data($N20,I$2)</f>
        <v>353.4</v>
      </c>
      <c r="J20" s="7">
        <f ca="1">_xll.rtd_tick_data($N20,J$2)</f>
        <v>348.8</v>
      </c>
      <c r="K20" s="5">
        <f ca="1">_xll.rtd_tick_data($N20,K$2)</f>
        <v>355.8</v>
      </c>
      <c r="L20" s="5">
        <f ca="1">_xll.rtd_tick_data($N20,L$2)</f>
        <v>6</v>
      </c>
      <c r="M20" s="5">
        <f t="shared" ca="1" si="1"/>
        <v>2.4000000000000341</v>
      </c>
      <c r="N20" s="2" t="str">
        <f t="shared" si="2"/>
        <v>IO2004-P-4000.CFFEX</v>
      </c>
      <c r="O20" s="11">
        <f t="shared" ca="1" si="3"/>
        <v>3665.6</v>
      </c>
      <c r="P20" s="12">
        <f t="shared" ca="1" si="4"/>
        <v>6</v>
      </c>
      <c r="Q20" s="12">
        <f t="shared" ca="1" si="5"/>
        <v>3658</v>
      </c>
      <c r="R20" s="13">
        <f t="shared" ca="1" si="6"/>
        <v>3661</v>
      </c>
      <c r="S20" s="13">
        <f t="shared" ca="1" si="7"/>
        <v>10</v>
      </c>
    </row>
    <row r="21" spans="1:19" ht="16.5" x14ac:dyDescent="0.2">
      <c r="A21" s="2" t="str">
        <f t="shared" si="0"/>
        <v>IO2004-C-4050.CFFEX</v>
      </c>
      <c r="B21" s="3">
        <f ca="1">_xll.rtd_tick_data($A21,B$2)</f>
        <v>10</v>
      </c>
      <c r="C21" s="3">
        <f ca="1">_xll.rtd_tick_data($A21,C$2)</f>
        <v>9.4</v>
      </c>
      <c r="D21" s="4">
        <f ca="1">_xll.rtd_tick_data($A21,D$2)</f>
        <v>9.6</v>
      </c>
      <c r="E21" s="5">
        <f ca="1">_xll.rtd_tick_data($A21,E$2)</f>
        <v>9.6</v>
      </c>
      <c r="F21" s="5">
        <f ca="1">_xll.rtd_tick_data($A21,F$2)</f>
        <v>9</v>
      </c>
      <c r="G21" s="6">
        <v>4050</v>
      </c>
      <c r="H21" s="3">
        <f ca="1">_xll.rtd_tick_data($N21,H$2)</f>
        <v>3</v>
      </c>
      <c r="I21" s="3">
        <f ca="1">_xll.rtd_tick_data($N21,I$2)</f>
        <v>399.4</v>
      </c>
      <c r="J21" s="7">
        <f ca="1">_xll.rtd_tick_data($N21,J$2)</f>
        <v>401.8</v>
      </c>
      <c r="K21" s="5">
        <f ca="1">_xll.rtd_tick_data($N21,K$2)</f>
        <v>401.6</v>
      </c>
      <c r="L21" s="5">
        <f ca="1">_xll.rtd_tick_data($N21,L$2)</f>
        <v>6</v>
      </c>
      <c r="M21" s="5">
        <f t="shared" ca="1" si="1"/>
        <v>2.2000000000000455</v>
      </c>
      <c r="N21" s="2" t="str">
        <f t="shared" si="2"/>
        <v>IO2004-P-4050.CFFEX</v>
      </c>
      <c r="O21" s="11">
        <f t="shared" ca="1" si="3"/>
        <v>3657.8</v>
      </c>
      <c r="P21" s="12">
        <f t="shared" ca="1" si="4"/>
        <v>6</v>
      </c>
      <c r="Q21" s="12">
        <f t="shared" ca="1" si="5"/>
        <v>3657.8</v>
      </c>
      <c r="R21" s="13">
        <f t="shared" ca="1" si="6"/>
        <v>3660.2</v>
      </c>
      <c r="S21" s="13">
        <f t="shared" ca="1" si="7"/>
        <v>3</v>
      </c>
    </row>
    <row r="22" spans="1:19" ht="16.5" x14ac:dyDescent="0.2">
      <c r="A22" s="2" t="str">
        <f t="shared" si="0"/>
        <v>IO2004-C-4100.CFFEX</v>
      </c>
      <c r="B22" s="3">
        <f ca="1">_xll.rtd_tick_data($A22,B$2)</f>
        <v>5</v>
      </c>
      <c r="C22" s="3">
        <f ca="1">_xll.rtd_tick_data($A22,C$2)</f>
        <v>6.6</v>
      </c>
      <c r="D22" s="4">
        <f ca="1">_xll.rtd_tick_data($A22,D$2)</f>
        <v>6.8</v>
      </c>
      <c r="E22" s="5">
        <f ca="1">_xll.rtd_tick_data($A22,E$2)</f>
        <v>6.8</v>
      </c>
      <c r="F22" s="5">
        <f ca="1">_xll.rtd_tick_data($A22,F$2)</f>
        <v>12</v>
      </c>
      <c r="G22" s="6">
        <v>4100</v>
      </c>
      <c r="H22" s="3">
        <f ca="1">_xll.rtd_tick_data($N22,H$2)</f>
        <v>12</v>
      </c>
      <c r="I22" s="3">
        <f ca="1">_xll.rtd_tick_data($N22,I$2)</f>
        <v>445.4</v>
      </c>
      <c r="J22" s="7">
        <f ca="1">_xll.rtd_tick_data($N22,J$2)</f>
        <v>448.6</v>
      </c>
      <c r="K22" s="5">
        <f ca="1">_xll.rtd_tick_data($N22,K$2)</f>
        <v>448.4</v>
      </c>
      <c r="L22" s="5">
        <f ca="1">_xll.rtd_tick_data($N22,L$2)</f>
        <v>6</v>
      </c>
      <c r="M22" s="5">
        <f t="shared" ca="1" si="1"/>
        <v>3</v>
      </c>
      <c r="N22" s="2" t="str">
        <f t="shared" si="2"/>
        <v>IO2004-P-4100.CFFEX</v>
      </c>
      <c r="O22" s="11">
        <f t="shared" ca="1" si="3"/>
        <v>3658.2</v>
      </c>
      <c r="P22" s="12">
        <f t="shared" ca="1" si="4"/>
        <v>5</v>
      </c>
      <c r="Q22" s="12">
        <f t="shared" ca="1" si="5"/>
        <v>3658.2</v>
      </c>
      <c r="R22" s="13">
        <f t="shared" ca="1" si="6"/>
        <v>3661.4</v>
      </c>
      <c r="S22" s="13">
        <f t="shared" ca="1" si="7"/>
        <v>12</v>
      </c>
    </row>
    <row r="23" spans="1:19" ht="16.5" x14ac:dyDescent="0.2">
      <c r="A23" s="2" t="str">
        <f t="shared" si="0"/>
        <v>IO2004-C-4150.CFFEX</v>
      </c>
      <c r="B23" s="3">
        <f ca="1">_xll.rtd_tick_data($A23,B$2)</f>
        <v>3</v>
      </c>
      <c r="C23" s="3">
        <f ca="1">_xll.rtd_tick_data($A23,C$2)</f>
        <v>4.5999999999999996</v>
      </c>
      <c r="D23" s="4">
        <f ca="1">_xll.rtd_tick_data($A23,D$2)</f>
        <v>4.5999999999999996</v>
      </c>
      <c r="E23" s="5">
        <f ca="1">_xll.rtd_tick_data($A23,E$2)</f>
        <v>4.8</v>
      </c>
      <c r="F23" s="5">
        <f ca="1">_xll.rtd_tick_data($A23,F$2)</f>
        <v>18</v>
      </c>
      <c r="G23" s="6">
        <v>4150</v>
      </c>
      <c r="H23" s="3">
        <f ca="1">_xll.rtd_tick_data($N23,H$2)</f>
        <v>7</v>
      </c>
      <c r="I23" s="3">
        <f ca="1">_xll.rtd_tick_data($N23,I$2)</f>
        <v>494.4</v>
      </c>
      <c r="J23" s="7">
        <f ca="1">_xll.rtd_tick_data($N23,J$2)</f>
        <v>485</v>
      </c>
      <c r="K23" s="5">
        <f ca="1">_xll.rtd_tick_data($N23,K$2)</f>
        <v>497.4</v>
      </c>
      <c r="L23" s="5">
        <f ca="1">_xll.rtd_tick_data($N23,L$2)</f>
        <v>6</v>
      </c>
      <c r="M23" s="5">
        <f t="shared" ca="1" si="1"/>
        <v>3</v>
      </c>
      <c r="N23" s="2" t="str">
        <f t="shared" si="2"/>
        <v>IO2004-P-4150.CFFEX</v>
      </c>
      <c r="O23" s="11">
        <f t="shared" ca="1" si="3"/>
        <v>3669.6</v>
      </c>
      <c r="P23" s="12">
        <f t="shared" ca="1" si="4"/>
        <v>3</v>
      </c>
      <c r="Q23" s="12">
        <f t="shared" ca="1" si="5"/>
        <v>3657.2</v>
      </c>
      <c r="R23" s="13">
        <f t="shared" ca="1" si="6"/>
        <v>3660.4</v>
      </c>
      <c r="S23" s="13">
        <f t="shared" ca="1" si="7"/>
        <v>7</v>
      </c>
    </row>
    <row r="24" spans="1:19" ht="16.5" x14ac:dyDescent="0.2">
      <c r="A24" s="2" t="str">
        <f t="shared" si="0"/>
        <v>IO2004-C-4200.CFFEX</v>
      </c>
      <c r="B24" s="3">
        <f ca="1">_xll.rtd_tick_data($A24,B$2)</f>
        <v>3</v>
      </c>
      <c r="C24" s="3">
        <f ca="1">_xll.rtd_tick_data($A24,C$2)</f>
        <v>3.4</v>
      </c>
      <c r="D24" s="4">
        <f ca="1">_xll.rtd_tick_data($A24,D$2)</f>
        <v>3.6</v>
      </c>
      <c r="E24" s="5">
        <f ca="1">_xll.rtd_tick_data($A24,E$2)</f>
        <v>3.6</v>
      </c>
      <c r="F24" s="5">
        <f ca="1">_xll.rtd_tick_data($A24,F$2)</f>
        <v>18</v>
      </c>
      <c r="G24" s="6">
        <v>4200</v>
      </c>
      <c r="H24" s="3">
        <f ca="1">_xll.rtd_tick_data($N24,H$2)</f>
        <v>10</v>
      </c>
      <c r="I24" s="3">
        <f ca="1">_xll.rtd_tick_data($N24,I$2)</f>
        <v>542.6</v>
      </c>
      <c r="J24" s="7">
        <f ca="1">_xll.rtd_tick_data($N24,J$2)</f>
        <v>544.4</v>
      </c>
      <c r="K24" s="5">
        <f ca="1">_xll.rtd_tick_data($N24,K$2)</f>
        <v>546.6</v>
      </c>
      <c r="L24" s="5">
        <f ca="1">_xll.rtd_tick_data($N24,L$2)</f>
        <v>6</v>
      </c>
      <c r="M24" s="5">
        <f t="shared" ca="1" si="1"/>
        <v>4</v>
      </c>
      <c r="N24" s="2" t="str">
        <f t="shared" si="2"/>
        <v>IO2004-P-4200.CFFEX</v>
      </c>
      <c r="O24" s="11">
        <f t="shared" ca="1" si="3"/>
        <v>3659.2</v>
      </c>
      <c r="P24" s="12">
        <f t="shared" ca="1" si="4"/>
        <v>3</v>
      </c>
      <c r="Q24" s="12">
        <f t="shared" ca="1" si="5"/>
        <v>3656.8</v>
      </c>
      <c r="R24" s="13">
        <f t="shared" ca="1" si="6"/>
        <v>3661</v>
      </c>
      <c r="S24" s="13">
        <f t="shared" ca="1" si="7"/>
        <v>10</v>
      </c>
    </row>
    <row r="25" spans="1:19" ht="16.5" x14ac:dyDescent="0.2">
      <c r="A25" s="2" t="str">
        <f t="shared" si="0"/>
        <v>IO2004-C-4250.CFFEX</v>
      </c>
      <c r="B25" s="3">
        <f ca="1">_xll.rtd_tick_data($A25,B$2)</f>
        <v>36</v>
      </c>
      <c r="C25" s="3">
        <f ca="1">_xll.rtd_tick_data($A25,C$2)</f>
        <v>2</v>
      </c>
      <c r="D25" s="4">
        <f ca="1">_xll.rtd_tick_data($A25,D$2)</f>
        <v>2.2000000000000002</v>
      </c>
      <c r="E25" s="5">
        <f ca="1">_xll.rtd_tick_data($A25,E$2)</f>
        <v>2.4</v>
      </c>
      <c r="F25" s="5">
        <f ca="1">_xll.rtd_tick_data($A25,F$2)</f>
        <v>20</v>
      </c>
      <c r="G25" s="6">
        <v>4250</v>
      </c>
      <c r="H25" s="3">
        <f ca="1">_xll.rtd_tick_data($N25,H$2)</f>
        <v>10</v>
      </c>
      <c r="I25" s="3">
        <f ca="1">_xll.rtd_tick_data($N25,I$2)</f>
        <v>591.6</v>
      </c>
      <c r="J25" s="7">
        <f ca="1">_xll.rtd_tick_data($N25,J$2)</f>
        <v>588.6</v>
      </c>
      <c r="K25" s="5">
        <f ca="1">_xll.rtd_tick_data($N25,K$2)</f>
        <v>595.20000000000005</v>
      </c>
      <c r="L25" s="5">
        <f ca="1">_xll.rtd_tick_data($N25,L$2)</f>
        <v>6</v>
      </c>
      <c r="M25" s="5">
        <f t="shared" ca="1" si="1"/>
        <v>3.6000000000000227</v>
      </c>
      <c r="N25" s="2" t="str">
        <f t="shared" si="2"/>
        <v>IO2004-P-4250.CFFEX</v>
      </c>
      <c r="O25" s="11">
        <f t="shared" ca="1" si="3"/>
        <v>3663.6</v>
      </c>
      <c r="P25" s="12">
        <f t="shared" ca="1" si="4"/>
        <v>6</v>
      </c>
      <c r="Q25" s="12">
        <f t="shared" ca="1" si="5"/>
        <v>3656.8</v>
      </c>
      <c r="R25" s="13">
        <f t="shared" ca="1" si="6"/>
        <v>3660.8</v>
      </c>
      <c r="S25" s="13">
        <f t="shared" ca="1" si="7"/>
        <v>10</v>
      </c>
    </row>
    <row r="26" spans="1:19" ht="16.5" x14ac:dyDescent="0.2">
      <c r="A26" s="2" t="str">
        <f t="shared" si="0"/>
        <v>IO2004-C-4300.CFFEX</v>
      </c>
      <c r="B26" s="3">
        <f ca="1">_xll.rtd_tick_data($A26,B$2)</f>
        <v>2</v>
      </c>
      <c r="C26" s="3">
        <f ca="1">_xll.rtd_tick_data($A26,C$2)</f>
        <v>1.6</v>
      </c>
      <c r="D26" s="4">
        <f ca="1">_xll.rtd_tick_data($A26,D$2)</f>
        <v>1.6</v>
      </c>
      <c r="E26" s="5">
        <f ca="1">_xll.rtd_tick_data($A26,E$2)</f>
        <v>1.8</v>
      </c>
      <c r="F26" s="5">
        <f ca="1">_xll.rtd_tick_data($A26,F$2)</f>
        <v>26</v>
      </c>
      <c r="G26" s="6">
        <v>4300</v>
      </c>
      <c r="H26" s="3">
        <f ca="1">_xll.rtd_tick_data($N26,H$2)</f>
        <v>6</v>
      </c>
      <c r="I26" s="3">
        <f ca="1">_xll.rtd_tick_data($N26,I$2)</f>
        <v>640.6</v>
      </c>
      <c r="J26" s="7">
        <f ca="1">_xll.rtd_tick_data($N26,J$2)</f>
        <v>641</v>
      </c>
      <c r="K26" s="5">
        <f ca="1">_xll.rtd_tick_data($N26,K$2)</f>
        <v>645</v>
      </c>
      <c r="L26" s="5">
        <f ca="1">_xll.rtd_tick_data($N26,L$2)</f>
        <v>9</v>
      </c>
      <c r="M26" s="5">
        <f t="shared" ca="1" si="1"/>
        <v>4.3999999999999773</v>
      </c>
      <c r="N26" s="2" t="str">
        <f t="shared" si="2"/>
        <v>IO2004-P-4300.CFFEX</v>
      </c>
      <c r="O26" s="11">
        <f t="shared" ca="1" si="3"/>
        <v>3660.6</v>
      </c>
      <c r="P26" s="12">
        <f t="shared" ca="1" si="4"/>
        <v>2</v>
      </c>
      <c r="Q26" s="12">
        <f t="shared" ca="1" si="5"/>
        <v>3656.6</v>
      </c>
      <c r="R26" s="13">
        <f t="shared" ca="1" si="6"/>
        <v>3661.2</v>
      </c>
      <c r="S26" s="13">
        <f t="shared" ca="1" si="7"/>
        <v>6</v>
      </c>
    </row>
    <row r="27" spans="1:19" ht="16.5" x14ac:dyDescent="0.2">
      <c r="A27" s="2" t="str">
        <f t="shared" si="0"/>
        <v>IO2004-C-4350.CFFEX</v>
      </c>
      <c r="B27" s="3">
        <f ca="1">_xll.rtd_tick_data($A27,B$2)</f>
        <v>18</v>
      </c>
      <c r="C27" s="3">
        <f ca="1">_xll.rtd_tick_data($A27,C$2)</f>
        <v>1</v>
      </c>
      <c r="D27" s="4">
        <f ca="1">_xll.rtd_tick_data($A27,D$2)</f>
        <v>1.2</v>
      </c>
      <c r="E27" s="5">
        <f ca="1">_xll.rtd_tick_data($A27,E$2)</f>
        <v>1.2</v>
      </c>
      <c r="F27" s="5">
        <f ca="1">_xll.rtd_tick_data($A27,F$2)</f>
        <v>18</v>
      </c>
      <c r="G27" s="6">
        <v>4350</v>
      </c>
      <c r="H27" s="3">
        <f ca="1">_xll.rtd_tick_data($N27,H$2)</f>
        <v>10</v>
      </c>
      <c r="I27" s="3">
        <f ca="1">_xll.rtd_tick_data($N27,I$2)</f>
        <v>690.2</v>
      </c>
      <c r="J27" s="7">
        <f ca="1">_xll.rtd_tick_data($N27,J$2)</f>
        <v>624.20000000000005</v>
      </c>
      <c r="K27" s="5">
        <f ca="1">_xll.rtd_tick_data($N27,K$2)</f>
        <v>694.6</v>
      </c>
      <c r="L27" s="5">
        <f ca="1">_xll.rtd_tick_data($N27,L$2)</f>
        <v>6</v>
      </c>
      <c r="M27" s="5">
        <f t="shared" ca="1" si="1"/>
        <v>4.3999999999999773</v>
      </c>
      <c r="N27" s="2" t="str">
        <f t="shared" si="2"/>
        <v>IO2004-P-4350.CFFEX</v>
      </c>
      <c r="O27" s="11">
        <f t="shared" ca="1" si="3"/>
        <v>3727</v>
      </c>
      <c r="P27" s="12">
        <f t="shared" ca="1" si="4"/>
        <v>6</v>
      </c>
      <c r="Q27" s="12">
        <f t="shared" ca="1" si="5"/>
        <v>3656.4</v>
      </c>
      <c r="R27" s="13">
        <f t="shared" ca="1" si="6"/>
        <v>3661</v>
      </c>
      <c r="S27" s="13">
        <f t="shared" ca="1" si="7"/>
        <v>10</v>
      </c>
    </row>
    <row r="28" spans="1:19" ht="16.5" x14ac:dyDescent="0.2">
      <c r="A28" s="2" t="str">
        <f t="shared" si="0"/>
        <v>IO2004-C-4400.CFFEX</v>
      </c>
      <c r="B28" s="3">
        <f ca="1">_xll.rtd_tick_data($A28,B$2)</f>
        <v>42</v>
      </c>
      <c r="C28" s="3">
        <f ca="1">_xll.rtd_tick_data($A28,C$2)</f>
        <v>0.8</v>
      </c>
      <c r="D28" s="4">
        <f ca="1">_xll.rtd_tick_data($A28,D$2)</f>
        <v>1</v>
      </c>
      <c r="E28" s="5">
        <f ca="1">_xll.rtd_tick_data($A28,E$2)</f>
        <v>1</v>
      </c>
      <c r="F28" s="5">
        <f ca="1">_xll.rtd_tick_data($A28,F$2)</f>
        <v>23</v>
      </c>
      <c r="G28" s="6">
        <v>4400</v>
      </c>
      <c r="H28" s="3">
        <f ca="1">_xll.rtd_tick_data($N28,H$2)</f>
        <v>6</v>
      </c>
      <c r="I28" s="3">
        <f ca="1">_xll.rtd_tick_data($N28,I$2)</f>
        <v>738.2</v>
      </c>
      <c r="J28" s="7">
        <f ca="1">_xll.rtd_tick_data($N28,J$2)</f>
        <v>760.6</v>
      </c>
      <c r="K28" s="5">
        <f ca="1">_xll.rtd_tick_data($N28,K$2)</f>
        <v>744</v>
      </c>
      <c r="L28" s="5">
        <f ca="1">_xll.rtd_tick_data($N28,L$2)</f>
        <v>6</v>
      </c>
      <c r="M28" s="5">
        <f t="shared" ca="1" si="1"/>
        <v>5.7999999999999545</v>
      </c>
      <c r="N28" s="2" t="str">
        <f t="shared" si="2"/>
        <v>IO2004-P-4400.CFFEX</v>
      </c>
      <c r="O28" s="11">
        <f t="shared" ca="1" si="3"/>
        <v>3640.4</v>
      </c>
      <c r="P28" s="12">
        <f t="shared" ca="1" si="4"/>
        <v>6</v>
      </c>
      <c r="Q28" s="12">
        <f t="shared" ca="1" si="5"/>
        <v>3656.8</v>
      </c>
      <c r="R28" s="13">
        <f t="shared" ca="1" si="6"/>
        <v>3662.8</v>
      </c>
      <c r="S28" s="13">
        <f t="shared" ca="1" si="7"/>
        <v>6</v>
      </c>
    </row>
    <row r="29" spans="1:19" ht="16.5" x14ac:dyDescent="0.2">
      <c r="A29" s="2" t="str">
        <f t="shared" si="0"/>
        <v>IO2004-C-4450.CFFEX</v>
      </c>
      <c r="B29" s="3">
        <f ca="1">_xll.rtd_tick_data($A29,B$2)</f>
        <v>51</v>
      </c>
      <c r="C29" s="3">
        <f ca="1">_xll.rtd_tick_data($A29,C$2)</f>
        <v>0.4</v>
      </c>
      <c r="D29" s="4">
        <f ca="1">_xll.rtd_tick_data($A29,D$2)</f>
        <v>0.6</v>
      </c>
      <c r="E29" s="5">
        <f ca="1">_xll.rtd_tick_data($A29,E$2)</f>
        <v>0.6</v>
      </c>
      <c r="F29" s="5">
        <f ca="1">_xll.rtd_tick_data($A29,F$2)</f>
        <v>15</v>
      </c>
      <c r="G29" s="6">
        <v>4450</v>
      </c>
      <c r="H29" s="3">
        <f ca="1">_xll.rtd_tick_data($N29,H$2)</f>
        <v>6</v>
      </c>
      <c r="I29" s="3">
        <f ca="1">_xll.rtd_tick_data($N29,I$2)</f>
        <v>788.4</v>
      </c>
      <c r="J29" s="7">
        <f ca="1">_xll.rtd_tick_data($N29,J$2)</f>
        <v>785.4</v>
      </c>
      <c r="K29" s="5">
        <f ca="1">_xll.rtd_tick_data($N29,K$2)</f>
        <v>793.6</v>
      </c>
      <c r="L29" s="5">
        <f ca="1">_xll.rtd_tick_data($N29,L$2)</f>
        <v>6</v>
      </c>
      <c r="M29" s="5">
        <f t="shared" ca="1" si="1"/>
        <v>5.2000000000000455</v>
      </c>
      <c r="N29" s="2" t="str">
        <f t="shared" si="2"/>
        <v>IO2004-P-4450.CFFEX</v>
      </c>
      <c r="O29" s="11">
        <f t="shared" ca="1" si="3"/>
        <v>3665.2</v>
      </c>
      <c r="P29" s="12">
        <f t="shared" ca="1" si="4"/>
        <v>6</v>
      </c>
      <c r="Q29" s="12">
        <f t="shared" ca="1" si="5"/>
        <v>3656.8</v>
      </c>
      <c r="R29" s="13">
        <f t="shared" ca="1" si="6"/>
        <v>3662.2</v>
      </c>
      <c r="S29" s="13">
        <f t="shared" ca="1" si="7"/>
        <v>6</v>
      </c>
    </row>
    <row r="30" spans="1:19" ht="16.5" x14ac:dyDescent="0.2">
      <c r="A30" s="2" t="str">
        <f t="shared" si="0"/>
        <v>IO2004-C-4500.CFFEX</v>
      </c>
      <c r="B30" s="3">
        <f ca="1">_xll.rtd_tick_data($A30,B$2)</f>
        <v>59</v>
      </c>
      <c r="C30" s="3">
        <f ca="1">_xll.rtd_tick_data($A30,C$2)</f>
        <v>0.4</v>
      </c>
      <c r="D30" s="4">
        <f ca="1">_xll.rtd_tick_data($A30,D$2)</f>
        <v>0.4</v>
      </c>
      <c r="E30" s="5">
        <f ca="1">_xll.rtd_tick_data($A30,E$2)</f>
        <v>0.6</v>
      </c>
      <c r="F30" s="5">
        <f ca="1">_xll.rtd_tick_data($A30,F$2)</f>
        <v>22</v>
      </c>
      <c r="G30" s="6">
        <v>4500</v>
      </c>
      <c r="H30" s="3">
        <f ca="1">_xll.rtd_tick_data($N30,H$2)</f>
        <v>9</v>
      </c>
      <c r="I30" s="3">
        <f ca="1">_xll.rtd_tick_data($N30,I$2)</f>
        <v>838.4</v>
      </c>
      <c r="J30" s="7">
        <f ca="1">_xll.rtd_tick_data($N30,J$2)</f>
        <v>859</v>
      </c>
      <c r="K30" s="5">
        <f ca="1">_xll.rtd_tick_data($N30,K$2)</f>
        <v>843.4</v>
      </c>
      <c r="L30" s="5">
        <f ca="1">_xll.rtd_tick_data($N30,L$2)</f>
        <v>6</v>
      </c>
      <c r="M30" s="5">
        <f t="shared" ca="1" si="1"/>
        <v>5</v>
      </c>
      <c r="N30" s="2" t="str">
        <f t="shared" si="2"/>
        <v>IO2004-P-4500.CFFEX</v>
      </c>
      <c r="O30" s="11">
        <f t="shared" ca="1" si="3"/>
        <v>3641.4</v>
      </c>
      <c r="P30" s="12">
        <f t="shared" ca="1" si="4"/>
        <v>6</v>
      </c>
      <c r="Q30" s="12">
        <f t="shared" ca="1" si="5"/>
        <v>3657</v>
      </c>
      <c r="R30" s="13">
        <f t="shared" ca="1" si="6"/>
        <v>3662.2</v>
      </c>
      <c r="S30" s="13">
        <f t="shared" ca="1" si="7"/>
        <v>9</v>
      </c>
    </row>
    <row r="31" spans="1:19" ht="16.5" x14ac:dyDescent="0.2">
      <c r="A31" s="2" t="str">
        <f t="shared" ref="A31:A33" si="8">$G$2&amp;"-C-"&amp;G31&amp;".CFFEX"</f>
        <v>IO2004-C-4550.CFFEX</v>
      </c>
      <c r="B31" s="3">
        <f ca="1">_xll.rtd_tick_data($A31,B$2)</f>
        <v>48</v>
      </c>
      <c r="C31" s="3">
        <f ca="1">_xll.rtd_tick_data($A31,C$2)</f>
        <v>0.2</v>
      </c>
      <c r="D31" s="4">
        <f ca="1">_xll.rtd_tick_data($A31,D$2)</f>
        <v>0.4</v>
      </c>
      <c r="E31" s="5">
        <f ca="1">_xll.rtd_tick_data($A31,E$2)</f>
        <v>0.6</v>
      </c>
      <c r="F31" s="5">
        <f ca="1">_xll.rtd_tick_data($A31,F$2)</f>
        <v>38</v>
      </c>
      <c r="G31" s="6">
        <v>4550</v>
      </c>
      <c r="H31" s="3">
        <f ca="1">_xll.rtd_tick_data($N31,H$2)</f>
        <v>8</v>
      </c>
      <c r="I31" s="3">
        <f ca="1">_xll.rtd_tick_data($N31,I$2)</f>
        <v>889.4</v>
      </c>
      <c r="J31" s="7">
        <f ca="1">_xll.rtd_tick_data($N31,J$2)</f>
        <v>877.6</v>
      </c>
      <c r="K31" s="5">
        <f ca="1">_xll.rtd_tick_data($N31,K$2)</f>
        <v>893.4</v>
      </c>
      <c r="L31" s="5">
        <f ca="1">_xll.rtd_tick_data($N31,L$2)</f>
        <v>6</v>
      </c>
      <c r="M31" s="5">
        <f t="shared" ref="M31:M33" ca="1" si="9">K31-I31</f>
        <v>4</v>
      </c>
      <c r="N31" s="2" t="str">
        <f t="shared" ref="N31:N33" si="10">$G$2&amp;"-P-"&amp;G31&amp;".CFFEX"</f>
        <v>IO2004-P-4550.CFFEX</v>
      </c>
      <c r="O31" s="11">
        <f t="shared" ca="1" si="3"/>
        <v>3672.8</v>
      </c>
      <c r="P31" s="12">
        <f t="shared" ca="1" si="4"/>
        <v>6</v>
      </c>
      <c r="Q31" s="12">
        <f t="shared" ca="1" si="5"/>
        <v>3656.8</v>
      </c>
      <c r="R31" s="13">
        <f t="shared" ca="1" si="6"/>
        <v>3661.2</v>
      </c>
      <c r="S31" s="13">
        <f t="shared" ca="1" si="7"/>
        <v>8</v>
      </c>
    </row>
    <row r="32" spans="1:19" ht="16.5" x14ac:dyDescent="0.2">
      <c r="A32" s="2" t="str">
        <f t="shared" si="8"/>
        <v>IO2004-C-4600.CFFEX</v>
      </c>
      <c r="B32" s="3">
        <f ca="1">_xll.rtd_tick_data($A32,B$2)</f>
        <v>45</v>
      </c>
      <c r="C32" s="3">
        <f ca="1">_xll.rtd_tick_data($A32,C$2)</f>
        <v>0.4</v>
      </c>
      <c r="D32" s="4">
        <f ca="1">_xll.rtd_tick_data($A32,D$2)</f>
        <v>0.4</v>
      </c>
      <c r="E32" s="5">
        <f ca="1">_xll.rtd_tick_data($A32,E$2)</f>
        <v>0.6</v>
      </c>
      <c r="F32" s="5">
        <f ca="1">_xll.rtd_tick_data($A32,F$2)</f>
        <v>26</v>
      </c>
      <c r="G32" s="6">
        <v>4600</v>
      </c>
      <c r="H32" s="3">
        <f ca="1">_xll.rtd_tick_data($N32,H$2)</f>
        <v>6</v>
      </c>
      <c r="I32" s="3">
        <f ca="1">_xll.rtd_tick_data($N32,I$2)</f>
        <v>937.8</v>
      </c>
      <c r="J32" s="7">
        <f ca="1">_xll.rtd_tick_data($N32,J$2)</f>
        <v>930.4</v>
      </c>
      <c r="K32" s="5">
        <f ca="1">_xll.rtd_tick_data($N32,K$2)</f>
        <v>943.8</v>
      </c>
      <c r="L32" s="5">
        <f ca="1">_xll.rtd_tick_data($N32,L$2)</f>
        <v>6</v>
      </c>
      <c r="M32" s="5">
        <f t="shared" ca="1" si="9"/>
        <v>6</v>
      </c>
      <c r="N32" s="2" t="str">
        <f t="shared" si="10"/>
        <v>IO2004-P-4600.CFFEX</v>
      </c>
      <c r="O32" s="11">
        <f t="shared" ca="1" si="3"/>
        <v>3670</v>
      </c>
      <c r="P32" s="12">
        <f t="shared" ca="1" si="4"/>
        <v>6</v>
      </c>
      <c r="Q32" s="12">
        <f t="shared" ca="1" si="5"/>
        <v>3656.6</v>
      </c>
      <c r="R32" s="13">
        <f t="shared" ca="1" si="6"/>
        <v>3662.8</v>
      </c>
      <c r="S32" s="13">
        <f t="shared" ca="1" si="7"/>
        <v>6</v>
      </c>
    </row>
    <row r="33" spans="1:19" ht="16.5" x14ac:dyDescent="0.2">
      <c r="A33" s="2" t="str">
        <f t="shared" si="8"/>
        <v>IO2004-C-4650.CFFEX</v>
      </c>
      <c r="B33" s="3">
        <f ca="1">_xll.rtd_tick_data($A33,B$2)</f>
        <v>0</v>
      </c>
      <c r="C33" s="3">
        <f ca="1">_xll.rtd_tick_data($A33,C$2)</f>
        <v>0</v>
      </c>
      <c r="D33" s="4">
        <f ca="1">_xll.rtd_tick_data($A33,D$2)</f>
        <v>0.6</v>
      </c>
      <c r="E33" s="5">
        <f ca="1">_xll.rtd_tick_data($A33,E$2)</f>
        <v>0.6</v>
      </c>
      <c r="F33" s="5">
        <f ca="1">_xll.rtd_tick_data($A33,F$2)</f>
        <v>0</v>
      </c>
      <c r="G33" s="6">
        <v>4650</v>
      </c>
      <c r="H33" s="3">
        <f ca="1">_xll.rtd_tick_data($N33,H$2)</f>
        <v>6</v>
      </c>
      <c r="I33" s="3">
        <f ca="1">_xll.rtd_tick_data($N33,I$2)</f>
        <v>987.8</v>
      </c>
      <c r="J33" s="7">
        <f ca="1">_xll.rtd_tick_data($N33,J$2)</f>
        <v>973.2</v>
      </c>
      <c r="K33" s="5">
        <f ca="1">_xll.rtd_tick_data($N33,K$2)</f>
        <v>993.6</v>
      </c>
      <c r="L33" s="5">
        <f ca="1">_xll.rtd_tick_data($N33,L$2)</f>
        <v>6</v>
      </c>
      <c r="M33" s="5">
        <f t="shared" ca="1" si="9"/>
        <v>5.8000000000000682</v>
      </c>
      <c r="N33" s="2" t="str">
        <f t="shared" si="10"/>
        <v>IO2004-P-4650.CFFEX</v>
      </c>
      <c r="O33" s="11">
        <f t="shared" ca="1" si="3"/>
        <v>3677.4</v>
      </c>
      <c r="P33" s="12">
        <f t="shared" ca="1" si="4"/>
        <v>0</v>
      </c>
      <c r="Q33" s="12">
        <f t="shared" ca="1" si="5"/>
        <v>3656.4</v>
      </c>
      <c r="R33" s="13">
        <f t="shared" ca="1" si="6"/>
        <v>3662.8</v>
      </c>
      <c r="S33" s="13">
        <f t="shared" ca="1" si="7"/>
        <v>0</v>
      </c>
    </row>
  </sheetData>
  <mergeCells count="1">
    <mergeCell ref="O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04B-7540-4DD3-8CA1-4C3D7BE84FE7}">
  <dimension ref="A1:F36"/>
  <sheetViews>
    <sheetView tabSelected="1" workbookViewId="0">
      <selection activeCell="F8" sqref="F8"/>
    </sheetView>
  </sheetViews>
  <sheetFormatPr defaultRowHeight="14.25" x14ac:dyDescent="0.2"/>
  <cols>
    <col min="1" max="5" width="21.125" style="10" customWidth="1"/>
    <col min="6" max="6" width="11.375" style="10" customWidth="1"/>
    <col min="7" max="16384" width="9" style="10"/>
  </cols>
  <sheetData>
    <row r="1" spans="1:6" x14ac:dyDescent="0.2">
      <c r="A1" s="17" t="s">
        <v>18</v>
      </c>
      <c r="B1" s="16" t="s">
        <v>19</v>
      </c>
      <c r="C1" s="16" t="s">
        <v>20</v>
      </c>
      <c r="D1" s="16" t="s">
        <v>20</v>
      </c>
      <c r="E1" s="16" t="s">
        <v>20</v>
      </c>
    </row>
    <row r="2" spans="1:6" x14ac:dyDescent="0.2">
      <c r="A2" s="17" t="s">
        <v>16</v>
      </c>
      <c r="B2" s="16">
        <v>3800</v>
      </c>
      <c r="C2" s="16">
        <v>3800</v>
      </c>
      <c r="D2" s="16">
        <v>3800</v>
      </c>
      <c r="E2" s="16">
        <v>3800</v>
      </c>
    </row>
    <row r="3" spans="1:6" x14ac:dyDescent="0.2">
      <c r="A3" s="17" t="s">
        <v>15</v>
      </c>
      <c r="B3" s="16" t="str">
        <f>("IO2004-")&amp;B1&amp;("-")&amp;B2&amp;".CFFEX"</f>
        <v>IO2004-C-3800.CFFEX</v>
      </c>
      <c r="C3" s="16" t="str">
        <f>("IO2004-")&amp;C1&amp;("-")&amp;C2&amp;".CFFEX"</f>
        <v>IO2004-P-3800.CFFEX</v>
      </c>
      <c r="D3" s="16" t="str">
        <f>("IO2004-")&amp;D1&amp;("-")&amp;D2&amp;".CFFEX"</f>
        <v>IO2004-P-3800.CFFEX</v>
      </c>
      <c r="E3" s="16" t="str">
        <f>("IO2004-")&amp;E1&amp;("-")&amp;E2&amp;".CFFEX"</f>
        <v>IO2004-P-3800.CFFEX</v>
      </c>
    </row>
    <row r="4" spans="1:6" x14ac:dyDescent="0.2">
      <c r="A4" s="17" t="s">
        <v>9</v>
      </c>
      <c r="B4" s="16" cm="1">
        <f t="array" aca="1" ref="B4" ca="1">_xll.rtd_tick_data(B3,"last_price")</f>
        <v>49</v>
      </c>
      <c r="C4" s="16" cm="1">
        <f t="array" aca="1" ref="C4" ca="1">_xll.rtd_tick_data(C3,"last_price")</f>
        <v>191</v>
      </c>
      <c r="D4" s="16" cm="1">
        <f t="array" aca="1" ref="D4" ca="1">_xll.rtd_tick_data(D3,"last_price")</f>
        <v>191</v>
      </c>
      <c r="E4" s="16" cm="1">
        <f t="array" aca="1" ref="E4" ca="1">_xll.rtd_tick_data(E3,"last_price")</f>
        <v>191</v>
      </c>
    </row>
    <row r="5" spans="1:6" x14ac:dyDescent="0.2">
      <c r="A5" s="17" t="s">
        <v>17</v>
      </c>
      <c r="B5" s="16">
        <v>1</v>
      </c>
      <c r="C5" s="16">
        <v>1</v>
      </c>
      <c r="D5" s="16">
        <v>0</v>
      </c>
      <c r="E5" s="16">
        <v>0</v>
      </c>
    </row>
    <row r="7" spans="1:6" x14ac:dyDescent="0.2">
      <c r="A7" s="16" t="s">
        <v>22</v>
      </c>
      <c r="B7" s="16" t="s">
        <v>21</v>
      </c>
      <c r="C7" s="16" t="s">
        <v>21</v>
      </c>
      <c r="D7" s="16" t="s">
        <v>21</v>
      </c>
      <c r="E7" s="16" t="s">
        <v>21</v>
      </c>
      <c r="F7" s="16" t="s">
        <v>23</v>
      </c>
    </row>
    <row r="8" spans="1:6" x14ac:dyDescent="0.2">
      <c r="A8" s="16">
        <v>2500</v>
      </c>
      <c r="B8" s="16">
        <f ca="1">(MAX(IF(B$1="C",$A8-B$2,B$2-$A8),0)-B$4)*B$5</f>
        <v>-49</v>
      </c>
      <c r="C8" s="16">
        <f ca="1">(MAX(IF(C$1="C",$A8-C$2,C$2-$A8),0)-C$4)*C$5</f>
        <v>1109</v>
      </c>
      <c r="D8" s="16">
        <f t="shared" ref="C8:E8" ca="1" si="0">(MAX(IF(D$1="C",$A8-D$2,D$2-$A8),0)-D$4)*D$5</f>
        <v>0</v>
      </c>
      <c r="E8" s="16">
        <f t="shared" ca="1" si="0"/>
        <v>0</v>
      </c>
      <c r="F8" s="16">
        <f ca="1">SUM(B8:E8)</f>
        <v>1060</v>
      </c>
    </row>
    <row r="9" spans="1:6" x14ac:dyDescent="0.2">
      <c r="A9" s="16">
        <v>2600</v>
      </c>
      <c r="B9" s="16">
        <f t="shared" ref="B9:E36" ca="1" si="1">(MAX(IF(B$1="C",$A9-B$2,B$2-$A9),0)-B$4)*B$5</f>
        <v>-49</v>
      </c>
      <c r="C9" s="16">
        <f t="shared" ca="1" si="1"/>
        <v>1009</v>
      </c>
      <c r="D9" s="16">
        <f t="shared" ca="1" si="1"/>
        <v>0</v>
      </c>
      <c r="E9" s="16">
        <f t="shared" ca="1" si="1"/>
        <v>0</v>
      </c>
      <c r="F9" s="16">
        <f t="shared" ref="F9:F36" ca="1" si="2">SUM(B9:E9)</f>
        <v>960</v>
      </c>
    </row>
    <row r="10" spans="1:6" x14ac:dyDescent="0.2">
      <c r="A10" s="16">
        <v>2700</v>
      </c>
      <c r="B10" s="16">
        <f t="shared" ca="1" si="1"/>
        <v>-49</v>
      </c>
      <c r="C10" s="16">
        <f t="shared" ca="1" si="1"/>
        <v>909</v>
      </c>
      <c r="D10" s="16">
        <f t="shared" ca="1" si="1"/>
        <v>0</v>
      </c>
      <c r="E10" s="16">
        <f t="shared" ca="1" si="1"/>
        <v>0</v>
      </c>
      <c r="F10" s="16">
        <f t="shared" ca="1" si="2"/>
        <v>860</v>
      </c>
    </row>
    <row r="11" spans="1:6" x14ac:dyDescent="0.2">
      <c r="A11" s="16">
        <v>2800</v>
      </c>
      <c r="B11" s="16">
        <f t="shared" ca="1" si="1"/>
        <v>-49</v>
      </c>
      <c r="C11" s="16">
        <f t="shared" ca="1" si="1"/>
        <v>809</v>
      </c>
      <c r="D11" s="16">
        <f t="shared" ca="1" si="1"/>
        <v>0</v>
      </c>
      <c r="E11" s="16">
        <f t="shared" ca="1" si="1"/>
        <v>0</v>
      </c>
      <c r="F11" s="16">
        <f t="shared" ca="1" si="2"/>
        <v>760</v>
      </c>
    </row>
    <row r="12" spans="1:6" x14ac:dyDescent="0.2">
      <c r="A12" s="16">
        <v>2900</v>
      </c>
      <c r="B12" s="16">
        <f t="shared" ca="1" si="1"/>
        <v>-49</v>
      </c>
      <c r="C12" s="16">
        <f t="shared" ca="1" si="1"/>
        <v>709</v>
      </c>
      <c r="D12" s="16">
        <f t="shared" ca="1" si="1"/>
        <v>0</v>
      </c>
      <c r="E12" s="16">
        <f t="shared" ca="1" si="1"/>
        <v>0</v>
      </c>
      <c r="F12" s="16">
        <f t="shared" ca="1" si="2"/>
        <v>660</v>
      </c>
    </row>
    <row r="13" spans="1:6" x14ac:dyDescent="0.2">
      <c r="A13" s="16">
        <v>3000</v>
      </c>
      <c r="B13" s="16">
        <f t="shared" ca="1" si="1"/>
        <v>-49</v>
      </c>
      <c r="C13" s="16">
        <f t="shared" ca="1" si="1"/>
        <v>609</v>
      </c>
      <c r="D13" s="16">
        <f t="shared" ca="1" si="1"/>
        <v>0</v>
      </c>
      <c r="E13" s="16">
        <f t="shared" ca="1" si="1"/>
        <v>0</v>
      </c>
      <c r="F13" s="16">
        <f t="shared" ca="1" si="2"/>
        <v>560</v>
      </c>
    </row>
    <row r="14" spans="1:6" x14ac:dyDescent="0.2">
      <c r="A14" s="16">
        <v>3100</v>
      </c>
      <c r="B14" s="16">
        <f t="shared" ca="1" si="1"/>
        <v>-49</v>
      </c>
      <c r="C14" s="16">
        <f t="shared" ca="1" si="1"/>
        <v>509</v>
      </c>
      <c r="D14" s="16">
        <f t="shared" ca="1" si="1"/>
        <v>0</v>
      </c>
      <c r="E14" s="16">
        <f t="shared" ca="1" si="1"/>
        <v>0</v>
      </c>
      <c r="F14" s="16">
        <f t="shared" ca="1" si="2"/>
        <v>460</v>
      </c>
    </row>
    <row r="15" spans="1:6" x14ac:dyDescent="0.2">
      <c r="A15" s="16">
        <v>3200</v>
      </c>
      <c r="B15" s="16">
        <f t="shared" ca="1" si="1"/>
        <v>-49</v>
      </c>
      <c r="C15" s="16">
        <f t="shared" ca="1" si="1"/>
        <v>409</v>
      </c>
      <c r="D15" s="16">
        <f t="shared" ca="1" si="1"/>
        <v>0</v>
      </c>
      <c r="E15" s="16">
        <f t="shared" ca="1" si="1"/>
        <v>0</v>
      </c>
      <c r="F15" s="16">
        <f t="shared" ca="1" si="2"/>
        <v>360</v>
      </c>
    </row>
    <row r="16" spans="1:6" x14ac:dyDescent="0.2">
      <c r="A16" s="16">
        <v>3300</v>
      </c>
      <c r="B16" s="16">
        <f t="shared" ca="1" si="1"/>
        <v>-49</v>
      </c>
      <c r="C16" s="16">
        <f t="shared" ca="1" si="1"/>
        <v>309</v>
      </c>
      <c r="D16" s="16">
        <f t="shared" ca="1" si="1"/>
        <v>0</v>
      </c>
      <c r="E16" s="16">
        <f t="shared" ca="1" si="1"/>
        <v>0</v>
      </c>
      <c r="F16" s="16">
        <f t="shared" ca="1" si="2"/>
        <v>260</v>
      </c>
    </row>
    <row r="17" spans="1:6" x14ac:dyDescent="0.2">
      <c r="A17" s="16">
        <v>3400</v>
      </c>
      <c r="B17" s="16">
        <f t="shared" ca="1" si="1"/>
        <v>-49</v>
      </c>
      <c r="C17" s="16">
        <f t="shared" ca="1" si="1"/>
        <v>209</v>
      </c>
      <c r="D17" s="16">
        <f t="shared" ca="1" si="1"/>
        <v>0</v>
      </c>
      <c r="E17" s="16">
        <f t="shared" ca="1" si="1"/>
        <v>0</v>
      </c>
      <c r="F17" s="16">
        <f t="shared" ca="1" si="2"/>
        <v>160</v>
      </c>
    </row>
    <row r="18" spans="1:6" x14ac:dyDescent="0.2">
      <c r="A18" s="16">
        <v>3500</v>
      </c>
      <c r="B18" s="16">
        <f t="shared" ca="1" si="1"/>
        <v>-49</v>
      </c>
      <c r="C18" s="16">
        <f t="shared" ca="1" si="1"/>
        <v>109</v>
      </c>
      <c r="D18" s="16">
        <f t="shared" ca="1" si="1"/>
        <v>0</v>
      </c>
      <c r="E18" s="16">
        <f t="shared" ca="1" si="1"/>
        <v>0</v>
      </c>
      <c r="F18" s="16">
        <f t="shared" ca="1" si="2"/>
        <v>60</v>
      </c>
    </row>
    <row r="19" spans="1:6" x14ac:dyDescent="0.2">
      <c r="A19" s="16">
        <v>3600</v>
      </c>
      <c r="B19" s="16">
        <f t="shared" ca="1" si="1"/>
        <v>-49</v>
      </c>
      <c r="C19" s="16">
        <f t="shared" ca="1" si="1"/>
        <v>9</v>
      </c>
      <c r="D19" s="16">
        <f t="shared" ca="1" si="1"/>
        <v>0</v>
      </c>
      <c r="E19" s="16">
        <f t="shared" ca="1" si="1"/>
        <v>0</v>
      </c>
      <c r="F19" s="16">
        <f t="shared" ca="1" si="2"/>
        <v>-40</v>
      </c>
    </row>
    <row r="20" spans="1:6" x14ac:dyDescent="0.2">
      <c r="A20" s="16">
        <v>3700</v>
      </c>
      <c r="B20" s="16">
        <f t="shared" ca="1" si="1"/>
        <v>-49</v>
      </c>
      <c r="C20" s="16">
        <f t="shared" ca="1" si="1"/>
        <v>-91</v>
      </c>
      <c r="D20" s="16">
        <f t="shared" ca="1" si="1"/>
        <v>0</v>
      </c>
      <c r="E20" s="16">
        <f t="shared" ca="1" si="1"/>
        <v>0</v>
      </c>
      <c r="F20" s="16">
        <f t="shared" ca="1" si="2"/>
        <v>-140</v>
      </c>
    </row>
    <row r="21" spans="1:6" x14ac:dyDescent="0.2">
      <c r="A21" s="16">
        <v>3800</v>
      </c>
      <c r="B21" s="16">
        <f t="shared" ca="1" si="1"/>
        <v>-49</v>
      </c>
      <c r="C21" s="16">
        <f t="shared" ca="1" si="1"/>
        <v>-191</v>
      </c>
      <c r="D21" s="16">
        <f t="shared" ca="1" si="1"/>
        <v>0</v>
      </c>
      <c r="E21" s="16">
        <f t="shared" ca="1" si="1"/>
        <v>0</v>
      </c>
      <c r="F21" s="16">
        <f t="shared" ca="1" si="2"/>
        <v>-240</v>
      </c>
    </row>
    <row r="22" spans="1:6" x14ac:dyDescent="0.2">
      <c r="A22" s="16">
        <v>3900</v>
      </c>
      <c r="B22" s="16">
        <f t="shared" ca="1" si="1"/>
        <v>51</v>
      </c>
      <c r="C22" s="16">
        <f t="shared" ca="1" si="1"/>
        <v>-191</v>
      </c>
      <c r="D22" s="16">
        <f t="shared" ca="1" si="1"/>
        <v>0</v>
      </c>
      <c r="E22" s="16">
        <f t="shared" ca="1" si="1"/>
        <v>0</v>
      </c>
      <c r="F22" s="16">
        <f t="shared" ca="1" si="2"/>
        <v>-140</v>
      </c>
    </row>
    <row r="23" spans="1:6" x14ac:dyDescent="0.2">
      <c r="A23" s="16">
        <v>4000</v>
      </c>
      <c r="B23" s="16">
        <f t="shared" ca="1" si="1"/>
        <v>151</v>
      </c>
      <c r="C23" s="16">
        <f t="shared" ca="1" si="1"/>
        <v>-191</v>
      </c>
      <c r="D23" s="16">
        <f t="shared" ca="1" si="1"/>
        <v>0</v>
      </c>
      <c r="E23" s="16">
        <f t="shared" ca="1" si="1"/>
        <v>0</v>
      </c>
      <c r="F23" s="16">
        <f t="shared" ca="1" si="2"/>
        <v>-40</v>
      </c>
    </row>
    <row r="24" spans="1:6" x14ac:dyDescent="0.2">
      <c r="A24" s="16">
        <v>4100</v>
      </c>
      <c r="B24" s="16">
        <f t="shared" ca="1" si="1"/>
        <v>251</v>
      </c>
      <c r="C24" s="16">
        <f t="shared" ca="1" si="1"/>
        <v>-191</v>
      </c>
      <c r="D24" s="16">
        <f t="shared" ca="1" si="1"/>
        <v>0</v>
      </c>
      <c r="E24" s="16">
        <f t="shared" ca="1" si="1"/>
        <v>0</v>
      </c>
      <c r="F24" s="16">
        <f t="shared" ca="1" si="2"/>
        <v>60</v>
      </c>
    </row>
    <row r="25" spans="1:6" x14ac:dyDescent="0.2">
      <c r="A25" s="16">
        <v>4200</v>
      </c>
      <c r="B25" s="16">
        <f t="shared" ca="1" si="1"/>
        <v>351</v>
      </c>
      <c r="C25" s="16">
        <f t="shared" ca="1" si="1"/>
        <v>-191</v>
      </c>
      <c r="D25" s="16">
        <f t="shared" ca="1" si="1"/>
        <v>0</v>
      </c>
      <c r="E25" s="16">
        <f t="shared" ca="1" si="1"/>
        <v>0</v>
      </c>
      <c r="F25" s="16">
        <f t="shared" ca="1" si="2"/>
        <v>160</v>
      </c>
    </row>
    <row r="26" spans="1:6" x14ac:dyDescent="0.2">
      <c r="A26" s="16">
        <v>4300</v>
      </c>
      <c r="B26" s="16">
        <f t="shared" ca="1" si="1"/>
        <v>451</v>
      </c>
      <c r="C26" s="16">
        <f t="shared" ca="1" si="1"/>
        <v>-191</v>
      </c>
      <c r="D26" s="16">
        <f t="shared" ca="1" si="1"/>
        <v>0</v>
      </c>
      <c r="E26" s="16">
        <f t="shared" ca="1" si="1"/>
        <v>0</v>
      </c>
      <c r="F26" s="16">
        <f t="shared" ca="1" si="2"/>
        <v>260</v>
      </c>
    </row>
    <row r="27" spans="1:6" x14ac:dyDescent="0.2">
      <c r="A27" s="16">
        <v>4400</v>
      </c>
      <c r="B27" s="16">
        <f t="shared" ca="1" si="1"/>
        <v>551</v>
      </c>
      <c r="C27" s="16">
        <f t="shared" ca="1" si="1"/>
        <v>-191</v>
      </c>
      <c r="D27" s="16">
        <f t="shared" ca="1" si="1"/>
        <v>0</v>
      </c>
      <c r="E27" s="16">
        <f t="shared" ca="1" si="1"/>
        <v>0</v>
      </c>
      <c r="F27" s="16">
        <f t="shared" ca="1" si="2"/>
        <v>360</v>
      </c>
    </row>
    <row r="28" spans="1:6" x14ac:dyDescent="0.2">
      <c r="A28" s="16">
        <v>4500</v>
      </c>
      <c r="B28" s="16">
        <f t="shared" ca="1" si="1"/>
        <v>651</v>
      </c>
      <c r="C28" s="16">
        <f t="shared" ca="1" si="1"/>
        <v>-191</v>
      </c>
      <c r="D28" s="16">
        <f t="shared" ca="1" si="1"/>
        <v>0</v>
      </c>
      <c r="E28" s="16">
        <f t="shared" ca="1" si="1"/>
        <v>0</v>
      </c>
      <c r="F28" s="16">
        <f t="shared" ca="1" si="2"/>
        <v>460</v>
      </c>
    </row>
    <row r="29" spans="1:6" x14ac:dyDescent="0.2">
      <c r="A29" s="16">
        <v>4600</v>
      </c>
      <c r="B29" s="16">
        <f t="shared" ca="1" si="1"/>
        <v>751</v>
      </c>
      <c r="C29" s="16">
        <f t="shared" ca="1" si="1"/>
        <v>-191</v>
      </c>
      <c r="D29" s="16">
        <f t="shared" ca="1" si="1"/>
        <v>0</v>
      </c>
      <c r="E29" s="16">
        <f t="shared" ca="1" si="1"/>
        <v>0</v>
      </c>
      <c r="F29" s="16">
        <f t="shared" ca="1" si="2"/>
        <v>560</v>
      </c>
    </row>
    <row r="30" spans="1:6" x14ac:dyDescent="0.2">
      <c r="A30" s="16">
        <v>4700</v>
      </c>
      <c r="B30" s="16">
        <f t="shared" ca="1" si="1"/>
        <v>851</v>
      </c>
      <c r="C30" s="16">
        <f t="shared" ca="1" si="1"/>
        <v>-191</v>
      </c>
      <c r="D30" s="16">
        <f t="shared" ca="1" si="1"/>
        <v>0</v>
      </c>
      <c r="E30" s="16">
        <f t="shared" ca="1" si="1"/>
        <v>0</v>
      </c>
      <c r="F30" s="16">
        <f t="shared" ca="1" si="2"/>
        <v>660</v>
      </c>
    </row>
    <row r="31" spans="1:6" x14ac:dyDescent="0.2">
      <c r="A31" s="16">
        <v>4800</v>
      </c>
      <c r="B31" s="16">
        <f t="shared" ca="1" si="1"/>
        <v>951</v>
      </c>
      <c r="C31" s="16">
        <f t="shared" ca="1" si="1"/>
        <v>-191</v>
      </c>
      <c r="D31" s="16">
        <f t="shared" ca="1" si="1"/>
        <v>0</v>
      </c>
      <c r="E31" s="16">
        <f t="shared" ca="1" si="1"/>
        <v>0</v>
      </c>
      <c r="F31" s="16">
        <f t="shared" ca="1" si="2"/>
        <v>760</v>
      </c>
    </row>
    <row r="32" spans="1:6" x14ac:dyDescent="0.2">
      <c r="A32" s="16">
        <v>4900</v>
      </c>
      <c r="B32" s="16">
        <f t="shared" ca="1" si="1"/>
        <v>1051</v>
      </c>
      <c r="C32" s="16">
        <f t="shared" ca="1" si="1"/>
        <v>-191</v>
      </c>
      <c r="D32" s="16">
        <f t="shared" ca="1" si="1"/>
        <v>0</v>
      </c>
      <c r="E32" s="16">
        <f t="shared" ca="1" si="1"/>
        <v>0</v>
      </c>
      <c r="F32" s="16">
        <f t="shared" ca="1" si="2"/>
        <v>860</v>
      </c>
    </row>
    <row r="33" spans="1:6" x14ac:dyDescent="0.2">
      <c r="A33" s="16">
        <v>5000</v>
      </c>
      <c r="B33" s="16">
        <f t="shared" ca="1" si="1"/>
        <v>1151</v>
      </c>
      <c r="C33" s="16">
        <f t="shared" ca="1" si="1"/>
        <v>-191</v>
      </c>
      <c r="D33" s="16">
        <f t="shared" ca="1" si="1"/>
        <v>0</v>
      </c>
      <c r="E33" s="16">
        <f t="shared" ca="1" si="1"/>
        <v>0</v>
      </c>
      <c r="F33" s="16">
        <f t="shared" ca="1" si="2"/>
        <v>960</v>
      </c>
    </row>
    <row r="34" spans="1:6" x14ac:dyDescent="0.2">
      <c r="A34" s="16">
        <v>5100</v>
      </c>
      <c r="B34" s="16">
        <f t="shared" ca="1" si="1"/>
        <v>1251</v>
      </c>
      <c r="C34" s="16">
        <f t="shared" ca="1" si="1"/>
        <v>-191</v>
      </c>
      <c r="D34" s="16">
        <f t="shared" ca="1" si="1"/>
        <v>0</v>
      </c>
      <c r="E34" s="16">
        <f t="shared" ca="1" si="1"/>
        <v>0</v>
      </c>
      <c r="F34" s="16">
        <f t="shared" ca="1" si="2"/>
        <v>1060</v>
      </c>
    </row>
    <row r="35" spans="1:6" x14ac:dyDescent="0.2">
      <c r="A35" s="16">
        <v>5200</v>
      </c>
      <c r="B35" s="16">
        <f t="shared" ca="1" si="1"/>
        <v>1351</v>
      </c>
      <c r="C35" s="16">
        <f t="shared" ca="1" si="1"/>
        <v>-191</v>
      </c>
      <c r="D35" s="16">
        <f t="shared" ca="1" si="1"/>
        <v>0</v>
      </c>
      <c r="E35" s="16">
        <f t="shared" ca="1" si="1"/>
        <v>0</v>
      </c>
      <c r="F35" s="16">
        <f t="shared" ca="1" si="2"/>
        <v>1160</v>
      </c>
    </row>
    <row r="36" spans="1:6" x14ac:dyDescent="0.2">
      <c r="A36" s="16">
        <v>5300</v>
      </c>
      <c r="B36" s="16">
        <f t="shared" ca="1" si="1"/>
        <v>1451</v>
      </c>
      <c r="C36" s="16">
        <f t="shared" ca="1" si="1"/>
        <v>-191</v>
      </c>
      <c r="D36" s="16">
        <f t="shared" ca="1" si="1"/>
        <v>0</v>
      </c>
      <c r="E36" s="16">
        <f t="shared" ca="1" si="1"/>
        <v>0</v>
      </c>
      <c r="F36" s="16">
        <f t="shared" ca="1" si="2"/>
        <v>1260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2020-03-06T05:18:43Z</dcterms:created>
  <dcterms:modified xsi:type="dcterms:W3CDTF">2020-03-31T06:57:08Z</dcterms:modified>
</cp:coreProperties>
</file>