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326493BB-3F46-4C67-B6B0-BA5147F34C77}"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H20" i="11"/>
  <c r="E9" i="11"/>
  <c r="E16" i="11"/>
  <c r="F16" i="11" s="1"/>
  <c r="F12" i="11"/>
  <c r="E13" i="11" s="1"/>
  <c r="F13" i="11" s="1"/>
  <c r="E14" i="11" s="1"/>
  <c r="E15" i="11"/>
  <c r="H12" i="11" l="1"/>
  <c r="E60" i="11" l="1"/>
  <c r="H59" i="11"/>
  <c r="H58" i="11"/>
  <c r="F60" i="11" l="1"/>
  <c r="H60" i="11" s="1"/>
  <c r="H47" i="11" l="1"/>
  <c r="H46" i="11"/>
  <c r="H42" i="11" l="1"/>
  <c r="H41" i="11"/>
  <c r="H34" i="11" l="1"/>
  <c r="H27" i="11"/>
  <c r="H28" i="11"/>
  <c r="H21" i="11" l="1"/>
  <c r="H31" i="11"/>
  <c r="H37" i="11" l="1"/>
  <c r="H36" i="11"/>
  <c r="H35" i="11" l="1"/>
  <c r="H30" i="11" l="1"/>
  <c r="H7" i="11" l="1"/>
  <c r="I5" i="11" l="1"/>
  <c r="H29" i="11"/>
  <c r="H26" i="11"/>
  <c r="H24" i="11"/>
  <c r="H17" i="11"/>
  <c r="H11" i="11"/>
  <c r="H8" i="11"/>
  <c r="F9" i="11" l="1"/>
  <c r="H23" i="11"/>
  <c r="I6" i="11"/>
  <c r="H19" i="11" l="1"/>
  <c r="H9" i="11"/>
  <c r="H25"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<sst xmlns="http://schemas.openxmlformats.org/spreadsheetml/2006/main" count="146" uniqueCount="103">
  <si>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</si>
  <si>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</si>
  <si>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</si>
  <si>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</si>
  <si>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</si>
  <si>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</si>
  <si>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</si>
  <si>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</si>
  <si>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</si>
  <si>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</si>
  <si>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</si>
  <si>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</si>
  <si>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</si>
  <si>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</si>
  <si>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</si>
  <si>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</si>
  <si>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</si>
  <si>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</si>
  <si>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</si>
  <si>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</si>
  <si>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</si>
  <si>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</si>
  <si>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</si>
  <si>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</si>
  <si>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</si>
  <si>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</si>
  <si>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</si>
  <si>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</si>
  <si>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</si>
  <si>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</si>
  <si>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</si>
  <si>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</si>
  <si>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</si>
  <si>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</si>
  <si>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</si>
  <si>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</si>
  <si>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</si>
  <si>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</si>
  <si>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</si>
  <si>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</si>
  <si>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</si>
  <si>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nhập hàng</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</si>
  <si>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</si>
  <si>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</si>
  <si>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</si>
  <si>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</si>
  <si>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</si>
  <si>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</si>
  <si>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</si>
  <si>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</si>
  <si>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</si>
  <si>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</si>
  <si>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</si>
  <si>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</si>
  <si>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</si>
  <si>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</si>
  <si>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</si>
  <si>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</si>
  <si>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</si>
  <si>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</si>
  <si>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</si>
  <si>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</si>
  <si>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</si>
  <si>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</si>
  <si>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</si>
  <si>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</si>
  <si>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</si>
  <si>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</si>
  <si>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</si>
  <si>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</si>
  <si>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</si>
  <si>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</si>
  <si>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</si>
  <si>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</si>
  <si>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</si>
  <si>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</si>
  <si>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</si>
  <si>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</si>
  <si>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</si>
  <si>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</si>
  <si>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</si>
  <si>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</si>
  <si>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</si>
  <si>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</si>
  <si>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</si>
  <si>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</si>
  <si>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</si>
  <si>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</si>
  <si>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</si>
  <si>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</si>
  <si>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</si>
  <si>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</si>
  <si>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</si>
  <si>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</si>
  <si>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</si>
  <si>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</si>
  <si>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</si>
  <si>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</si>
  <si>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</si>
  <si>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</si>
  <si>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</si>
  <si>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</si>
  <si>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 xml:space="preserve">Tra cứu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</si>
</sst>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3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1"/>
      <tableStyleElement type="headerRow" dxfId="130"/>
      <tableStyleElement type="totalRow" dxfId="129"/>
      <tableStyleElement type="firstColumn" dxfId="128"/>
      <tableStyleElement type="lastColumn" dxfId="127"/>
      <tableStyleElement type="firstRowStripe" dxfId="126"/>
      <tableStyleElement type="secondRowStripe" dxfId="125"/>
      <tableStyleElement type="firstColumnStripe" dxfId="124"/>
      <tableStyleElement type="secondColumnStripe" dxfId="1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zoomScale="85" zoomScaleNormal="85" zoomScalePageLayoutView="70" workbookViewId="0">
      <pane ySplit="6" topLeftCell="A9" activePane="bottomLeft" state="frozen"/>
      <selection pane="bottomLeft" activeCell="B13" sqref="B13"/>
    </sheetView>
  </sheetViews>
  <sheetFormatPr defaultRowHeight="30" customHeight="1" x14ac:dyDescent="0.3"/>
  <cols>
    <col min="1" max="1" width="2.6640625" style="39" customWidth="1"/>
    <col min="2" max="2" width="41.6640625" customWidth="1"/>
    <col min="3" max="3" width="42.6640625" customWidth="1"/>
    <col min="4" max="4" width="10.6640625" customWidth="1"/>
    <col min="5" max="5" width="15.5546875" style="5" customWidth="1"/>
    <col min="6" max="6" width="16.44140625" customWidth="1"/>
    <col min="7" max="7" width="2.6640625" customWidth="1"/>
    <col min="8" max="8" width="6.109375" hidden="1" customWidth="1"/>
    <col min="9" max="9" width="6" customWidth="1"/>
    <col min="10" max="10" width="3.88671875" customWidth="1"/>
    <col min="11" max="11" width="4.44140625" customWidth="1"/>
    <col min="12" max="12" width="3.88671875" customWidth="1"/>
    <col min="13" max="13" width="4.44140625" customWidth="1"/>
    <col min="14" max="14" width="4.33203125" customWidth="1"/>
    <col min="15" max="15" width="3.88671875" customWidth="1"/>
    <col min="16" max="16" width="4.33203125" customWidth="1"/>
    <col min="17" max="17" width="4.109375" customWidth="1"/>
    <col min="18" max="18" width="3.5546875" customWidth="1"/>
    <col min="19" max="19" width="3.6640625" customWidth="1"/>
    <col min="20" max="20" width="3.88671875" customWidth="1"/>
    <col min="21" max="21" width="3.5546875" customWidth="1"/>
    <col min="22" max="22" width="4.109375" customWidth="1"/>
    <col min="23" max="23" width="3.88671875" customWidth="1"/>
    <col min="24" max="24" width="3.5546875" customWidth="1"/>
    <col min="25" max="26" width="3.33203125" customWidth="1"/>
    <col min="27" max="27" width="3.109375" customWidth="1"/>
    <col min="28" max="28" width="4.109375" customWidth="1"/>
    <col min="29" max="29" width="3.5546875" customWidth="1"/>
    <col min="30" max="30" width="4.44140625" customWidth="1"/>
    <col min="31" max="31" width="3.88671875" customWidth="1"/>
    <col min="32" max="32" width="3.6640625" customWidth="1"/>
    <col min="33" max="33" width="4.109375" customWidth="1"/>
    <col min="34" max="34" width="4.33203125" customWidth="1"/>
    <col min="35" max="36" width="4.109375" customWidth="1"/>
    <col min="37" max="37" width="4.33203125" customWidth="1"/>
    <col min="38" max="38" width="4.109375" customWidth="1"/>
    <col min="39" max="39" width="4.33203125" customWidth="1"/>
    <col min="40" max="40" width="3.44140625" customWidth="1"/>
    <col min="41" max="41" width="4.109375" customWidth="1"/>
    <col min="42" max="42" width="3.6640625" customWidth="1"/>
    <col min="43" max="44" width="3.5546875" customWidth="1"/>
    <col min="45" max="45" width="4.44140625" customWidth="1"/>
    <col min="46" max="46" width="3.33203125" customWidth="1"/>
    <col min="47" max="47" width="4.44140625" customWidth="1"/>
    <col min="48" max="48" width="3.33203125" customWidth="1"/>
    <col min="49" max="49" width="3.5546875" customWidth="1"/>
    <col min="50" max="50" width="4.109375" customWidth="1"/>
    <col min="51" max="51" width="3.44140625" customWidth="1"/>
    <col min="52" max="52" width="4.109375" customWidth="1"/>
    <col min="53" max="53" width="3.6640625" customWidth="1"/>
    <col min="54" max="54" width="3.33203125" customWidth="1"/>
    <col min="55" max="55" width="3.88671875" customWidth="1"/>
    <col min="56" max="56" width="4.109375" customWidth="1"/>
    <col min="57" max="58" width="3.5546875" customWidth="1"/>
    <col min="59" max="64" width="2.5546875" customWidth="1"/>
    <col min="69" max="70" width="10.33203125"/>
  </cols>
  <sheetData>
    <row r="1" spans="1:64" ht="30" customHeight="1" x14ac:dyDescent="0.55000000000000004">
      <c r="A1" s="40" t="s">
        <v>28</v>
      </c>
      <c r="B1" s="43" t="s">
        <v>51</v>
      </c>
      <c r="C1" s="1"/>
      <c r="D1" s="2"/>
      <c r="E1" s="4"/>
      <c r="F1" s="28"/>
      <c r="H1" s="2"/>
      <c r="I1" s="13"/>
    </row>
    <row r="2" spans="1:64" ht="30" customHeight="1" x14ac:dyDescent="0.35">
      <c r="A2" s="39" t="s">
        <v>23</v>
      </c>
      <c r="B2" s="44" t="s">
        <v>50</v>
      </c>
      <c r="I2" s="41"/>
    </row>
    <row r="3" spans="1:64" ht="30" customHeight="1" x14ac:dyDescent="0.3">
      <c r="A3" s="39" t="s">
        <v>29</v>
      </c>
      <c r="B3" s="45"/>
      <c r="C3" s="88" t="s">
        <v>0</v>
      </c>
      <c r="D3" s="89"/>
      <c r="E3" s="94">
        <v>44117</v>
      </c>
      <c r="F3" s="94"/>
    </row>
    <row r="4" spans="1:64" ht="30" customHeight="1" x14ac:dyDescent="0.3">
      <c r="A4" s="40" t="s">
        <v>30</v>
      </c>
      <c r="B4" s="64" t="s">
        <v>37</v>
      </c>
      <c r="C4" s="88" t="s">
        <v>7</v>
      </c>
      <c r="D4" s="89"/>
      <c r="E4" s="6">
        <v>1</v>
      </c>
      <c r="I4" s="91">
        <f>I5</f>
        <v>44116</v>
      </c>
      <c r="J4" s="92"/>
      <c r="K4" s="92"/>
      <c r="L4" s="92"/>
      <c r="M4" s="92"/>
      <c r="N4" s="92"/>
      <c r="O4" s="93"/>
      <c r="P4" s="91">
        <f>P5</f>
        <v>44123</v>
      </c>
      <c r="Q4" s="92"/>
      <c r="R4" s="92"/>
      <c r="S4" s="92"/>
      <c r="T4" s="92"/>
      <c r="U4" s="92"/>
      <c r="V4" s="93"/>
      <c r="W4" s="91">
        <f>W5</f>
        <v>44130</v>
      </c>
      <c r="X4" s="92"/>
      <c r="Y4" s="92"/>
      <c r="Z4" s="92"/>
      <c r="AA4" s="92"/>
      <c r="AB4" s="92"/>
      <c r="AC4" s="93"/>
      <c r="AD4" s="91">
        <f>AD5</f>
        <v>44137</v>
      </c>
      <c r="AE4" s="92"/>
      <c r="AF4" s="92"/>
      <c r="AG4" s="92"/>
      <c r="AH4" s="92"/>
      <c r="AI4" s="92"/>
      <c r="AJ4" s="93"/>
      <c r="AK4" s="91">
        <f>AK5</f>
        <v>44144</v>
      </c>
      <c r="AL4" s="92"/>
      <c r="AM4" s="92"/>
      <c r="AN4" s="92"/>
      <c r="AO4" s="92"/>
      <c r="AP4" s="92"/>
      <c r="AQ4" s="93"/>
      <c r="AR4" s="91">
        <f>AR5</f>
        <v>44151</v>
      </c>
      <c r="AS4" s="92"/>
      <c r="AT4" s="92"/>
      <c r="AU4" s="92"/>
      <c r="AV4" s="92"/>
      <c r="AW4" s="92"/>
      <c r="AX4" s="93"/>
      <c r="AY4" s="91">
        <f>AY5</f>
        <v>44158</v>
      </c>
      <c r="AZ4" s="92"/>
      <c r="BA4" s="92"/>
      <c r="BB4" s="92"/>
      <c r="BC4" s="92"/>
      <c r="BD4" s="92"/>
      <c r="BE4" s="93"/>
      <c r="BF4" s="91">
        <f>BF5</f>
        <v>44165</v>
      </c>
      <c r="BG4" s="92"/>
      <c r="BH4" s="92"/>
      <c r="BI4" s="92"/>
      <c r="BJ4" s="92"/>
      <c r="BK4" s="92"/>
      <c r="BL4" s="93"/>
    </row>
    <row r="5" spans="1:64" ht="15" customHeight="1" x14ac:dyDescent="0.3">
      <c r="A5" s="40" t="s">
        <v>31</v>
      </c>
      <c r="B5" s="90"/>
      <c r="C5" s="90"/>
      <c r="D5" s="90"/>
      <c r="E5" s="90"/>
      <c r="F5" s="90"/>
      <c r="G5" s="90"/>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x14ac:dyDescent="0.35">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35">
      <c r="A8" s="40" t="s">
        <v>33</v>
      </c>
      <c r="B8" s="15" t="s">
        <v>38</v>
      </c>
      <c r="C8" s="46"/>
      <c r="D8" s="16"/>
      <c r="E8" s="17"/>
      <c r="F8" s="18"/>
      <c r="G8" s="14"/>
      <c r="H8" s="14" t="str">
        <f t="shared" ref="H8:H37"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35">
      <c r="A9" s="40" t="s">
        <v>34</v>
      </c>
      <c r="B9" s="57" t="s">
        <v>84</v>
      </c>
      <c r="C9" s="47" t="s">
        <v>48</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35">
      <c r="A10" s="40" t="s">
        <v>35</v>
      </c>
      <c r="B10" s="57" t="s">
        <v>85</v>
      </c>
      <c r="C10" s="47" t="s">
        <v>48</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35">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35">
      <c r="A12" s="39"/>
      <c r="B12" s="58" t="s">
        <v>102</v>
      </c>
      <c r="C12" s="49" t="s">
        <v>48</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x14ac:dyDescent="0.35">
      <c r="A13" s="39"/>
      <c r="B13" s="58" t="s">
        <v>40</v>
      </c>
      <c r="C13" s="49" t="s">
        <v>48</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35">
      <c r="A14" s="40" t="s">
        <v>36</v>
      </c>
      <c r="B14" s="58" t="s">
        <v>88</v>
      </c>
      <c r="C14" s="49" t="s">
        <v>48</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x14ac:dyDescent="0.35">
      <c r="A15" s="40"/>
      <c r="B15" s="58" t="s">
        <v>63</v>
      </c>
      <c r="C15" s="49" t="s">
        <v>48</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35">
      <c r="A16" s="40"/>
      <c r="B16" s="58" t="s">
        <v>87</v>
      </c>
      <c r="C16" s="49" t="s">
        <v>48</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35">
      <c r="A17" s="39"/>
      <c r="B17" s="22" t="s">
        <v>54</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35">
      <c r="A18" s="39"/>
      <c r="B18" s="59" t="s">
        <v>72</v>
      </c>
      <c r="C18" s="51" t="s">
        <v>46</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x14ac:dyDescent="0.35">
      <c r="A19" s="39"/>
      <c r="B19" s="59" t="s">
        <v>55</v>
      </c>
      <c r="C19" s="51" t="s">
        <v>46</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35">
      <c r="A20" s="39"/>
      <c r="B20" s="59" t="s">
        <v>41</v>
      </c>
      <c r="C20" s="51" t="s">
        <v>46</v>
      </c>
      <c r="D20" s="19">
        <v>0.8</v>
      </c>
      <c r="E20" s="79">
        <v>44127</v>
      </c>
      <c r="F20" s="79">
        <v>44130</v>
      </c>
      <c r="G20" s="65"/>
      <c r="H20" s="65">
        <f t="shared" si="6"/>
        <v>4</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4" s="3" customFormat="1" ht="30" customHeight="1" thickBot="1" x14ac:dyDescent="0.35">
      <c r="A21" s="39"/>
      <c r="B21" s="59" t="s">
        <v>83</v>
      </c>
      <c r="C21" s="51" t="s">
        <v>46</v>
      </c>
      <c r="D21" s="19">
        <v>0.8</v>
      </c>
      <c r="E21" s="79">
        <v>44132</v>
      </c>
      <c r="F21" s="79">
        <v>44136</v>
      </c>
      <c r="G21" s="14"/>
      <c r="H21" s="14">
        <f t="shared" si="6"/>
        <v>5</v>
      </c>
      <c r="I21" s="26"/>
      <c r="J21" s="26"/>
      <c r="K21" s="26"/>
      <c r="L21" s="26"/>
      <c r="M21" s="26"/>
      <c r="N21" s="26"/>
      <c r="O21" s="26"/>
      <c r="P21" s="26"/>
      <c r="Q21" s="26"/>
      <c r="R21" s="26"/>
      <c r="S21" s="26"/>
      <c r="T21" s="26"/>
      <c r="U21" s="26"/>
      <c r="V21" s="26"/>
      <c r="W21" s="66"/>
      <c r="X21" s="66"/>
      <c r="Y21" s="66"/>
      <c r="Z21" s="66"/>
      <c r="AA21" s="66"/>
      <c r="AB21" s="6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35">
      <c r="A22" s="39"/>
      <c r="B22" s="59" t="s">
        <v>86</v>
      </c>
      <c r="C22" s="51" t="s">
        <v>46</v>
      </c>
      <c r="D22" s="19">
        <v>0.8</v>
      </c>
      <c r="E22" s="79">
        <v>44138</v>
      </c>
      <c r="F22" s="79">
        <v>44142</v>
      </c>
      <c r="G22" s="65"/>
      <c r="H22" s="65"/>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spans="1:64" s="3" customFormat="1" ht="30" customHeight="1" thickBot="1" x14ac:dyDescent="0.35">
      <c r="A23" s="39"/>
      <c r="B23" s="59" t="s">
        <v>69</v>
      </c>
      <c r="C23" s="51" t="s">
        <v>46</v>
      </c>
      <c r="D23" s="19">
        <v>0.8</v>
      </c>
      <c r="E23" s="79">
        <v>44144</v>
      </c>
      <c r="F23" s="79">
        <v>44147</v>
      </c>
      <c r="G23" s="14"/>
      <c r="H23" s="14">
        <f t="shared" si="6"/>
        <v>4</v>
      </c>
      <c r="I23" s="26"/>
      <c r="J23" s="26"/>
      <c r="K23" s="26"/>
      <c r="L23" s="26"/>
      <c r="M23" s="26"/>
      <c r="N23" s="26"/>
      <c r="O23" s="26"/>
      <c r="P23" s="26"/>
      <c r="Q23" s="26"/>
      <c r="R23" s="26"/>
      <c r="S23" s="26"/>
      <c r="T23" s="66"/>
      <c r="U23" s="66"/>
      <c r="V23" s="66"/>
      <c r="W23" s="66"/>
      <c r="X23" s="66"/>
      <c r="Y23" s="6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35">
      <c r="A24" s="39"/>
      <c r="B24" s="24" t="s">
        <v>42</v>
      </c>
      <c r="C24" s="52"/>
      <c r="D24" s="25"/>
      <c r="E24" s="80"/>
      <c r="F24" s="81"/>
      <c r="G24" s="14"/>
      <c r="H24" s="14" t="str">
        <f t="shared" si="6"/>
        <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35">
      <c r="A25" s="39"/>
      <c r="B25" s="60" t="s">
        <v>43</v>
      </c>
      <c r="C25" s="53" t="s">
        <v>46</v>
      </c>
      <c r="D25" s="19">
        <v>0.8</v>
      </c>
      <c r="E25" s="82">
        <v>44148</v>
      </c>
      <c r="F25" s="82">
        <v>44151</v>
      </c>
      <c r="G25" s="14"/>
      <c r="H25" s="14">
        <f t="shared" si="6"/>
        <v>4</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35">
      <c r="A26" s="39" t="s">
        <v>24</v>
      </c>
      <c r="B26" s="60" t="s">
        <v>61</v>
      </c>
      <c r="C26" s="53" t="s">
        <v>46</v>
      </c>
      <c r="D26" s="19">
        <v>0.8</v>
      </c>
      <c r="E26" s="82">
        <v>44152</v>
      </c>
      <c r="F26" s="82">
        <v>44156</v>
      </c>
      <c r="G26" s="14"/>
      <c r="H26" s="14">
        <f t="shared" si="6"/>
        <v>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35">
      <c r="A27" s="39"/>
      <c r="B27" s="60" t="s">
        <v>64</v>
      </c>
      <c r="C27" s="53" t="s">
        <v>46</v>
      </c>
      <c r="D27" s="19">
        <v>0.8</v>
      </c>
      <c r="E27" s="82">
        <v>44157</v>
      </c>
      <c r="F27" s="82">
        <v>44158</v>
      </c>
      <c r="G27" s="14"/>
      <c r="H27" s="14">
        <f>IF(OR(ISBLANK(task_start),ISBLANK(task_end)),"",task_end-task_start+1)</f>
        <v>2</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35">
      <c r="A28" s="39"/>
      <c r="B28" s="60" t="s">
        <v>62</v>
      </c>
      <c r="C28" s="53" t="s">
        <v>46</v>
      </c>
      <c r="D28" s="19">
        <v>0.8</v>
      </c>
      <c r="E28" s="82">
        <v>44160</v>
      </c>
      <c r="F28" s="82">
        <v>44162</v>
      </c>
      <c r="G28" s="14"/>
      <c r="H28" s="14">
        <f>IF(OR(ISBLANK(task_start),ISBLANK(task_end)),"",task_end-task_start+1)</f>
        <v>3</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35">
      <c r="A29" s="39"/>
      <c r="B29" s="60" t="s">
        <v>44</v>
      </c>
      <c r="C29" s="53" t="s">
        <v>46</v>
      </c>
      <c r="D29" s="19">
        <v>0.8</v>
      </c>
      <c r="E29" s="82">
        <v>44164</v>
      </c>
      <c r="F29" s="82">
        <v>44166</v>
      </c>
      <c r="G29" s="14"/>
      <c r="H29" s="14">
        <f t="shared" si="6"/>
        <v>3</v>
      </c>
      <c r="I29" s="26"/>
      <c r="J29" s="26"/>
      <c r="K29" s="26"/>
      <c r="L29" s="26"/>
      <c r="M29" s="26"/>
      <c r="N29" s="26"/>
      <c r="O29" s="26"/>
      <c r="P29" s="26"/>
      <c r="Q29" s="26"/>
      <c r="R29" s="26"/>
      <c r="S29" s="26"/>
      <c r="T29" s="26"/>
      <c r="U29" s="26"/>
      <c r="V29" s="26" t="s">
        <v>50</v>
      </c>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35">
      <c r="A30" s="39"/>
      <c r="B30" s="61" t="s">
        <v>45</v>
      </c>
      <c r="C30" s="62"/>
      <c r="D30" s="63"/>
      <c r="E30" s="83"/>
      <c r="F30" s="83"/>
      <c r="G30" s="14"/>
      <c r="H30" s="14" t="str">
        <f t="shared" si="6"/>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35">
      <c r="A31" s="39"/>
      <c r="B31" s="60" t="s">
        <v>58</v>
      </c>
      <c r="C31" s="53" t="s">
        <v>101</v>
      </c>
      <c r="D31" s="19">
        <v>0.8</v>
      </c>
      <c r="E31" s="82">
        <v>44117</v>
      </c>
      <c r="F31" s="82">
        <v>44120</v>
      </c>
      <c r="G31" s="14"/>
      <c r="H31" s="14">
        <f>IF(OR(ISBLANK(task_start),ISBLANK(task_end)),"",task_end-task_start+1)</f>
        <v>4</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x14ac:dyDescent="0.35">
      <c r="A32" s="39" t="s">
        <v>24</v>
      </c>
      <c r="B32" s="60" t="s">
        <v>75</v>
      </c>
      <c r="C32" s="53" t="s">
        <v>101</v>
      </c>
      <c r="D32" s="19">
        <v>0.8</v>
      </c>
      <c r="E32" s="82">
        <v>44123</v>
      </c>
      <c r="F32" s="82">
        <v>44127</v>
      </c>
      <c r="G32" s="14"/>
      <c r="H32" s="14"/>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x14ac:dyDescent="0.35">
      <c r="A33" s="39"/>
      <c r="B33" s="60" t="s">
        <v>59</v>
      </c>
      <c r="C33" s="53" t="s">
        <v>101</v>
      </c>
      <c r="D33" s="19">
        <v>0.8</v>
      </c>
      <c r="E33" s="82">
        <v>44127</v>
      </c>
      <c r="F33" s="82">
        <v>44130</v>
      </c>
      <c r="G33" s="65"/>
      <c r="H33" s="65"/>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spans="1:64" s="3" customFormat="1" ht="30" customHeight="1" thickBot="1" x14ac:dyDescent="0.35">
      <c r="A34" s="39"/>
      <c r="B34" s="60" t="s">
        <v>66</v>
      </c>
      <c r="C34" s="53" t="s">
        <v>101</v>
      </c>
      <c r="D34" s="19">
        <v>0.8</v>
      </c>
      <c r="E34" s="82">
        <v>44132</v>
      </c>
      <c r="F34" s="82">
        <v>44136</v>
      </c>
      <c r="G34" s="14"/>
      <c r="H34" s="14">
        <f t="shared" si="6"/>
        <v>5</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x14ac:dyDescent="0.35">
      <c r="A35" s="39"/>
      <c r="B35" s="60" t="s">
        <v>67</v>
      </c>
      <c r="C35" s="53" t="s">
        <v>101</v>
      </c>
      <c r="D35" s="19">
        <v>0.8</v>
      </c>
      <c r="E35" s="82">
        <v>44137</v>
      </c>
      <c r="F35" s="82">
        <v>44140</v>
      </c>
      <c r="G35" s="14"/>
      <c r="H35" s="14">
        <f t="shared" si="6"/>
        <v>4</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x14ac:dyDescent="0.35">
      <c r="A36" s="39"/>
      <c r="B36" s="54" t="s">
        <v>53</v>
      </c>
      <c r="C36" s="55"/>
      <c r="D36" s="56"/>
      <c r="E36" s="84"/>
      <c r="F36" s="85"/>
      <c r="G36" s="14"/>
      <c r="H36" s="14" t="str">
        <f t="shared" si="6"/>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x14ac:dyDescent="0.35">
      <c r="A37" s="39"/>
      <c r="B37" s="60" t="s">
        <v>76</v>
      </c>
      <c r="C37" s="53" t="s">
        <v>101</v>
      </c>
      <c r="D37" s="19">
        <v>0.8</v>
      </c>
      <c r="E37" s="82">
        <v>44142</v>
      </c>
      <c r="F37" s="82">
        <v>44145</v>
      </c>
      <c r="G37" s="14"/>
      <c r="H37" s="14">
        <f t="shared" si="6"/>
        <v>4</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x14ac:dyDescent="0.35">
      <c r="A38" s="39" t="s">
        <v>26</v>
      </c>
      <c r="B38" s="60" t="s">
        <v>57</v>
      </c>
      <c r="C38" s="53" t="s">
        <v>101</v>
      </c>
      <c r="D38" s="19">
        <v>0.8</v>
      </c>
      <c r="E38" s="82">
        <v>44148</v>
      </c>
      <c r="F38" s="82">
        <v>44152</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x14ac:dyDescent="0.35">
      <c r="A39" s="40" t="s">
        <v>25</v>
      </c>
      <c r="B39" s="60" t="s">
        <v>73</v>
      </c>
      <c r="C39" s="53" t="s">
        <v>101</v>
      </c>
      <c r="D39" s="19">
        <v>0.8</v>
      </c>
      <c r="E39" s="82">
        <v>44155</v>
      </c>
      <c r="F39" s="82">
        <v>44158</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x14ac:dyDescent="0.35">
      <c r="B40" s="60" t="s">
        <v>60</v>
      </c>
      <c r="C40" s="53" t="s">
        <v>101</v>
      </c>
      <c r="D40" s="19">
        <v>0.8</v>
      </c>
      <c r="E40" s="82">
        <v>44160</v>
      </c>
      <c r="F40" s="82" t="s">
        <v>100</v>
      </c>
      <c r="G40" s="14"/>
      <c r="H40" s="14"/>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x14ac:dyDescent="0.35">
      <c r="B41" s="54" t="s">
        <v>70</v>
      </c>
      <c r="C41" s="55"/>
      <c r="D41" s="56"/>
      <c r="E41" s="84"/>
      <c r="F41" s="85"/>
      <c r="G41" s="14"/>
      <c r="H41" s="14" t="str">
        <f t="shared" ref="H41:H42" si="7">IF(OR(ISBLANK(task_start),ISBLANK(task_end)),"",task_end-task_start+1)</f>
        <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x14ac:dyDescent="0.35">
      <c r="B42" s="60" t="s">
        <v>94</v>
      </c>
      <c r="C42" s="53" t="s">
        <v>47</v>
      </c>
      <c r="D42" s="19">
        <v>0.8</v>
      </c>
      <c r="E42" s="82">
        <v>44117</v>
      </c>
      <c r="F42" s="82">
        <v>44120</v>
      </c>
      <c r="G42" s="14"/>
      <c r="H42" s="14">
        <f t="shared" si="7"/>
        <v>4</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x14ac:dyDescent="0.35">
      <c r="B43" s="60" t="s">
        <v>95</v>
      </c>
      <c r="C43" s="53" t="s">
        <v>47</v>
      </c>
      <c r="D43" s="19">
        <v>0.8</v>
      </c>
      <c r="E43" s="82">
        <v>44123</v>
      </c>
      <c r="F43" s="82">
        <v>44127</v>
      </c>
      <c r="G43" s="14"/>
      <c r="H43" s="14"/>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ht="30" customHeight="1" thickBot="1" x14ac:dyDescent="0.35">
      <c r="B44" s="68" t="s">
        <v>97</v>
      </c>
      <c r="C44" s="67" t="s">
        <v>47</v>
      </c>
      <c r="D44" s="19">
        <v>0.8</v>
      </c>
      <c r="E44" s="82">
        <v>44127</v>
      </c>
      <c r="F44" s="82">
        <v>44130</v>
      </c>
      <c r="G44" s="65"/>
      <c r="H44" s="65"/>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row>
    <row r="45" spans="1:64" ht="30" customHeight="1" thickBot="1" x14ac:dyDescent="0.35">
      <c r="B45" s="60" t="s">
        <v>96</v>
      </c>
      <c r="C45" s="53" t="s">
        <v>47</v>
      </c>
      <c r="D45" s="19">
        <v>0.8</v>
      </c>
      <c r="E45" s="82">
        <v>44132</v>
      </c>
      <c r="F45" s="82">
        <v>44136</v>
      </c>
      <c r="G45" s="14"/>
      <c r="H45" s="14"/>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x14ac:dyDescent="0.35">
      <c r="B46" s="54" t="s">
        <v>68</v>
      </c>
      <c r="C46" s="55"/>
      <c r="D46" s="56"/>
      <c r="E46" s="84"/>
      <c r="F46" s="85"/>
      <c r="G46" s="14"/>
      <c r="H46" s="14" t="str">
        <f t="shared" ref="H46:H47" si="8">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x14ac:dyDescent="0.35">
      <c r="B47" s="60" t="s">
        <v>71</v>
      </c>
      <c r="C47" s="53" t="s">
        <v>47</v>
      </c>
      <c r="D47" s="19">
        <v>0.8</v>
      </c>
      <c r="E47" s="82">
        <v>44142</v>
      </c>
      <c r="F47" s="82">
        <v>44145</v>
      </c>
      <c r="G47" s="14"/>
      <c r="H47" s="14">
        <f t="shared" si="8"/>
        <v>4</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x14ac:dyDescent="0.35">
      <c r="B48" s="60" t="s">
        <v>77</v>
      </c>
      <c r="C48" s="67" t="s">
        <v>47</v>
      </c>
      <c r="D48" s="19">
        <v>0.8</v>
      </c>
      <c r="E48" s="82">
        <v>44148</v>
      </c>
      <c r="F48" s="82">
        <v>44152</v>
      </c>
      <c r="G48" s="14"/>
      <c r="H48" s="14"/>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2:64" ht="30" customHeight="1" thickBot="1" x14ac:dyDescent="0.35">
      <c r="B49" s="60" t="s">
        <v>56</v>
      </c>
      <c r="C49" s="67" t="s">
        <v>47</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x14ac:dyDescent="0.35">
      <c r="B50" s="69" t="s">
        <v>78</v>
      </c>
      <c r="C50" s="70"/>
      <c r="D50" s="71"/>
      <c r="E50" s="86"/>
      <c r="F50" s="87"/>
      <c r="G50" s="65"/>
      <c r="H50" s="65" t="s">
        <v>79</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x14ac:dyDescent="0.35">
      <c r="B51" s="68" t="s">
        <v>80</v>
      </c>
      <c r="C51" s="67" t="s">
        <v>49</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x14ac:dyDescent="0.35">
      <c r="B52" s="68" t="s">
        <v>81</v>
      </c>
      <c r="C52" s="67" t="s">
        <v>49</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x14ac:dyDescent="0.35">
      <c r="B53" s="68" t="s">
        <v>98</v>
      </c>
      <c r="C53" s="67" t="s">
        <v>49</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x14ac:dyDescent="0.35">
      <c r="B54" s="68" t="s">
        <v>82</v>
      </c>
      <c r="C54" s="67" t="s">
        <v>49</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x14ac:dyDescent="0.35">
      <c r="B55" s="68" t="s">
        <v>74</v>
      </c>
      <c r="C55" s="67" t="s">
        <v>49</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x14ac:dyDescent="0.35">
      <c r="B56" s="68" t="s">
        <v>52</v>
      </c>
      <c r="C56" s="67" t="s">
        <v>49</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x14ac:dyDescent="0.35">
      <c r="B57" s="68" t="s">
        <v>65</v>
      </c>
      <c r="C57" s="67" t="s">
        <v>49</v>
      </c>
      <c r="D57" s="19">
        <v>0.8</v>
      </c>
      <c r="E57" s="82">
        <v>44155</v>
      </c>
      <c r="F57" s="82">
        <v>44158</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x14ac:dyDescent="0.35">
      <c r="B58" s="54" t="s">
        <v>90</v>
      </c>
      <c r="C58" s="55"/>
      <c r="D58" s="56"/>
      <c r="E58" s="84"/>
      <c r="F58" s="85"/>
      <c r="G58" s="65"/>
      <c r="H58" s="65" t="str">
        <f t="shared" ref="H58:H59" si="11">IF(OR(ISBLANK(task_start),ISBLANK(task_end)),"",task_end-task_start+1)</f>
        <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x14ac:dyDescent="0.35">
      <c r="B59" s="68" t="s">
        <v>91</v>
      </c>
      <c r="C59" s="67" t="s">
        <v>49</v>
      </c>
      <c r="D59" s="19">
        <v>0.8</v>
      </c>
      <c r="E59" s="82">
        <v>44160</v>
      </c>
      <c r="F59" s="82">
        <v>44162</v>
      </c>
      <c r="G59" s="65"/>
      <c r="H59" s="65">
        <f t="shared" si="11"/>
        <v>3</v>
      </c>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x14ac:dyDescent="0.35">
      <c r="B60" s="59" t="s">
        <v>89</v>
      </c>
      <c r="C60" s="72" t="s">
        <v>49</v>
      </c>
      <c r="D60" s="19">
        <v>0.8</v>
      </c>
      <c r="E60" s="79">
        <f>E48+15</f>
        <v>44163</v>
      </c>
      <c r="F60" s="79">
        <f>E60+5</f>
        <v>44168</v>
      </c>
      <c r="G60" s="65"/>
      <c r="H60" s="65">
        <f>IF(OR(ISBLANK(task_start),ISBLANK(task_end)),"",task_end-task_start+1)</f>
        <v>6</v>
      </c>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x14ac:dyDescent="0.35">
      <c r="B61" s="59" t="s">
        <v>93</v>
      </c>
      <c r="C61" s="72" t="s">
        <v>49</v>
      </c>
      <c r="D61" s="19">
        <v>0.8</v>
      </c>
      <c r="E61" s="82">
        <v>44148</v>
      </c>
      <c r="F61" s="82">
        <v>44152</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spans="2:64" ht="30" customHeight="1" thickBot="1" x14ac:dyDescent="0.35">
      <c r="B62" s="59" t="s">
        <v>99</v>
      </c>
      <c r="C62" s="72" t="s">
        <v>49</v>
      </c>
      <c r="D62" s="19">
        <v>0.8</v>
      </c>
      <c r="E62" s="82">
        <v>44155</v>
      </c>
      <c r="F62" s="82">
        <v>44158</v>
      </c>
      <c r="G62" s="65"/>
      <c r="H62" s="65"/>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row r="63" spans="2:64" ht="30" customHeight="1" thickBot="1" x14ac:dyDescent="0.35">
      <c r="B63" s="68" t="s">
        <v>92</v>
      </c>
      <c r="C63" s="67" t="s">
        <v>49</v>
      </c>
      <c r="D63" s="19">
        <v>0.8</v>
      </c>
      <c r="E63" s="82">
        <v>44132</v>
      </c>
      <c r="F63" s="82">
        <v>44136</v>
      </c>
      <c r="G63" s="65"/>
      <c r="H63" s="65"/>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4 D17 D19 D23:D26 D29 D38 D61:D62">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8:BL38 I29:BL29 I32:BL32 I48:BL48 I5:BL11 I17:BL17 I13:BL14 I19:BL19 I22:BL26">
    <cfRule type="expression" dxfId="122" priority="355">
      <formula>AND(TODAY()&gt;=I$5,TODAY()&lt;J$5)</formula>
    </cfRule>
  </conditionalFormatting>
  <conditionalFormatting sqref="I38:BL38 I29:BL29 I32:BL32 I48:BL48 I7:BL11 I17:BL17 I13:BL14 I19:BL19 I22:BL26">
    <cfRule type="expression" dxfId="121" priority="349">
      <formula>AND(task_start&lt;=I$5,ROUNDDOWN((task_end-task_start+1)*task_progress,0)+task_start-1&gt;=I$5)</formula>
    </cfRule>
    <cfRule type="expression" dxfId="120" priority="350" stopIfTrue="1">
      <formula>AND(task_end&gt;=I$5,task_start&lt;J$5)</formula>
    </cfRule>
  </conditionalFormatting>
  <conditionalFormatting sqref="D30">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19" priority="322">
      <formula>AND(TODAY()&gt;=I$5,TODAY()&lt;J$5)</formula>
    </cfRule>
  </conditionalFormatting>
  <conditionalFormatting sqref="I30:BL30">
    <cfRule type="expression" dxfId="118" priority="320">
      <formula>AND(task_start&lt;=I$5,ROUNDDOWN((task_end-task_start+1)*task_progress,0)+task_start-1&gt;=I$5)</formula>
    </cfRule>
    <cfRule type="expression" dxfId="117" priority="321" stopIfTrue="1">
      <formula>AND(task_end&gt;=I$5,task_start&lt;J$5)</formula>
    </cfRule>
  </conditionalFormatting>
  <conditionalFormatting sqref="I35:BL35">
    <cfRule type="expression" dxfId="116" priority="302">
      <formula>AND(TODAY()&gt;=I$5,TODAY()&lt;J$5)</formula>
    </cfRule>
  </conditionalFormatting>
  <conditionalFormatting sqref="I35:BL35">
    <cfRule type="expression" dxfId="115" priority="300">
      <formula>AND(task_start&lt;=I$5,ROUNDDOWN((task_end-task_start+1)*task_progress,0)+task_start-1&gt;=I$5)</formula>
    </cfRule>
    <cfRule type="expression" dxfId="114" priority="301" stopIfTrue="1">
      <formula>AND(task_end&gt;=I$5,task_start&lt;J$5)</formula>
    </cfRule>
  </conditionalFormatting>
  <conditionalFormatting sqref="D36">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6:BL36">
    <cfRule type="expression" dxfId="113" priority="270">
      <formula>AND(TODAY()&gt;=I$5,TODAY()&lt;J$5)</formula>
    </cfRule>
  </conditionalFormatting>
  <conditionalFormatting sqref="I36:BL36">
    <cfRule type="expression" dxfId="112" priority="268">
      <formula>AND(task_start&lt;=I$5,ROUNDDOWN((task_end-task_start+1)*task_progress,0)+task_start-1&gt;=I$5)</formula>
    </cfRule>
    <cfRule type="expression" dxfId="111" priority="269" stopIfTrue="1">
      <formula>AND(task_end&gt;=I$5,task_start&lt;J$5)</formula>
    </cfRule>
  </conditionalFormatting>
  <conditionalFormatting sqref="I37:BL37">
    <cfRule type="expression" dxfId="110" priority="266">
      <formula>AND(TODAY()&gt;=I$5,TODAY()&lt;J$5)</formula>
    </cfRule>
  </conditionalFormatting>
  <conditionalFormatting sqref="I37:BL37">
    <cfRule type="expression" dxfId="109" priority="264">
      <formula>AND(task_start&lt;=I$5,ROUNDDOWN((task_end-task_start+1)*task_progress,0)+task_start-1&gt;=I$5)</formula>
    </cfRule>
    <cfRule type="expression" dxfId="108" priority="265" stopIfTrue="1">
      <formula>AND(task_end&gt;=I$5,task_start&lt;J$5)</formula>
    </cfRule>
  </conditionalFormatting>
  <conditionalFormatting sqref="I39:BL39">
    <cfRule type="expression" dxfId="107" priority="262">
      <formula>AND(TODAY()&gt;=I$5,TODAY()&lt;J$5)</formula>
    </cfRule>
  </conditionalFormatting>
  <conditionalFormatting sqref="I39:BL39">
    <cfRule type="expression" dxfId="106" priority="260">
      <formula>AND(task_start&lt;=I$5,ROUNDDOWN((task_end-task_start+1)*task_progress,0)+task_start-1&gt;=I$5)</formula>
    </cfRule>
    <cfRule type="expression" dxfId="105" priority="261" stopIfTrue="1">
      <formula>AND(task_end&gt;=I$5,task_start&lt;J$5)</formula>
    </cfRule>
  </conditionalFormatting>
  <conditionalFormatting sqref="I31:BL31">
    <cfRule type="expression" dxfId="104" priority="254">
      <formula>AND(TODAY()&gt;=I$5,TODAY()&lt;J$5)</formula>
    </cfRule>
  </conditionalFormatting>
  <conditionalFormatting sqref="I31:BL31">
    <cfRule type="expression" dxfId="103" priority="252">
      <formula>AND(task_start&lt;=I$5,ROUNDDOWN((task_end-task_start+1)*task_progress,0)+task_start-1&gt;=I$5)</formula>
    </cfRule>
    <cfRule type="expression" dxfId="102" priority="253" stopIfTrue="1">
      <formula>AND(task_end&gt;=I$5,task_start&lt;J$5)</formula>
    </cfRule>
  </conditionalFormatting>
  <conditionalFormatting sqref="I40:BL40">
    <cfRule type="expression" dxfId="101" priority="250">
      <formula>AND(TODAY()&gt;=I$5,TODAY()&lt;J$5)</formula>
    </cfRule>
  </conditionalFormatting>
  <conditionalFormatting sqref="I40:BL40">
    <cfRule type="expression" dxfId="100" priority="248">
      <formula>AND(task_start&lt;=I$5,ROUNDDOWN((task_end-task_start+1)*task_progress,0)+task_start-1&gt;=I$5)</formula>
    </cfRule>
    <cfRule type="expression" dxfId="99" priority="249" stopIfTrue="1">
      <formula>AND(task_end&gt;=I$5,task_start&lt;J$5)</formula>
    </cfRule>
  </conditionalFormatting>
  <conditionalFormatting sqref="I28:BL28">
    <cfRule type="expression" dxfId="98" priority="238">
      <formula>AND(TODAY()&gt;=I$5,TODAY()&lt;J$5)</formula>
    </cfRule>
  </conditionalFormatting>
  <conditionalFormatting sqref="I28:BL28">
    <cfRule type="expression" dxfId="97" priority="236">
      <formula>AND(task_start&lt;=I$5,ROUNDDOWN((task_end-task_start+1)*task_progress,0)+task_start-1&gt;=I$5)</formula>
    </cfRule>
    <cfRule type="expression" dxfId="96" priority="237" stopIfTrue="1">
      <formula>AND(task_end&gt;=I$5,task_start&lt;J$5)</formula>
    </cfRule>
  </conditionalFormatting>
  <conditionalFormatting sqref="I15:M15 R15:BL15">
    <cfRule type="expression" dxfId="95" priority="234">
      <formula>AND(TODAY()&gt;=I$5,TODAY()&lt;J$5)</formula>
    </cfRule>
  </conditionalFormatting>
  <conditionalFormatting sqref="I15:M15 R15:BL15">
    <cfRule type="expression" dxfId="94" priority="232">
      <formula>AND(task_start&lt;=I$5,ROUNDDOWN((task_end-task_start+1)*task_progress,0)+task_start-1&gt;=I$5)</formula>
    </cfRule>
    <cfRule type="expression" dxfId="93" priority="233" stopIfTrue="1">
      <formula>AND(task_end&gt;=I$5,task_start&lt;J$5)</formula>
    </cfRule>
  </conditionalFormatting>
  <conditionalFormatting sqref="I16:BL16">
    <cfRule type="expression" dxfId="92" priority="230">
      <formula>AND(TODAY()&gt;=I$5,TODAY()&lt;J$5)</formula>
    </cfRule>
  </conditionalFormatting>
  <conditionalFormatting sqref="I16:BL16">
    <cfRule type="expression" dxfId="91" priority="228">
      <formula>AND(task_start&lt;=I$5,ROUNDDOWN((task_end-task_start+1)*task_progress,0)+task_start-1&gt;=I$5)</formula>
    </cfRule>
    <cfRule type="expression" dxfId="90" priority="229" stopIfTrue="1">
      <formula>AND(task_end&gt;=I$5,task_start&lt;J$5)</formula>
    </cfRule>
  </conditionalFormatting>
  <conditionalFormatting sqref="I27:BL27">
    <cfRule type="expression" dxfId="89" priority="226">
      <formula>AND(TODAY()&gt;=I$5,TODAY()&lt;J$5)</formula>
    </cfRule>
  </conditionalFormatting>
  <conditionalFormatting sqref="I27:BL27">
    <cfRule type="expression" dxfId="88" priority="224">
      <formula>AND(task_start&lt;=I$5,ROUNDDOWN((task_end-task_start+1)*task_progress,0)+task_start-1&gt;=I$5)</formula>
    </cfRule>
    <cfRule type="expression" dxfId="87" priority="225" stopIfTrue="1">
      <formula>AND(task_end&gt;=I$5,task_start&lt;J$5)</formula>
    </cfRule>
  </conditionalFormatting>
  <conditionalFormatting sqref="I34:BL34">
    <cfRule type="expression" dxfId="86" priority="214">
      <formula>AND(TODAY()&gt;=I$5,TODAY()&lt;J$5)</formula>
    </cfRule>
  </conditionalFormatting>
  <conditionalFormatting sqref="I34:BL34">
    <cfRule type="expression" dxfId="85" priority="212">
      <formula>AND(task_start&lt;=I$5,ROUNDDOWN((task_end-task_start+1)*task_progress,0)+task_start-1&gt;=I$5)</formula>
    </cfRule>
    <cfRule type="expression" dxfId="84" priority="213" stopIfTrue="1">
      <formula>AND(task_end&gt;=I$5,task_start&lt;J$5)</formula>
    </cfRule>
  </conditionalFormatting>
  <conditionalFormatting sqref="I21:V21 AC21:BL21">
    <cfRule type="expression" dxfId="83" priority="206">
      <formula>AND(TODAY()&gt;=I$5,TODAY()&lt;J$5)</formula>
    </cfRule>
  </conditionalFormatting>
  <conditionalFormatting sqref="I21:V21 AC21:BL21">
    <cfRule type="expression" dxfId="82" priority="204">
      <formula>AND(task_start&lt;=I$5,ROUNDDOWN((task_end-task_start+1)*task_progress,0)+task_start-1&gt;=I$5)</formula>
    </cfRule>
    <cfRule type="expression" dxfId="81" priority="205" stopIfTrue="1">
      <formula>AND(task_end&gt;=I$5,task_start&lt;J$5)</formula>
    </cfRule>
  </conditionalFormatting>
  <conditionalFormatting sqref="D41">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1:BL41">
    <cfRule type="expression" dxfId="80" priority="198">
      <formula>AND(TODAY()&gt;=I$5,TODAY()&lt;J$5)</formula>
    </cfRule>
  </conditionalFormatting>
  <conditionalFormatting sqref="I41:BL41">
    <cfRule type="expression" dxfId="79" priority="196">
      <formula>AND(task_start&lt;=I$5,ROUNDDOWN((task_end-task_start+1)*task_progress,0)+task_start-1&gt;=I$5)</formula>
    </cfRule>
    <cfRule type="expression" dxfId="78" priority="197" stopIfTrue="1">
      <formula>AND(task_end&gt;=I$5,task_start&lt;J$5)</formula>
    </cfRule>
  </conditionalFormatting>
  <conditionalFormatting sqref="I42:BL42">
    <cfRule type="expression" dxfId="77" priority="194">
      <formula>AND(TODAY()&gt;=I$5,TODAY()&lt;J$5)</formula>
    </cfRule>
  </conditionalFormatting>
  <conditionalFormatting sqref="I42:BL42">
    <cfRule type="expression" dxfId="76" priority="192">
      <formula>AND(task_start&lt;=I$5,ROUNDDOWN((task_end-task_start+1)*task_progress,0)+task_start-1&gt;=I$5)</formula>
    </cfRule>
    <cfRule type="expression" dxfId="75" priority="193" stopIfTrue="1">
      <formula>AND(task_end&gt;=I$5,task_start&lt;J$5)</formula>
    </cfRule>
  </conditionalFormatting>
  <conditionalFormatting sqref="I43:BL43">
    <cfRule type="expression" dxfId="74" priority="190">
      <formula>AND(TODAY()&gt;=I$5,TODAY()&lt;J$5)</formula>
    </cfRule>
  </conditionalFormatting>
  <conditionalFormatting sqref="I43:BL43">
    <cfRule type="expression" dxfId="73" priority="188">
      <formula>AND(task_start&lt;=I$5,ROUNDDOWN((task_end-task_start+1)*task_progress,0)+task_start-1&gt;=I$5)</formula>
    </cfRule>
    <cfRule type="expression" dxfId="72" priority="189" stopIfTrue="1">
      <formula>AND(task_end&gt;=I$5,task_start&lt;J$5)</formula>
    </cfRule>
  </conditionalFormatting>
  <conditionalFormatting sqref="I45:BL45">
    <cfRule type="expression" dxfId="71" priority="186">
      <formula>AND(TODAY()&gt;=I$5,TODAY()&lt;J$5)</formula>
    </cfRule>
  </conditionalFormatting>
  <conditionalFormatting sqref="I45:BL45">
    <cfRule type="expression" dxfId="70" priority="184">
      <formula>AND(task_start&lt;=I$5,ROUNDDOWN((task_end-task_start+1)*task_progress,0)+task_start-1&gt;=I$5)</formula>
    </cfRule>
    <cfRule type="expression" dxfId="69" priority="185" stopIfTrue="1">
      <formula>AND(task_end&gt;=I$5,task_start&lt;J$5)</formula>
    </cfRule>
  </conditionalFormatting>
  <conditionalFormatting sqref="D46">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6:BL46">
    <cfRule type="expression" dxfId="68" priority="174">
      <formula>AND(TODAY()&gt;=I$5,TODAY()&lt;J$5)</formula>
    </cfRule>
  </conditionalFormatting>
  <conditionalFormatting sqref="I46:BL46">
    <cfRule type="expression" dxfId="67" priority="172">
      <formula>AND(task_start&lt;=I$5,ROUNDDOWN((task_end-task_start+1)*task_progress,0)+task_start-1&gt;=I$5)</formula>
    </cfRule>
    <cfRule type="expression" dxfId="66" priority="173" stopIfTrue="1">
      <formula>AND(task_end&gt;=I$5,task_start&lt;J$5)</formula>
    </cfRule>
  </conditionalFormatting>
  <conditionalFormatting sqref="I47:BL47">
    <cfRule type="expression" dxfId="65" priority="170">
      <formula>AND(TODAY()&gt;=I$5,TODAY()&lt;J$5)</formula>
    </cfRule>
  </conditionalFormatting>
  <conditionalFormatting sqref="I47:BL47">
    <cfRule type="expression" dxfId="64" priority="168">
      <formula>AND(task_start&lt;=I$5,ROUNDDOWN((task_end-task_start+1)*task_progress,0)+task_start-1&gt;=I$5)</formula>
    </cfRule>
    <cfRule type="expression" dxfId="63" priority="169" stopIfTrue="1">
      <formula>AND(task_end&gt;=I$5,task_start&lt;J$5)</formula>
    </cfRule>
  </conditionalFormatting>
  <conditionalFormatting sqref="I49:BL49">
    <cfRule type="expression" dxfId="62" priority="166">
      <formula>AND(TODAY()&gt;=I$5,TODAY()&lt;J$5)</formula>
    </cfRule>
  </conditionalFormatting>
  <conditionalFormatting sqref="I49:BL49">
    <cfRule type="expression" dxfId="61" priority="164">
      <formula>AND(task_start&lt;=I$5,ROUNDDOWN((task_end-task_start+1)*task_progress,0)+task_start-1&gt;=I$5)</formula>
    </cfRule>
    <cfRule type="expression" dxfId="60" priority="165" stopIfTrue="1">
      <formula>AND(task_end&gt;=I$5,task_start&lt;J$5)</formula>
    </cfRule>
  </conditionalFormatting>
  <conditionalFormatting sqref="D58">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59" priority="131">
      <formula>AND(TODAY()&gt;=I$5,TODAY()&lt;J$5)</formula>
    </cfRule>
  </conditionalFormatting>
  <conditionalFormatting sqref="I58:BL58">
    <cfRule type="expression" dxfId="58" priority="129">
      <formula>AND(task_start&lt;=I$5,ROUNDDOWN((task_end-task_start+1)*task_progress,0)+task_start-1&gt;=I$5)</formula>
    </cfRule>
    <cfRule type="expression" dxfId="57" priority="130" stopIfTrue="1">
      <formula>AND(task_end&gt;=I$5,task_start&lt;J$5)</formula>
    </cfRule>
  </conditionalFormatting>
  <conditionalFormatting sqref="I59:BL59">
    <cfRule type="expression" dxfId="56" priority="127">
      <formula>AND(TODAY()&gt;=I$5,TODAY()&lt;J$5)</formula>
    </cfRule>
  </conditionalFormatting>
  <conditionalFormatting sqref="I59:BL59">
    <cfRule type="expression" dxfId="55" priority="125">
      <formula>AND(task_start&lt;=I$5,ROUNDDOWN((task_end-task_start+1)*task_progress,0)+task_start-1&gt;=I$5)</formula>
    </cfRule>
    <cfRule type="expression" dxfId="54" priority="126" stopIfTrue="1">
      <formula>AND(task_end&gt;=I$5,task_start&lt;J$5)</formula>
    </cfRule>
  </conditionalFormatting>
  <conditionalFormatting sqref="I60:BL60">
    <cfRule type="expression" dxfId="53" priority="115">
      <formula>AND(TODAY()&gt;=I$5,TODAY()&lt;J$5)</formula>
    </cfRule>
  </conditionalFormatting>
  <conditionalFormatting sqref="I60:BL60">
    <cfRule type="expression" dxfId="52" priority="113">
      <formula>AND(task_start&lt;=I$5,ROUNDDOWN((task_end-task_start+1)*task_progress,0)+task_start-1&gt;=I$5)</formula>
    </cfRule>
    <cfRule type="expression" dxfId="51" priority="114" stopIfTrue="1">
      <formula>AND(task_end&gt;=I$5,task_start&lt;J$5)</formula>
    </cfRule>
  </conditionalFormatting>
  <conditionalFormatting sqref="I12:BL12">
    <cfRule type="expression" dxfId="50" priority="105">
      <formula>AND(TODAY()&gt;=I$5,TODAY()&lt;J$5)</formula>
    </cfRule>
  </conditionalFormatting>
  <conditionalFormatting sqref="I12:BL12">
    <cfRule type="expression" dxfId="49" priority="103">
      <formula>AND(task_start&lt;=I$5,ROUNDDOWN((task_end-task_start+1)*task_progress,0)+task_start-1&gt;=I$5)</formula>
    </cfRule>
    <cfRule type="expression" dxfId="48" priority="104" stopIfTrue="1">
      <formula>AND(task_end&gt;=I$5,task_start&lt;J$5)</formula>
    </cfRule>
  </conditionalFormatting>
  <conditionalFormatting sqref="N15:Q15">
    <cfRule type="expression" dxfId="47" priority="102">
      <formula>AND(TODAY()&gt;=N$5,TODAY()&lt;O$5)</formula>
    </cfRule>
  </conditionalFormatting>
  <conditionalFormatting sqref="N15:Q15">
    <cfRule type="expression" dxfId="46" priority="100">
      <formula>AND(task_start&lt;=N$5,ROUNDDOWN((task_end-task_start+1)*task_progress,0)+task_start-1&gt;=N$5)</formula>
    </cfRule>
    <cfRule type="expression" dxfId="45" priority="101" stopIfTrue="1">
      <formula>AND(task_end&gt;=N$5,task_start&lt;O$5)</formula>
    </cfRule>
  </conditionalFormatting>
  <conditionalFormatting sqref="W21:AB21">
    <cfRule type="expression" dxfId="44" priority="99">
      <formula>AND(TODAY()&gt;=W$5,TODAY()&lt;X$5)</formula>
    </cfRule>
  </conditionalFormatting>
  <conditionalFormatting sqref="W21:AB21">
    <cfRule type="expression" dxfId="43" priority="97">
      <formula>AND(task_start&lt;=W$5,ROUNDDOWN((task_end-task_start+1)*task_progress,0)+task_start-1&gt;=W$5)</formula>
    </cfRule>
    <cfRule type="expression" dxfId="42" priority="98" stopIfTrue="1">
      <formula>AND(task_end&gt;=W$5,task_start&lt;X$5)</formula>
    </cfRule>
  </conditionalFormatting>
  <conditionalFormatting sqref="I20:BL20">
    <cfRule type="expression" dxfId="41" priority="88">
      <formula>AND(TODAY()&gt;=I$5,TODAY()&lt;J$5)</formula>
    </cfRule>
  </conditionalFormatting>
  <conditionalFormatting sqref="I20:BL20">
    <cfRule type="expression" dxfId="40" priority="86">
      <formula>AND(task_start&lt;=I$5,ROUNDDOWN((task_end-task_start+1)*task_progress,0)+task_start-1&gt;=I$5)</formula>
    </cfRule>
    <cfRule type="expression" dxfId="39" priority="87" stopIfTrue="1">
      <formula>AND(task_end&gt;=I$5,task_start&lt;J$5)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3:BL33">
    <cfRule type="expression" dxfId="35" priority="77">
      <formula>AND(TODAY()&gt;=I$5,TODAY()&lt;J$5)</formula>
    </cfRule>
  </conditionalFormatting>
  <conditionalFormatting sqref="I33:BL33">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4:BL44">
    <cfRule type="expression" dxfId="32" priority="74">
      <formula>AND(TODAY()&gt;=I$5,TODAY()&lt;J$5)</formula>
    </cfRule>
  </conditionalFormatting>
  <conditionalFormatting sqref="I44:BL44">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7:BL57">
    <cfRule type="expression" dxfId="11" priority="51">
      <formula>AND(TODAY()&gt;=I$5,TODAY()&lt;J$5)</formula>
    </cfRule>
  </conditionalFormatting>
  <conditionalFormatting sqref="I57:BL57">
    <cfRule type="expression" dxfId="10" priority="49">
      <formula>AND(task_start&lt;=I$5,ROUNDDOWN((task_end-task_start+1)*task_progress,0)+task_start-1&gt;=I$5)</formula>
    </cfRule>
    <cfRule type="expression" dxfId="9" priority="50" stopIfTrue="1">
      <formula>AND(task_end&gt;=I$5,task_start&lt;J$5)</formula>
    </cfRule>
  </conditionalFormatting>
  <conditionalFormatting sqref="I61:BL61">
    <cfRule type="expression" dxfId="8" priority="48">
      <formula>AND(TODAY()&gt;=I$5,TODAY()&lt;J$5)</formula>
    </cfRule>
  </conditionalFormatting>
  <conditionalFormatting sqref="I61:BL61">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2:BL62">
    <cfRule type="expression" dxfId="5" priority="45">
      <formula>AND(TODAY()&gt;=I$5,TODAY()&lt;J$5)</formula>
    </cfRule>
  </conditionalFormatting>
  <conditionalFormatting sqref="I62:BL62">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3:BL63">
    <cfRule type="expression" dxfId="2" priority="42">
      <formula>AND(TODAY()&gt;=I$5,TODAY()&lt;J$5)</formula>
    </cfRule>
  </conditionalFormatting>
  <conditionalFormatting sqref="I63:BL63">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20:D22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7:D28">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1:D35">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9:D40 D37">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2:D45 D47:D49">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7 D63 D59:D60">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D19 D23:D26 D29 D38 D61:D62</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D20:D22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D27:D28</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D31:D35</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D39:D40 D37</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D42:D45 D47:D49</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D51:D57 D63 D59:D60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11</v>
      </c>
      <c r="B2" s="30"/>
    </row>
    <row r="3" spans="1:2" s="35" customFormat="1" ht="27" customHeight="1" x14ac:dyDescent="0.3">
      <c r="A3" s="36" t="s">
        <v>16</v>
      </c>
      <c r="B3" s="36"/>
    </row>
    <row r="4" spans="1:2" s="32" customFormat="1" ht="25.8" x14ac:dyDescent="0.5">
      <c r="A4" s="33" t="s">
        <v>10</v>
      </c>
    </row>
    <row r="5" spans="1:2" ht="74.099999999999994" customHeight="1" x14ac:dyDescent="0.3">
      <c r="A5" s="34" t="s">
        <v>19</v>
      </c>
    </row>
    <row r="6" spans="1:2" ht="26.25" customHeight="1" x14ac:dyDescent="0.3">
      <c r="A6" s="33" t="s">
        <v>22</v>
      </c>
    </row>
    <row r="7" spans="1:2" s="29" customFormat="1" ht="204.9" customHeight="1" x14ac:dyDescent="0.3">
      <c r="A7" s="38" t="s">
        <v>21</v>
      </c>
    </row>
    <row r="8" spans="1:2" s="32" customFormat="1" ht="25.8" x14ac:dyDescent="0.5">
      <c r="A8" s="33" t="s">
        <v>12</v>
      </c>
    </row>
    <row r="9" spans="1:2" ht="57.6" x14ac:dyDescent="0.3">
      <c r="A9" s="34" t="s">
        <v>20</v>
      </c>
    </row>
    <row r="10" spans="1:2" s="29" customFormat="1" ht="27.9" customHeight="1" x14ac:dyDescent="0.3">
      <c r="A10" s="37" t="s">
        <v>18</v>
      </c>
    </row>
    <row r="11" spans="1:2" s="32" customFormat="1" ht="25.8" x14ac:dyDescent="0.5">
      <c r="A11" s="33" t="s">
        <v>9</v>
      </c>
    </row>
    <row r="12" spans="1:2" ht="28.8" x14ac:dyDescent="0.3">
      <c r="A12" s="34" t="s">
        <v>17</v>
      </c>
    </row>
    <row r="13" spans="1:2" s="29" customFormat="1" ht="27.9" customHeight="1" x14ac:dyDescent="0.3">
      <c r="A13" s="37" t="s">
        <v>3</v>
      </c>
    </row>
    <row r="14" spans="1:2" s="32" customFormat="1" ht="25.8" x14ac:dyDescent="0.5">
      <c r="A14" s="33" t="s">
        <v>13</v>
      </c>
    </row>
    <row r="15" spans="1:2" ht="75" customHeight="1" x14ac:dyDescent="0.3">
      <c r="A15" s="34" t="s">
        <v>14</v>
      </c>
    </row>
    <row r="16" spans="1:2" ht="72" x14ac:dyDescent="0.3">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2020-12-03T10:38:12Z</dcterms:modified>
</cp:coreProperties>
</file>