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WORK-AT\WORK 2021\_Alex\eBike\Git\EBike_HW\OnePCB\HW\Doc\"/>
    </mc:Choice>
  </mc:AlternateContent>
  <xr:revisionPtr revIDLastSave="0" documentId="13_ncr:1_{C9CB06FB-1E35-4CD3-8614-2820D6C960D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onduri" sheetId="1" r:id="rId1"/>
    <sheet name="Achizit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10" i="1"/>
  <c r="E12" i="2"/>
  <c r="I2" i="1"/>
  <c r="J2" i="1" s="1"/>
  <c r="C5" i="1"/>
  <c r="F5" i="2"/>
  <c r="E5" i="2" l="1"/>
  <c r="F7" i="2"/>
  <c r="E3" i="2"/>
  <c r="F3" i="2" s="1"/>
  <c r="D4" i="1"/>
  <c r="D5" i="1"/>
  <c r="D3" i="1"/>
  <c r="D2" i="1"/>
  <c r="K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Timofte, Alexandru</author>
  </authors>
  <commentList>
    <comment ref="C5" authorId="0" shapeId="0" xr:uid="{338083B8-889F-4BAA-BBD3-51875F381B4C}">
      <text>
        <r>
          <rPr>
            <b/>
            <sz val="9"/>
            <color indexed="81"/>
            <rFont val="Tahoma"/>
            <family val="2"/>
          </rPr>
          <t>Timofte, Alexandru:</t>
        </r>
        <r>
          <rPr>
            <sz val="9"/>
            <color indexed="81"/>
            <rFont val="Tahoma"/>
            <family val="2"/>
          </rPr>
          <t xml:space="preserve">
Tool sudare celule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Timofte, Alexandru</author>
  </authors>
  <commentList>
    <comment ref="C5" authorId="0" shapeId="0" xr:uid="{CF5B0C85-1C22-44B3-89B7-989F56910A49}">
      <text>
        <r>
          <rPr>
            <b/>
            <sz val="9"/>
            <color indexed="81"/>
            <rFont val="Tahoma"/>
            <family val="2"/>
          </rPr>
          <t>Timofte, Alexandru:</t>
        </r>
        <r>
          <rPr>
            <sz val="9"/>
            <color indexed="81"/>
            <rFont val="Tahoma"/>
            <family val="2"/>
          </rPr>
          <t xml:space="preserve">
Achizitie personala. - banii au fost restituiti de amazon….produsul nu s-a livrat (138)</t>
        </r>
      </text>
    </comment>
  </commentList>
</comments>
</file>

<file path=xl/sharedStrings.xml><?xml version="1.0" encoding="utf-8"?>
<sst xmlns="http://schemas.openxmlformats.org/spreadsheetml/2006/main" count="63" uniqueCount="48">
  <si>
    <t>Alex</t>
  </si>
  <si>
    <t>Eusebiu</t>
  </si>
  <si>
    <t>Eduard</t>
  </si>
  <si>
    <t>Marian</t>
  </si>
  <si>
    <t>Bogdan</t>
  </si>
  <si>
    <t>Luna</t>
  </si>
  <si>
    <t>Iunie</t>
  </si>
  <si>
    <t>Iulie</t>
  </si>
  <si>
    <t>August</t>
  </si>
  <si>
    <t>Septembrie</t>
  </si>
  <si>
    <t>Octombrie</t>
  </si>
  <si>
    <t>Noiembrie</t>
  </si>
  <si>
    <t>Decembrie</t>
  </si>
  <si>
    <t>Anul</t>
  </si>
  <si>
    <t>Sursa</t>
  </si>
  <si>
    <t>Produse</t>
  </si>
  <si>
    <t>Cost</t>
  </si>
  <si>
    <t>Aliexpress</t>
  </si>
  <si>
    <t>Fonduri</t>
  </si>
  <si>
    <t xml:space="preserve">Cumulate </t>
  </si>
  <si>
    <t>Actual</t>
  </si>
  <si>
    <t>LM2598 + Quartz 40MHz</t>
  </si>
  <si>
    <t>Tme</t>
  </si>
  <si>
    <t>Componente pt 3 placi</t>
  </si>
  <si>
    <t>AllPCB</t>
  </si>
  <si>
    <t xml:space="preserve">Total Fonduri disponibile </t>
  </si>
  <si>
    <t>Valoare achizitii</t>
  </si>
  <si>
    <t xml:space="preserve">contributie efectuata </t>
  </si>
  <si>
    <t xml:space="preserve">10 PCB-uri </t>
  </si>
  <si>
    <t>Amazon</t>
  </si>
  <si>
    <t>Tool sudare celule</t>
  </si>
  <si>
    <t>Fagure</t>
  </si>
  <si>
    <t>Nickel</t>
  </si>
  <si>
    <t>Componente rezerva</t>
  </si>
  <si>
    <t>Lerroy</t>
  </si>
  <si>
    <t>Cutie</t>
  </si>
  <si>
    <t>Fond Ebike  2021</t>
  </si>
  <si>
    <t xml:space="preserve">5 PCB-uri </t>
  </si>
  <si>
    <t>Ianuarie</t>
  </si>
  <si>
    <t>Februarie</t>
  </si>
  <si>
    <t>Martie</t>
  </si>
  <si>
    <t>Aprilie</t>
  </si>
  <si>
    <t>Mai</t>
  </si>
  <si>
    <t xml:space="preserve">6 PCB-uri </t>
  </si>
  <si>
    <t>Fedex</t>
  </si>
  <si>
    <t>transport AllPCB</t>
  </si>
  <si>
    <t>Fond Ebike  2022</t>
  </si>
  <si>
    <t>tranzistori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</si>
</sst>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\ &quot;RON&quot;"/>
    <numFmt numFmtId="165" formatCode="[$-418]d\-mmm\-yy;@"/>
    <numFmt numFmtId="166" formatCode="0.0"/>
    <numFmt numFmtId="167" formatCode="0.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565A33E-8698-4DA3-A20A-866AB8AC3F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60" zoomScaleNormal="160" workbookViewId="0">
      <selection activeCell="J7" sqref="J7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0" style="1" bestFit="1" customWidth="1"/>
    <col min="4" max="8" width="9.140625" style="1"/>
    <col min="9" max="9" width="15.28515625" bestFit="1" customWidth="1"/>
    <col min="10" max="10" width="25" customWidth="1"/>
    <col min="11" max="11" width="11.7109375" customWidth="1"/>
  </cols>
  <sheetData>
    <row r="1" spans="1:14" ht="15.75" thickBot="1" x14ac:dyDescent="0.3">
      <c r="A1" s="2" t="s">
        <v>13</v>
      </c>
      <c r="B1" s="2" t="s">
        <v>5</v>
      </c>
      <c r="C1" s="2" t="s">
        <v>0</v>
      </c>
      <c r="D1" s="2" t="s">
        <v>4</v>
      </c>
      <c r="E1" s="2" t="s">
        <v>2</v>
      </c>
      <c r="F1" s="2" t="s">
        <v>1</v>
      </c>
      <c r="G1" s="2" t="s">
        <v>3</v>
      </c>
      <c r="H1" s="2"/>
      <c r="I1" s="3" t="s">
        <v>26</v>
      </c>
      <c r="J1" s="2" t="s">
        <v>25</v>
      </c>
      <c r="K1" s="6">
        <f ca="1">TODAY()</f>
        <v>44662</v>
      </c>
    </row>
    <row r="2" spans="1:14" x14ac:dyDescent="0.25">
      <c r="A2" s="32">
        <v>2021</v>
      </c>
      <c r="B2" s="26" t="s">
        <v>6</v>
      </c>
      <c r="C2" s="18">
        <v>50</v>
      </c>
      <c r="D2" s="18">
        <f>12*4.9</f>
        <v>58.800000000000004</v>
      </c>
      <c r="E2" s="18">
        <v>50</v>
      </c>
      <c r="F2" s="18">
        <v>50</v>
      </c>
      <c r="G2" s="19">
        <v>50</v>
      </c>
      <c r="I2" s="4">
        <f>SUM(Achizitii!C2:C32)</f>
        <v>1656.2700000000002</v>
      </c>
      <c r="J2" s="29">
        <f>SUM(C2:G20)-I2</f>
        <v>431.93200000000002</v>
      </c>
      <c r="M2" s="7"/>
      <c r="N2" t="s">
        <v>27</v>
      </c>
    </row>
    <row r="3" spans="1:14" x14ac:dyDescent="0.25">
      <c r="A3" s="33"/>
      <c r="B3" s="27" t="s">
        <v>7</v>
      </c>
      <c r="C3" s="20">
        <v>50</v>
      </c>
      <c r="D3" s="20">
        <f>11.66*4.9</f>
        <v>57.134000000000007</v>
      </c>
      <c r="E3" s="20">
        <v>50</v>
      </c>
      <c r="F3" s="20">
        <v>50</v>
      </c>
      <c r="G3" s="21">
        <v>50</v>
      </c>
    </row>
    <row r="4" spans="1:14" x14ac:dyDescent="0.25">
      <c r="A4" s="33"/>
      <c r="B4" s="27" t="s">
        <v>8</v>
      </c>
      <c r="C4" s="20">
        <v>50</v>
      </c>
      <c r="D4" s="20">
        <f t="shared" ref="D4:D5" si="0">11.66*4.9</f>
        <v>57.134000000000007</v>
      </c>
      <c r="E4" s="20">
        <v>50</v>
      </c>
      <c r="F4" s="20">
        <v>50</v>
      </c>
      <c r="G4" s="21">
        <v>50</v>
      </c>
      <c r="J4" s="5"/>
    </row>
    <row r="5" spans="1:14" x14ac:dyDescent="0.25">
      <c r="A5" s="33"/>
      <c r="B5" s="27" t="s">
        <v>9</v>
      </c>
      <c r="C5" s="20">
        <f>50+138-130</f>
        <v>58</v>
      </c>
      <c r="D5" s="20">
        <f t="shared" si="0"/>
        <v>57.134000000000007</v>
      </c>
      <c r="E5" s="20">
        <v>50</v>
      </c>
      <c r="F5" s="20">
        <v>50</v>
      </c>
      <c r="G5" s="21">
        <v>50</v>
      </c>
      <c r="J5" s="16"/>
    </row>
    <row r="6" spans="1:14" x14ac:dyDescent="0.25">
      <c r="A6" s="33"/>
      <c r="B6" s="27" t="s">
        <v>10</v>
      </c>
      <c r="C6" s="20">
        <v>50</v>
      </c>
      <c r="D6" s="22"/>
      <c r="E6" s="20">
        <v>50</v>
      </c>
      <c r="F6" s="20">
        <v>50</v>
      </c>
      <c r="G6" s="23"/>
      <c r="I6" t="s">
        <v>36</v>
      </c>
    </row>
    <row r="7" spans="1:14" x14ac:dyDescent="0.25">
      <c r="A7" s="33"/>
      <c r="B7" s="27" t="s">
        <v>11</v>
      </c>
      <c r="C7" s="20">
        <v>50</v>
      </c>
      <c r="D7" s="22"/>
      <c r="E7" s="20">
        <v>50</v>
      </c>
      <c r="F7" s="20">
        <v>50</v>
      </c>
      <c r="G7" s="23"/>
      <c r="I7" s="15">
        <f>SUM(C2:G8)</f>
        <v>1438.202</v>
      </c>
    </row>
    <row r="8" spans="1:14" ht="15.75" thickBot="1" x14ac:dyDescent="0.3">
      <c r="A8" s="33"/>
      <c r="B8" s="27" t="s">
        <v>12</v>
      </c>
      <c r="C8" s="20">
        <v>50</v>
      </c>
      <c r="D8" s="22"/>
      <c r="E8" s="20">
        <v>50</v>
      </c>
      <c r="F8" s="22"/>
      <c r="G8" s="23"/>
    </row>
    <row r="9" spans="1:14" x14ac:dyDescent="0.25">
      <c r="A9" s="32">
        <v>2022</v>
      </c>
      <c r="B9" s="26" t="s">
        <v>38</v>
      </c>
      <c r="C9" s="18">
        <v>50</v>
      </c>
      <c r="D9" s="18"/>
      <c r="E9" s="30"/>
      <c r="F9" s="18">
        <v>50</v>
      </c>
      <c r="G9" s="19">
        <v>50</v>
      </c>
      <c r="I9" t="s">
        <v>46</v>
      </c>
    </row>
    <row r="10" spans="1:14" x14ac:dyDescent="0.25">
      <c r="A10" s="33"/>
      <c r="B10" s="27" t="s">
        <v>39</v>
      </c>
      <c r="C10" s="20">
        <v>50</v>
      </c>
      <c r="D10" s="22"/>
      <c r="E10" s="20">
        <v>50</v>
      </c>
      <c r="F10" s="20">
        <v>50</v>
      </c>
      <c r="G10" s="21">
        <v>50</v>
      </c>
      <c r="I10" s="15">
        <f>SUM(C9:G20)</f>
        <v>650</v>
      </c>
    </row>
    <row r="11" spans="1:14" x14ac:dyDescent="0.25">
      <c r="A11" s="33"/>
      <c r="B11" s="27" t="s">
        <v>40</v>
      </c>
      <c r="C11" s="20">
        <v>50</v>
      </c>
      <c r="D11" s="22"/>
      <c r="E11" s="20">
        <v>50</v>
      </c>
      <c r="F11" s="20">
        <v>50</v>
      </c>
      <c r="G11" s="21">
        <v>50</v>
      </c>
    </row>
    <row r="12" spans="1:14" x14ac:dyDescent="0.25">
      <c r="A12" s="33"/>
      <c r="B12" s="27" t="s">
        <v>41</v>
      </c>
      <c r="C12" s="20"/>
      <c r="D12" s="22"/>
      <c r="E12" s="20">
        <v>50</v>
      </c>
      <c r="F12" s="20"/>
      <c r="G12" s="21">
        <v>50</v>
      </c>
    </row>
    <row r="13" spans="1:14" x14ac:dyDescent="0.25">
      <c r="A13" s="33"/>
      <c r="B13" s="27" t="s">
        <v>42</v>
      </c>
      <c r="C13" s="20"/>
      <c r="D13" s="22"/>
      <c r="E13" s="20"/>
      <c r="F13" s="20"/>
      <c r="G13" s="23"/>
    </row>
    <row r="14" spans="1:14" x14ac:dyDescent="0.25">
      <c r="A14" s="33"/>
      <c r="B14" s="27" t="s">
        <v>6</v>
      </c>
      <c r="C14" s="20"/>
      <c r="D14" s="22"/>
      <c r="E14" s="20"/>
      <c r="F14" s="20"/>
      <c r="G14" s="23"/>
    </row>
    <row r="15" spans="1:14" x14ac:dyDescent="0.25">
      <c r="A15" s="33"/>
      <c r="B15" s="27" t="s">
        <v>7</v>
      </c>
      <c r="C15" s="20"/>
      <c r="D15" s="22"/>
      <c r="E15" s="20"/>
      <c r="F15" s="20"/>
      <c r="G15" s="23"/>
    </row>
    <row r="16" spans="1:14" x14ac:dyDescent="0.25">
      <c r="A16" s="33"/>
      <c r="B16" s="27" t="s">
        <v>8</v>
      </c>
      <c r="C16" s="20"/>
      <c r="D16" s="22"/>
      <c r="E16" s="20"/>
      <c r="F16" s="20"/>
      <c r="G16" s="23"/>
    </row>
    <row r="17" spans="1:7" x14ac:dyDescent="0.25">
      <c r="A17" s="33"/>
      <c r="B17" s="27" t="s">
        <v>9</v>
      </c>
      <c r="C17" s="20"/>
      <c r="D17" s="22"/>
      <c r="E17" s="20"/>
      <c r="F17" s="20"/>
      <c r="G17" s="23"/>
    </row>
    <row r="18" spans="1:7" x14ac:dyDescent="0.25">
      <c r="A18" s="33"/>
      <c r="B18" s="27" t="s">
        <v>10</v>
      </c>
      <c r="C18" s="20"/>
      <c r="D18" s="22"/>
      <c r="E18" s="20"/>
      <c r="F18" s="20"/>
      <c r="G18" s="23"/>
    </row>
    <row r="19" spans="1:7" x14ac:dyDescent="0.25">
      <c r="A19" s="33"/>
      <c r="B19" s="27" t="s">
        <v>11</v>
      </c>
      <c r="C19" s="20"/>
      <c r="D19" s="22"/>
      <c r="E19" s="20"/>
      <c r="F19" s="20"/>
      <c r="G19" s="23"/>
    </row>
    <row r="20" spans="1:7" ht="15.75" thickBot="1" x14ac:dyDescent="0.3">
      <c r="A20" s="34"/>
      <c r="B20" s="28" t="s">
        <v>12</v>
      </c>
      <c r="C20" s="24"/>
      <c r="D20" s="24"/>
      <c r="E20" s="24"/>
      <c r="F20" s="24"/>
      <c r="G20" s="25"/>
    </row>
    <row r="21" spans="1:7" x14ac:dyDescent="0.25">
      <c r="B21" s="13"/>
      <c r="C21" s="13"/>
    </row>
  </sheetData>
  <mergeCells count="2">
    <mergeCell ref="A2:A8"/>
    <mergeCell ref="A9:A20"/>
  </mergeCells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145" zoomScaleNormal="145" workbookViewId="0">
      <selection activeCell="E14" sqref="E14"/>
    </sheetView>
  </sheetViews>
  <sheetFormatPr defaultRowHeight="15" x14ac:dyDescent="0.25"/>
  <cols>
    <col min="1" max="1" width="10.28515625" style="1" bestFit="1" customWidth="1"/>
    <col min="2" max="2" width="31.42578125" style="1" customWidth="1"/>
    <col min="3" max="3" width="10" style="1" bestFit="1" customWidth="1"/>
    <col min="5" max="5" width="11" style="1" bestFit="1" customWidth="1"/>
    <col min="6" max="6" width="11.7109375" style="1" bestFit="1" customWidth="1"/>
  </cols>
  <sheetData>
    <row r="1" spans="1:6" x14ac:dyDescent="0.25">
      <c r="A1" s="2" t="s">
        <v>14</v>
      </c>
      <c r="B1" s="2" t="s">
        <v>15</v>
      </c>
      <c r="C1" s="2" t="s">
        <v>16</v>
      </c>
      <c r="D1" s="3"/>
      <c r="E1" s="35" t="s">
        <v>18</v>
      </c>
      <c r="F1" s="35"/>
    </row>
    <row r="2" spans="1:6" x14ac:dyDescent="0.25">
      <c r="A2" s="1" t="s">
        <v>17</v>
      </c>
      <c r="B2" s="1" t="s">
        <v>21</v>
      </c>
      <c r="C2" s="4">
        <v>40</v>
      </c>
      <c r="E2" s="2" t="s">
        <v>19</v>
      </c>
      <c r="F2" s="2" t="s">
        <v>20</v>
      </c>
    </row>
    <row r="3" spans="1:6" x14ac:dyDescent="0.25">
      <c r="A3" s="1" t="s">
        <v>22</v>
      </c>
      <c r="B3" s="1" t="s">
        <v>23</v>
      </c>
      <c r="C3" s="4">
        <v>797.42</v>
      </c>
      <c r="E3" s="4">
        <f>Fonduri!J2</f>
        <v>431.93200000000002</v>
      </c>
      <c r="F3" s="4">
        <f>E3-SUM(C2:C19)</f>
        <v>-1224.3380000000002</v>
      </c>
    </row>
    <row r="4" spans="1:6" x14ac:dyDescent="0.25">
      <c r="A4" s="1" t="s">
        <v>24</v>
      </c>
      <c r="B4" s="1" t="s">
        <v>28</v>
      </c>
      <c r="C4" s="4">
        <v>2</v>
      </c>
    </row>
    <row r="5" spans="1:6" x14ac:dyDescent="0.25">
      <c r="A5" s="9" t="s">
        <v>29</v>
      </c>
      <c r="B5" s="9" t="s">
        <v>30</v>
      </c>
      <c r="C5" s="10">
        <v>0</v>
      </c>
      <c r="D5" s="14"/>
      <c r="E5" s="1">
        <f>Fonduri!I7</f>
        <v>1438.202</v>
      </c>
      <c r="F5" s="17">
        <f>C2+C3+C4+C5+C6+C7+C8+C9+C10</f>
        <v>1292.72</v>
      </c>
    </row>
    <row r="6" spans="1:6" x14ac:dyDescent="0.25">
      <c r="A6" s="8" t="s">
        <v>29</v>
      </c>
      <c r="B6" s="1" t="s">
        <v>32</v>
      </c>
      <c r="C6" s="4">
        <v>62.1</v>
      </c>
    </row>
    <row r="7" spans="1:6" x14ac:dyDescent="0.25">
      <c r="A7" s="8" t="s">
        <v>29</v>
      </c>
      <c r="B7" s="1" t="s">
        <v>31</v>
      </c>
      <c r="C7" s="4">
        <v>61</v>
      </c>
      <c r="F7" s="17">
        <f>E5-F5</f>
        <v>145.48199999999997</v>
      </c>
    </row>
    <row r="8" spans="1:6" x14ac:dyDescent="0.25">
      <c r="A8" s="1" t="s">
        <v>22</v>
      </c>
      <c r="B8" s="1" t="s">
        <v>33</v>
      </c>
      <c r="C8" s="4">
        <v>158.72999999999999</v>
      </c>
    </row>
    <row r="9" spans="1:6" x14ac:dyDescent="0.25">
      <c r="A9" s="11" t="s">
        <v>22</v>
      </c>
      <c r="B9" s="11" t="s">
        <v>33</v>
      </c>
      <c r="C9" s="4">
        <v>136.68</v>
      </c>
    </row>
    <row r="10" spans="1:6" x14ac:dyDescent="0.25">
      <c r="A10" s="1" t="s">
        <v>34</v>
      </c>
      <c r="B10" s="1" t="s">
        <v>35</v>
      </c>
      <c r="C10" s="4">
        <v>34.79</v>
      </c>
    </row>
    <row r="11" spans="1:6" x14ac:dyDescent="0.25">
      <c r="A11" s="12" t="s">
        <v>24</v>
      </c>
      <c r="B11" s="12" t="s">
        <v>37</v>
      </c>
      <c r="C11" s="4">
        <v>1</v>
      </c>
    </row>
    <row r="12" spans="1:6" x14ac:dyDescent="0.25">
      <c r="A12" s="1" t="s">
        <v>24</v>
      </c>
      <c r="B12" s="13" t="s">
        <v>43</v>
      </c>
      <c r="C12" s="4">
        <v>109.39</v>
      </c>
      <c r="E12" s="31">
        <f>C12+C13</f>
        <v>162.55000000000001</v>
      </c>
    </row>
    <row r="13" spans="1:6" x14ac:dyDescent="0.25">
      <c r="A13" s="1" t="s">
        <v>44</v>
      </c>
      <c r="B13" s="1" t="s">
        <v>45</v>
      </c>
      <c r="C13" s="4">
        <v>53.16</v>
      </c>
    </row>
    <row r="14" spans="1:6" x14ac:dyDescent="0.25">
      <c r="A14" s="1" t="s">
        <v>22</v>
      </c>
      <c r="B14" s="1" t="s">
        <v>47</v>
      </c>
      <c r="C14" s="4">
        <v>200</v>
      </c>
    </row>
    <row r="15" spans="1:6" x14ac:dyDescent="0.25">
      <c r="C15" s="4"/>
    </row>
    <row r="16" spans="1:6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</sheetData>
  <mergeCells count="1">
    <mergeCell ref="E1:F1"/>
  </mergeCells>
  <phoneticPr fontId="5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Fonduri</vt:lpstr>
      <vt:lpstr>Achizitii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Alexandru</dc:creator>
  <cp:lastModifiedBy>Timofte, Alexandru</cp:lastModifiedBy>
  <dcterms:created xsi:type="dcterms:W3CDTF">2021-07-04T05:58:00Z</dcterms:created>
  <dcterms:modified xsi:type="dcterms:W3CDTF">2022-04-11T05:58:22Z</dcterms:modified>
</cp:coreProperties>
</file>