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blazina\Desktop\2016 Office Examples\Excel\"/>
    </mc:Choice>
  </mc:AlternateContent>
  <bookViews>
    <workbookView xWindow="240" yWindow="75" windowWidth="20115" windowHeight="7740"/>
  </bookViews>
  <sheets>
    <sheet name="Calorie Amoritization" sheetId="1" r:id="rId1"/>
    <sheet name="Exercise Type Lookup" sheetId="2" state="hidden" r:id="rId2"/>
  </sheets>
  <definedNames>
    <definedName name="ActivityFactor">IF(ActivityLevel="S",1.2,IF(ActivityLevel="L",1.375,IF(ActivityLevel="M",1.55,IF(ActivityLevel="V",1.725,IF(ActivityLevel="E",1.9,"")))))</definedName>
    <definedName name="ActivityLevel">LEFT(Level,1)</definedName>
    <definedName name="Age">'Calorie Amoritization'!$M$5</definedName>
    <definedName name="AllComplete">IF(AND(ActivityLevel&lt;&gt;"",WeightGoal&lt;&gt;"",UnitOfMeasure&lt;&gt;"",Height1&lt;&gt;"",Weight&lt;&gt;"",TargetWeight&lt;&gt;"",Age&lt;&gt;"",Gender&lt;&gt;""),TRUE,FALSE)</definedName>
    <definedName name="BMR">(BMRWeight+BMRHeight+BMRFactor)-IF(Gender="Female",Age*4.7,Age*6.8)</definedName>
    <definedName name="BMRAge">IF(Gender="Female",Age*4.7,Age*6.8)</definedName>
    <definedName name="BMRFactor">IF(Standard,IF(Gender="Female",655,66),IF(Gender="Female",655,66))</definedName>
    <definedName name="BMRHeight">IF(Gender="Female",Height*IF(Standard,4.7,1.8),Height*IF(Standard,12.7,5))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>'Calorie Amoritization'!XFD1</definedName>
    <definedName name="CurrentBMR">IF(Gender="Female",CalsRemain*IF(Standard,4.35,9.6),CalsRemain*IF(Standard,6.23,13.7))</definedName>
    <definedName name="DayNo">IF(DATEDIF(StartDate,TargetDate,"md")&gt;1," DAYS"," DAY")</definedName>
    <definedName name="ExerciseTypesLookup">ExerciseTypes[EXERCISE TYPE]</definedName>
    <definedName name="Gender">'Calorie Amoritization'!$M$7</definedName>
    <definedName name="Height">IF(Standard,(Height1*12)+Height2,(Height1*100)+Height1)</definedName>
    <definedName name="Height1">IF('Calorie Amoritization'!$I$7="",0,'Calorie Amoritization'!$I$7)</definedName>
    <definedName name="Height2">IF('Calorie Amoritization'!$J$7="",0,'Calorie Amoritization'!$J$7)</definedName>
    <definedName name="InitCal">'Calorie Amoritization'!$C$9</definedName>
    <definedName name="InitCalIntake">'Calorie Amoritization'!$F$9</definedName>
    <definedName name="LastRow">COUNT('Calorie Amoritization'!$C$1:$C$999)+9</definedName>
    <definedName name="Level">'Calorie Amoritization'!$C$5</definedName>
    <definedName name="Maintain">IF(WeightGoal="Maintain",TRUE,FALSE)</definedName>
    <definedName name="_xlnm.Print_Area" localSheetId="0">PrintAreaReset</definedName>
    <definedName name="_xlnm.Print_Titles" localSheetId="0">'Calorie Amoritization'!$11:$11</definedName>
    <definedName name="PrintAreaReset">OFFSET('Calorie Amoritization'!$A$1,0,0,ROW('Calorie Amoritization'!$A$1)+LastRow,COLUMN('Calorie Amoritization'!$O$1))</definedName>
    <definedName name="RunningBMR">(CurrentBMR+BMRHeight+BMRFactor)-IF(Gender="Female",Age*4.7,Age*6.8)</definedName>
    <definedName name="Standard">IF(UnitOfMeasure="Imperial",TRUE,FALSE)</definedName>
    <definedName name="StartDate">'Calorie Amoritization'!$K$9</definedName>
    <definedName name="TargetDate">'Calorie Amoritization'!$M$9</definedName>
    <definedName name="TargetWeight">'Calorie Amoritization'!$K$7</definedName>
    <definedName name="UnitOfMeasure">'Calorie Amoritization'!$I$5</definedName>
    <definedName name="Weight">'Calorie Amoritization'!$K$5</definedName>
    <definedName name="WeightGainLoss">IF(WeightGoal="Decrease",Weight-TargetWeight,TargetWeight-Weight)</definedName>
    <definedName name="WeightGoal">'Calorie Amoritization'!$C$7</definedName>
    <definedName name="WeightToLoseGain">IF(Weight&gt;TargetWeight,Weight-TargetWeight,TargetWeight-Weight)</definedName>
  </definedNames>
  <calcPr calcId="162913"/>
</workbook>
</file>

<file path=xl/calcChain.xml><?xml version="1.0" encoding="utf-8"?>
<calcChain xmlns="http://schemas.openxmlformats.org/spreadsheetml/2006/main">
  <c r="C3" i="1" l="1"/>
  <c r="I8" i="1" l="1"/>
  <c r="I6" i="1" l="1"/>
  <c r="J6" i="1"/>
  <c r="I3" i="1"/>
  <c r="J11" i="1" l="1"/>
  <c r="M11" i="1" l="1"/>
  <c r="I2" i="1" l="1"/>
  <c r="L11" i="1" l="1"/>
  <c r="F5" i="1"/>
  <c r="I9" i="1" l="1"/>
  <c r="N12" i="1"/>
  <c r="F12" i="1"/>
  <c r="D12" i="1"/>
  <c r="K9" i="1" l="1"/>
  <c r="F9" i="1"/>
  <c r="H12" i="1" s="1"/>
  <c r="C9" i="1"/>
  <c r="K12" i="1"/>
  <c r="L12" i="1" s="1"/>
  <c r="M12" i="1" s="1"/>
  <c r="C12" i="1" l="1"/>
  <c r="C13" i="1" l="1"/>
  <c r="E12" i="1"/>
  <c r="E13" i="1" l="1"/>
  <c r="D13" i="1" s="1"/>
  <c r="G12" i="1" l="1"/>
  <c r="H13" i="1" s="1"/>
  <c r="I12" i="1" l="1"/>
  <c r="J12" i="1" l="1"/>
  <c r="F13" i="1" s="1"/>
  <c r="G13" i="1" s="1"/>
  <c r="I13" i="1" s="1"/>
  <c r="J13" i="1" l="1"/>
  <c r="K13" i="1" s="1"/>
  <c r="L13" i="1" s="1"/>
  <c r="M13" i="1" l="1"/>
  <c r="N13" i="1" s="1"/>
  <c r="H14" i="1"/>
  <c r="E14" i="1"/>
  <c r="C14" i="1"/>
  <c r="F14" i="1" l="1"/>
  <c r="G14" i="1" s="1"/>
  <c r="I14" i="1" s="1"/>
  <c r="J14" i="1" s="1"/>
  <c r="K14" i="1" s="1"/>
  <c r="L14" i="1" s="1"/>
  <c r="M14" i="1" s="1"/>
  <c r="N14" i="1" s="1"/>
  <c r="D14" i="1"/>
  <c r="E15" i="1" l="1"/>
  <c r="H15" i="1"/>
  <c r="C15" i="1"/>
  <c r="D15" i="1" l="1"/>
  <c r="F15" i="1"/>
  <c r="G15" i="1" s="1"/>
  <c r="I15" i="1" s="1"/>
  <c r="J15" i="1" s="1"/>
  <c r="K15" i="1" s="1"/>
  <c r="L15" i="1" s="1"/>
  <c r="M15" i="1" s="1"/>
  <c r="N15" i="1" s="1"/>
  <c r="C16" i="1" l="1"/>
  <c r="H16" i="1"/>
  <c r="E16" i="1"/>
  <c r="D16" i="1" l="1"/>
  <c r="F16" i="1"/>
  <c r="G16" i="1" s="1"/>
  <c r="I16" i="1" s="1"/>
  <c r="J16" i="1" s="1"/>
  <c r="K16" i="1" s="1"/>
  <c r="L16" i="1" s="1"/>
  <c r="M16" i="1" s="1"/>
  <c r="N16" i="1" s="1"/>
  <c r="C17" i="1" l="1"/>
  <c r="H17" i="1"/>
  <c r="E17" i="1"/>
  <c r="D17" i="1" l="1"/>
  <c r="F17" i="1"/>
  <c r="G17" i="1" s="1"/>
  <c r="I17" i="1" s="1"/>
  <c r="J17" i="1" s="1"/>
  <c r="K17" i="1" s="1"/>
  <c r="L17" i="1" s="1"/>
  <c r="M17" i="1" s="1"/>
  <c r="N17" i="1" s="1"/>
  <c r="C18" i="1" l="1"/>
  <c r="H18" i="1"/>
  <c r="E18" i="1"/>
  <c r="D18" i="1" l="1"/>
  <c r="F18" i="1"/>
  <c r="G18" i="1" s="1"/>
  <c r="I18" i="1" s="1"/>
  <c r="J18" i="1" s="1"/>
  <c r="K18" i="1" s="1"/>
  <c r="L18" i="1" s="1"/>
  <c r="M18" i="1" s="1"/>
  <c r="N18" i="1" s="1"/>
  <c r="C19" i="1" l="1"/>
  <c r="H19" i="1"/>
  <c r="E19" i="1"/>
  <c r="D19" i="1" l="1"/>
  <c r="F19" i="1"/>
  <c r="G19" i="1" s="1"/>
  <c r="I19" i="1" s="1"/>
  <c r="J19" i="1" s="1"/>
  <c r="K19" i="1" s="1"/>
  <c r="L19" i="1" s="1"/>
  <c r="M19" i="1" s="1"/>
  <c r="N19" i="1" s="1"/>
  <c r="C20" i="1" l="1"/>
  <c r="E20" i="1"/>
  <c r="H20" i="1"/>
  <c r="F20" i="1" l="1"/>
  <c r="G20" i="1" s="1"/>
  <c r="I20" i="1" s="1"/>
  <c r="J20" i="1" s="1"/>
  <c r="K20" i="1" s="1"/>
  <c r="L20" i="1" s="1"/>
  <c r="M20" i="1" s="1"/>
  <c r="N20" i="1" s="1"/>
  <c r="D20" i="1"/>
  <c r="H21" i="1" l="1"/>
  <c r="E21" i="1"/>
  <c r="C21" i="1"/>
  <c r="D21" i="1" l="1"/>
  <c r="F21" i="1"/>
  <c r="G21" i="1" s="1"/>
  <c r="I21" i="1" s="1"/>
  <c r="J21" i="1" s="1"/>
  <c r="K21" i="1" s="1"/>
  <c r="L21" i="1" s="1"/>
  <c r="M21" i="1" s="1"/>
  <c r="N21" i="1" s="1"/>
  <c r="C22" i="1" l="1"/>
  <c r="H22" i="1"/>
  <c r="E22" i="1"/>
  <c r="F22" i="1" l="1"/>
  <c r="G22" i="1" s="1"/>
  <c r="I22" i="1" s="1"/>
  <c r="J22" i="1" s="1"/>
  <c r="K22" i="1" s="1"/>
  <c r="L22" i="1" s="1"/>
  <c r="M22" i="1" s="1"/>
  <c r="N22" i="1" s="1"/>
  <c r="D22" i="1"/>
  <c r="C23" i="1" l="1"/>
  <c r="H23" i="1"/>
  <c r="E23" i="1"/>
  <c r="D23" i="1" l="1"/>
  <c r="F23" i="1"/>
  <c r="G23" i="1" s="1"/>
  <c r="I23" i="1" s="1"/>
  <c r="J23" i="1" s="1"/>
  <c r="K23" i="1" s="1"/>
  <c r="L23" i="1" s="1"/>
  <c r="M23" i="1" s="1"/>
  <c r="N23" i="1" s="1"/>
  <c r="C24" i="1" l="1"/>
  <c r="E24" i="1"/>
  <c r="H24" i="1"/>
  <c r="D24" i="1" l="1"/>
  <c r="F24" i="1"/>
  <c r="G24" i="1" s="1"/>
  <c r="I24" i="1" s="1"/>
  <c r="J24" i="1" s="1"/>
  <c r="K24" i="1" s="1"/>
  <c r="L24" i="1" s="1"/>
  <c r="M24" i="1" s="1"/>
  <c r="N24" i="1" s="1"/>
  <c r="E25" i="1" l="1"/>
  <c r="H25" i="1"/>
  <c r="C25" i="1"/>
  <c r="F25" i="1" l="1"/>
  <c r="G25" i="1" s="1"/>
  <c r="I25" i="1" s="1"/>
  <c r="J25" i="1" s="1"/>
  <c r="K25" i="1" s="1"/>
  <c r="L25" i="1" s="1"/>
  <c r="M25" i="1" s="1"/>
  <c r="N25" i="1" s="1"/>
  <c r="D25" i="1"/>
  <c r="C26" i="1" l="1"/>
  <c r="H26" i="1"/>
  <c r="E26" i="1"/>
  <c r="F26" i="1" l="1"/>
  <c r="G26" i="1" s="1"/>
  <c r="I26" i="1" s="1"/>
  <c r="J26" i="1" s="1"/>
  <c r="K26" i="1" s="1"/>
  <c r="L26" i="1" s="1"/>
  <c r="M26" i="1" s="1"/>
  <c r="N26" i="1" s="1"/>
  <c r="D26" i="1"/>
  <c r="C27" i="1" l="1"/>
  <c r="E27" i="1"/>
  <c r="H27" i="1"/>
  <c r="D27" i="1" l="1"/>
  <c r="F27" i="1"/>
  <c r="G27" i="1" s="1"/>
  <c r="I27" i="1" s="1"/>
  <c r="J27" i="1" s="1"/>
  <c r="K27" i="1" s="1"/>
  <c r="L27" i="1" s="1"/>
  <c r="M27" i="1" s="1"/>
  <c r="N27" i="1" s="1"/>
  <c r="C28" i="1" l="1"/>
  <c r="H28" i="1"/>
  <c r="E28" i="1"/>
  <c r="F28" i="1" l="1"/>
  <c r="G28" i="1" s="1"/>
  <c r="I28" i="1" s="1"/>
  <c r="J28" i="1" s="1"/>
  <c r="K28" i="1" s="1"/>
  <c r="L28" i="1" s="1"/>
  <c r="M28" i="1" s="1"/>
  <c r="N28" i="1" s="1"/>
  <c r="D28" i="1"/>
  <c r="C29" i="1" l="1"/>
  <c r="H29" i="1"/>
  <c r="E29" i="1"/>
  <c r="F29" i="1" l="1"/>
  <c r="G29" i="1" s="1"/>
  <c r="I29" i="1" s="1"/>
  <c r="J29" i="1" s="1"/>
  <c r="K29" i="1" s="1"/>
  <c r="L29" i="1" s="1"/>
  <c r="M29" i="1" s="1"/>
  <c r="N29" i="1" s="1"/>
  <c r="D29" i="1"/>
  <c r="C30" i="1" l="1"/>
  <c r="E30" i="1"/>
  <c r="H30" i="1"/>
  <c r="D30" i="1" l="1"/>
  <c r="F30" i="1"/>
  <c r="G30" i="1" s="1"/>
  <c r="I30" i="1" s="1"/>
  <c r="J30" i="1" s="1"/>
  <c r="K30" i="1" s="1"/>
  <c r="L30" i="1" s="1"/>
  <c r="M30" i="1" s="1"/>
  <c r="N30" i="1" s="1"/>
  <c r="C31" i="1" l="1"/>
  <c r="H31" i="1"/>
  <c r="E31" i="1"/>
  <c r="D31" i="1" l="1"/>
  <c r="F31" i="1"/>
  <c r="G31" i="1" s="1"/>
  <c r="I31" i="1" s="1"/>
  <c r="J31" i="1" s="1"/>
  <c r="K31" i="1" s="1"/>
  <c r="L31" i="1" s="1"/>
  <c r="M31" i="1" s="1"/>
  <c r="N31" i="1" s="1"/>
  <c r="C32" i="1" l="1"/>
  <c r="H32" i="1"/>
  <c r="E32" i="1"/>
  <c r="D32" i="1" l="1"/>
  <c r="F32" i="1"/>
  <c r="G32" i="1" s="1"/>
  <c r="I32" i="1" s="1"/>
  <c r="J32" i="1" s="1"/>
  <c r="K32" i="1" s="1"/>
  <c r="L32" i="1" s="1"/>
  <c r="M32" i="1" s="1"/>
  <c r="N32" i="1" s="1"/>
  <c r="C33" i="1" l="1"/>
  <c r="H33" i="1"/>
  <c r="E33" i="1"/>
  <c r="D33" i="1" l="1"/>
  <c r="F33" i="1"/>
  <c r="G33" i="1" s="1"/>
  <c r="I33" i="1" s="1"/>
  <c r="J33" i="1" s="1"/>
  <c r="K33" i="1" s="1"/>
  <c r="L33" i="1" s="1"/>
  <c r="M33" i="1" l="1"/>
  <c r="N33" i="1" s="1"/>
  <c r="H34" i="1"/>
  <c r="E34" i="1"/>
  <c r="C34" i="1"/>
  <c r="D34" i="1" l="1"/>
  <c r="F34" i="1"/>
  <c r="G34" i="1" s="1"/>
  <c r="I34" i="1" s="1"/>
  <c r="J34" i="1" s="1"/>
  <c r="K34" i="1" s="1"/>
  <c r="L34" i="1" s="1"/>
  <c r="M34" i="1" s="1"/>
  <c r="N34" i="1" s="1"/>
  <c r="C35" i="1" l="1"/>
  <c r="H35" i="1"/>
  <c r="E35" i="1"/>
  <c r="F35" i="1" l="1"/>
  <c r="G35" i="1" s="1"/>
  <c r="I35" i="1" s="1"/>
  <c r="J35" i="1" s="1"/>
  <c r="K35" i="1" s="1"/>
  <c r="L35" i="1" s="1"/>
  <c r="M35" i="1" s="1"/>
  <c r="N35" i="1" s="1"/>
  <c r="D35" i="1"/>
  <c r="C36" i="1" l="1"/>
  <c r="H36" i="1"/>
  <c r="E36" i="1"/>
  <c r="D36" i="1" l="1"/>
  <c r="F36" i="1"/>
  <c r="G36" i="1" s="1"/>
  <c r="I36" i="1" s="1"/>
  <c r="J36" i="1" s="1"/>
  <c r="K36" i="1" s="1"/>
  <c r="L36" i="1" s="1"/>
  <c r="M36" i="1" s="1"/>
  <c r="N36" i="1" s="1"/>
  <c r="C37" i="1" l="1"/>
  <c r="H37" i="1"/>
  <c r="E37" i="1"/>
  <c r="D37" i="1" l="1"/>
  <c r="F37" i="1"/>
  <c r="G37" i="1" s="1"/>
  <c r="I37" i="1" s="1"/>
  <c r="J37" i="1" s="1"/>
  <c r="K37" i="1" s="1"/>
  <c r="L37" i="1" s="1"/>
  <c r="M37" i="1" s="1"/>
  <c r="N37" i="1" s="1"/>
  <c r="C38" i="1" l="1"/>
  <c r="E38" i="1"/>
  <c r="H38" i="1"/>
  <c r="D38" i="1" l="1"/>
  <c r="F38" i="1"/>
  <c r="G38" i="1" s="1"/>
  <c r="I38" i="1" s="1"/>
  <c r="J38" i="1" s="1"/>
  <c r="K38" i="1" s="1"/>
  <c r="L38" i="1" s="1"/>
  <c r="M38" i="1" s="1"/>
  <c r="N38" i="1" s="1"/>
  <c r="C39" i="1" l="1"/>
  <c r="E39" i="1"/>
  <c r="H39" i="1"/>
  <c r="D39" i="1" l="1"/>
  <c r="F39" i="1"/>
  <c r="G39" i="1" s="1"/>
  <c r="I39" i="1" s="1"/>
  <c r="J39" i="1" s="1"/>
  <c r="K39" i="1" s="1"/>
  <c r="L39" i="1" s="1"/>
  <c r="M39" i="1" s="1"/>
  <c r="N39" i="1" s="1"/>
  <c r="C40" i="1" l="1"/>
  <c r="E40" i="1"/>
  <c r="H40" i="1"/>
  <c r="D40" i="1" l="1"/>
  <c r="F40" i="1"/>
  <c r="G40" i="1" s="1"/>
  <c r="I40" i="1" s="1"/>
  <c r="J40" i="1" s="1"/>
  <c r="K40" i="1" s="1"/>
  <c r="L40" i="1" s="1"/>
  <c r="M40" i="1" s="1"/>
  <c r="N40" i="1" s="1"/>
  <c r="C41" i="1" l="1"/>
  <c r="H41" i="1"/>
  <c r="E41" i="1"/>
  <c r="F41" i="1" l="1"/>
  <c r="G41" i="1" s="1"/>
  <c r="I41" i="1" s="1"/>
  <c r="J41" i="1" s="1"/>
  <c r="K41" i="1" s="1"/>
  <c r="L41" i="1" s="1"/>
  <c r="M41" i="1" s="1"/>
  <c r="N41" i="1" s="1"/>
  <c r="D41" i="1"/>
  <c r="E42" i="1" l="1"/>
  <c r="H42" i="1"/>
  <c r="C42" i="1"/>
  <c r="F42" i="1" l="1"/>
  <c r="G42" i="1" s="1"/>
  <c r="I42" i="1" s="1"/>
  <c r="J42" i="1" s="1"/>
  <c r="K42" i="1" s="1"/>
  <c r="L42" i="1" s="1"/>
  <c r="M42" i="1" s="1"/>
  <c r="N42" i="1" s="1"/>
  <c r="D42" i="1"/>
  <c r="C43" i="1" l="1"/>
  <c r="H43" i="1"/>
  <c r="E43" i="1"/>
  <c r="F43" i="1" l="1"/>
  <c r="G43" i="1" s="1"/>
  <c r="I43" i="1" s="1"/>
  <c r="J43" i="1" s="1"/>
  <c r="K43" i="1" s="1"/>
  <c r="L43" i="1" s="1"/>
  <c r="M43" i="1" s="1"/>
  <c r="N43" i="1" s="1"/>
  <c r="D43" i="1"/>
  <c r="C44" i="1" l="1"/>
  <c r="H44" i="1"/>
  <c r="E44" i="1"/>
  <c r="F44" i="1" l="1"/>
  <c r="G44" i="1" s="1"/>
  <c r="I44" i="1" s="1"/>
  <c r="J44" i="1" s="1"/>
  <c r="K44" i="1" s="1"/>
  <c r="L44" i="1" s="1"/>
  <c r="M44" i="1" s="1"/>
  <c r="N44" i="1" s="1"/>
  <c r="D44" i="1"/>
  <c r="C45" i="1" l="1"/>
  <c r="E45" i="1"/>
  <c r="H45" i="1"/>
  <c r="D45" i="1" l="1"/>
  <c r="F45" i="1"/>
  <c r="G45" i="1" s="1"/>
  <c r="I45" i="1" s="1"/>
  <c r="J45" i="1" s="1"/>
  <c r="K45" i="1" s="1"/>
  <c r="L45" i="1" s="1"/>
  <c r="M45" i="1" s="1"/>
  <c r="N45" i="1" s="1"/>
  <c r="C46" i="1" l="1"/>
  <c r="E46" i="1"/>
  <c r="H46" i="1"/>
  <c r="D46" i="1" l="1"/>
  <c r="F46" i="1"/>
  <c r="G46" i="1" s="1"/>
  <c r="I46" i="1" s="1"/>
  <c r="J46" i="1" s="1"/>
  <c r="K46" i="1" s="1"/>
  <c r="L46" i="1" s="1"/>
  <c r="M46" i="1" s="1"/>
  <c r="N46" i="1" s="1"/>
  <c r="C47" i="1" l="1"/>
  <c r="H47" i="1"/>
  <c r="E47" i="1"/>
  <c r="D47" i="1" l="1"/>
  <c r="F47" i="1"/>
  <c r="G47" i="1" s="1"/>
  <c r="I47" i="1" s="1"/>
  <c r="J47" i="1" s="1"/>
  <c r="K47" i="1" s="1"/>
  <c r="L47" i="1" s="1"/>
  <c r="M47" i="1" l="1"/>
  <c r="N47" i="1" s="1"/>
  <c r="E48" i="1"/>
  <c r="H48" i="1"/>
  <c r="C48" i="1"/>
  <c r="F48" i="1" l="1"/>
  <c r="G48" i="1" s="1"/>
  <c r="I48" i="1" s="1"/>
  <c r="J48" i="1" s="1"/>
  <c r="K48" i="1" s="1"/>
  <c r="L48" i="1" s="1"/>
  <c r="M48" i="1" s="1"/>
  <c r="N48" i="1" s="1"/>
  <c r="D48" i="1"/>
  <c r="C49" i="1" l="1"/>
  <c r="H49" i="1"/>
  <c r="E49" i="1"/>
  <c r="F49" i="1" l="1"/>
  <c r="G49" i="1" s="1"/>
  <c r="I49" i="1" s="1"/>
  <c r="J49" i="1" s="1"/>
  <c r="K49" i="1" s="1"/>
  <c r="L49" i="1" s="1"/>
  <c r="D49" i="1"/>
  <c r="M49" i="1" l="1"/>
  <c r="N49" i="1" s="1"/>
  <c r="C50" i="1"/>
  <c r="H50" i="1"/>
  <c r="E50" i="1"/>
  <c r="D50" i="1" l="1"/>
  <c r="F50" i="1"/>
  <c r="G50" i="1" s="1"/>
  <c r="I50" i="1" s="1"/>
  <c r="J50" i="1" s="1"/>
  <c r="K50" i="1" s="1"/>
  <c r="L50" i="1" s="1"/>
  <c r="M50" i="1" s="1"/>
  <c r="N50" i="1" s="1"/>
  <c r="C51" i="1" l="1"/>
  <c r="H51" i="1"/>
  <c r="E51" i="1"/>
  <c r="D51" i="1" l="1"/>
  <c r="F51" i="1"/>
  <c r="G51" i="1" s="1"/>
  <c r="I51" i="1" s="1"/>
  <c r="J51" i="1" s="1"/>
  <c r="K51" i="1" s="1"/>
  <c r="L51" i="1" s="1"/>
  <c r="M51" i="1" s="1"/>
  <c r="N51" i="1" s="1"/>
  <c r="C52" i="1" l="1"/>
  <c r="H52" i="1"/>
  <c r="E52" i="1"/>
  <c r="F52" i="1" l="1"/>
  <c r="G52" i="1" s="1"/>
  <c r="I52" i="1" s="1"/>
  <c r="J52" i="1" s="1"/>
  <c r="K52" i="1" s="1"/>
  <c r="L52" i="1" s="1"/>
  <c r="M52" i="1" s="1"/>
  <c r="N52" i="1" s="1"/>
  <c r="D52" i="1"/>
  <c r="C53" i="1" l="1"/>
  <c r="H53" i="1"/>
  <c r="E53" i="1"/>
  <c r="D53" i="1" l="1"/>
  <c r="F53" i="1"/>
  <c r="G53" i="1" s="1"/>
  <c r="I53" i="1" s="1"/>
  <c r="J53" i="1" s="1"/>
  <c r="K53" i="1" s="1"/>
  <c r="L53" i="1" s="1"/>
  <c r="M53" i="1" s="1"/>
  <c r="N53" i="1" s="1"/>
  <c r="C54" i="1" l="1"/>
  <c r="E54" i="1"/>
  <c r="H54" i="1"/>
  <c r="D54" i="1" l="1"/>
  <c r="F54" i="1"/>
  <c r="G54" i="1" s="1"/>
  <c r="I54" i="1" s="1"/>
  <c r="J54" i="1" s="1"/>
  <c r="K54" i="1" s="1"/>
  <c r="L54" i="1" s="1"/>
  <c r="M54" i="1" s="1"/>
  <c r="N54" i="1" s="1"/>
  <c r="C55" i="1" l="1"/>
  <c r="E55" i="1"/>
  <c r="H55" i="1"/>
  <c r="F55" i="1" l="1"/>
  <c r="G55" i="1" s="1"/>
  <c r="I55" i="1" s="1"/>
  <c r="J55" i="1" s="1"/>
  <c r="K55" i="1" s="1"/>
  <c r="L55" i="1" s="1"/>
  <c r="M55" i="1" s="1"/>
  <c r="N55" i="1" s="1"/>
  <c r="D55" i="1"/>
  <c r="C56" i="1" l="1"/>
  <c r="H56" i="1"/>
  <c r="E56" i="1"/>
  <c r="F56" i="1" l="1"/>
  <c r="G56" i="1" s="1"/>
  <c r="I56" i="1" s="1"/>
  <c r="J56" i="1" s="1"/>
  <c r="K56" i="1" s="1"/>
  <c r="L56" i="1" s="1"/>
  <c r="M56" i="1" s="1"/>
  <c r="N56" i="1" s="1"/>
  <c r="D56" i="1"/>
  <c r="E57" i="1" l="1"/>
  <c r="C57" i="1"/>
  <c r="H57" i="1"/>
  <c r="D57" i="1" l="1"/>
  <c r="F57" i="1"/>
  <c r="G57" i="1" s="1"/>
  <c r="I57" i="1" s="1"/>
  <c r="J57" i="1" s="1"/>
  <c r="K57" i="1" s="1"/>
  <c r="L57" i="1" s="1"/>
  <c r="M57" i="1" l="1"/>
  <c r="N57" i="1" s="1"/>
  <c r="E58" i="1"/>
  <c r="H58" i="1"/>
  <c r="C58" i="1"/>
  <c r="D58" i="1" l="1"/>
  <c r="F58" i="1"/>
  <c r="G58" i="1" s="1"/>
  <c r="I58" i="1" s="1"/>
  <c r="J58" i="1" s="1"/>
  <c r="K58" i="1" s="1"/>
  <c r="L58" i="1" s="1"/>
  <c r="M58" i="1" s="1"/>
  <c r="N58" i="1" s="1"/>
  <c r="C59" i="1" l="1"/>
  <c r="H59" i="1"/>
  <c r="E59" i="1"/>
  <c r="D59" i="1" l="1"/>
  <c r="F59" i="1"/>
  <c r="G59" i="1" s="1"/>
  <c r="I59" i="1" s="1"/>
  <c r="J59" i="1" s="1"/>
  <c r="K59" i="1" s="1"/>
  <c r="L59" i="1" s="1"/>
  <c r="M59" i="1" s="1"/>
  <c r="N59" i="1" s="1"/>
  <c r="C60" i="1" l="1"/>
  <c r="H60" i="1"/>
  <c r="E60" i="1"/>
  <c r="D60" i="1" l="1"/>
  <c r="F60" i="1"/>
  <c r="G60" i="1" s="1"/>
  <c r="I60" i="1" s="1"/>
  <c r="J60" i="1" s="1"/>
  <c r="K60" i="1" s="1"/>
  <c r="L60" i="1" s="1"/>
  <c r="M60" i="1" s="1"/>
  <c r="N60" i="1" s="1"/>
  <c r="C61" i="1" l="1"/>
  <c r="E61" i="1"/>
  <c r="H61" i="1"/>
  <c r="F61" i="1" l="1"/>
  <c r="G61" i="1" s="1"/>
  <c r="I61" i="1" s="1"/>
  <c r="J61" i="1" s="1"/>
  <c r="K61" i="1" s="1"/>
  <c r="L61" i="1" s="1"/>
  <c r="M61" i="1" s="1"/>
  <c r="N61" i="1" s="1"/>
  <c r="D61" i="1"/>
  <c r="C62" i="1" l="1"/>
  <c r="H62" i="1"/>
  <c r="E62" i="1"/>
  <c r="D62" i="1" l="1"/>
  <c r="F62" i="1"/>
  <c r="G62" i="1" s="1"/>
  <c r="I62" i="1" s="1"/>
  <c r="J62" i="1" s="1"/>
  <c r="K62" i="1" s="1"/>
  <c r="L62" i="1" s="1"/>
  <c r="M62" i="1" s="1"/>
  <c r="N62" i="1" s="1"/>
  <c r="C63" i="1" l="1"/>
  <c r="H63" i="1"/>
  <c r="E63" i="1"/>
  <c r="D63" i="1" l="1"/>
  <c r="F63" i="1"/>
  <c r="G63" i="1" s="1"/>
  <c r="I63" i="1" s="1"/>
  <c r="J63" i="1" s="1"/>
  <c r="K63" i="1" s="1"/>
  <c r="L63" i="1" s="1"/>
  <c r="M63" i="1" s="1"/>
  <c r="N63" i="1" s="1"/>
  <c r="E64" i="1" l="1"/>
  <c r="C64" i="1"/>
  <c r="H64" i="1"/>
  <c r="D64" i="1" l="1"/>
  <c r="F64" i="1"/>
  <c r="G64" i="1" s="1"/>
  <c r="I64" i="1" s="1"/>
  <c r="J64" i="1" s="1"/>
  <c r="K64" i="1" s="1"/>
  <c r="L64" i="1" s="1"/>
  <c r="M64" i="1" s="1"/>
  <c r="N64" i="1" s="1"/>
  <c r="C65" i="1" l="1"/>
  <c r="E65" i="1"/>
  <c r="H65" i="1"/>
  <c r="D65" i="1" l="1"/>
  <c r="F65" i="1"/>
  <c r="G65" i="1" s="1"/>
  <c r="I65" i="1" s="1"/>
  <c r="J65" i="1" s="1"/>
  <c r="K65" i="1" s="1"/>
  <c r="L65" i="1" s="1"/>
  <c r="M65" i="1" s="1"/>
  <c r="N65" i="1" s="1"/>
  <c r="C66" i="1" l="1"/>
  <c r="H66" i="1"/>
  <c r="E66" i="1"/>
  <c r="D66" i="1" l="1"/>
  <c r="F66" i="1"/>
  <c r="G66" i="1" s="1"/>
  <c r="I66" i="1" s="1"/>
  <c r="J66" i="1" s="1"/>
  <c r="K66" i="1" s="1"/>
  <c r="L66" i="1" s="1"/>
  <c r="M66" i="1" s="1"/>
  <c r="N66" i="1" s="1"/>
  <c r="C67" i="1" l="1"/>
  <c r="H67" i="1"/>
  <c r="E67" i="1"/>
  <c r="D67" i="1" l="1"/>
  <c r="F67" i="1"/>
  <c r="G67" i="1" s="1"/>
  <c r="I67" i="1" s="1"/>
  <c r="J67" i="1" s="1"/>
  <c r="K67" i="1" s="1"/>
  <c r="L67" i="1" s="1"/>
  <c r="M67" i="1" s="1"/>
  <c r="N67" i="1" s="1"/>
  <c r="C68" i="1" l="1"/>
  <c r="E68" i="1"/>
  <c r="H68" i="1"/>
  <c r="F68" i="1" l="1"/>
  <c r="G68" i="1" s="1"/>
  <c r="I68" i="1" s="1"/>
  <c r="J68" i="1" s="1"/>
  <c r="K68" i="1" s="1"/>
  <c r="L68" i="1" s="1"/>
  <c r="M68" i="1" s="1"/>
  <c r="N68" i="1" s="1"/>
  <c r="D68" i="1"/>
  <c r="C69" i="1" l="1"/>
  <c r="H69" i="1"/>
  <c r="E69" i="1"/>
  <c r="D69" i="1" l="1"/>
  <c r="F69" i="1"/>
  <c r="G69" i="1" s="1"/>
  <c r="I69" i="1" s="1"/>
  <c r="J69" i="1" s="1"/>
  <c r="K69" i="1" s="1"/>
  <c r="L69" i="1" s="1"/>
  <c r="M69" i="1" s="1"/>
  <c r="N69" i="1" s="1"/>
  <c r="C70" i="1" l="1"/>
  <c r="H70" i="1"/>
  <c r="E70" i="1"/>
  <c r="D70" i="1" l="1"/>
  <c r="F70" i="1"/>
  <c r="G70" i="1" s="1"/>
  <c r="I70" i="1" s="1"/>
  <c r="J70" i="1" s="1"/>
  <c r="K70" i="1" s="1"/>
  <c r="L70" i="1" s="1"/>
  <c r="M70" i="1" s="1"/>
  <c r="N70" i="1" s="1"/>
  <c r="C71" i="1" l="1"/>
  <c r="H71" i="1"/>
  <c r="E71" i="1"/>
  <c r="F71" i="1" l="1"/>
  <c r="G71" i="1" s="1"/>
  <c r="I71" i="1" s="1"/>
  <c r="J71" i="1" s="1"/>
  <c r="K71" i="1" s="1"/>
  <c r="L71" i="1" s="1"/>
  <c r="M71" i="1" s="1"/>
  <c r="N71" i="1" s="1"/>
  <c r="D71" i="1"/>
  <c r="C72" i="1" l="1"/>
  <c r="E72" i="1"/>
  <c r="H72" i="1"/>
  <c r="D72" i="1" l="1"/>
  <c r="F72" i="1"/>
  <c r="G72" i="1" s="1"/>
  <c r="I72" i="1" s="1"/>
  <c r="J72" i="1" s="1"/>
  <c r="K72" i="1" s="1"/>
  <c r="L72" i="1" s="1"/>
  <c r="M72" i="1" s="1"/>
  <c r="N72" i="1" s="1"/>
  <c r="E73" i="1" l="1"/>
  <c r="C73" i="1"/>
  <c r="H73" i="1"/>
  <c r="D73" i="1" l="1"/>
  <c r="F73" i="1"/>
  <c r="G73" i="1" s="1"/>
  <c r="I73" i="1" s="1"/>
  <c r="J73" i="1" s="1"/>
  <c r="K73" i="1" s="1"/>
  <c r="L73" i="1" s="1"/>
  <c r="M73" i="1" s="1"/>
  <c r="N73" i="1" s="1"/>
  <c r="C74" i="1" l="1"/>
  <c r="E74" i="1"/>
  <c r="H74" i="1"/>
  <c r="F74" i="1" l="1"/>
  <c r="G74" i="1" s="1"/>
  <c r="I74" i="1" s="1"/>
  <c r="J74" i="1" s="1"/>
  <c r="K74" i="1" s="1"/>
  <c r="L74" i="1" s="1"/>
  <c r="M74" i="1" s="1"/>
  <c r="N74" i="1" s="1"/>
  <c r="D74" i="1"/>
  <c r="C75" i="1" l="1"/>
  <c r="H75" i="1"/>
  <c r="E75" i="1"/>
  <c r="D75" i="1" l="1"/>
  <c r="F75" i="1"/>
  <c r="G75" i="1" s="1"/>
  <c r="I75" i="1" s="1"/>
  <c r="J75" i="1" s="1"/>
  <c r="K75" i="1" s="1"/>
  <c r="L75" i="1" s="1"/>
  <c r="M75" i="1" s="1"/>
  <c r="N75" i="1" s="1"/>
  <c r="E76" i="1" l="1"/>
  <c r="D76" i="1" s="1"/>
  <c r="H76" i="1"/>
  <c r="C76" i="1"/>
  <c r="F76" i="1" l="1"/>
  <c r="G76" i="1" s="1"/>
  <c r="I76" i="1" s="1"/>
  <c r="J76" i="1" s="1"/>
  <c r="K76" i="1" s="1"/>
  <c r="L76" i="1" s="1"/>
  <c r="M76" i="1" s="1"/>
  <c r="N76" i="1" s="1"/>
  <c r="E77" i="1" l="1"/>
  <c r="C77" i="1"/>
  <c r="H77" i="1"/>
  <c r="D77" i="1" l="1"/>
  <c r="F77" i="1"/>
  <c r="G77" i="1" s="1"/>
  <c r="I77" i="1" s="1"/>
  <c r="J77" i="1" s="1"/>
  <c r="K77" i="1" s="1"/>
  <c r="L77" i="1" s="1"/>
  <c r="M77" i="1" s="1"/>
  <c r="N77" i="1" s="1"/>
  <c r="C78" i="1" l="1"/>
  <c r="H78" i="1"/>
  <c r="E78" i="1"/>
  <c r="D78" i="1" l="1"/>
  <c r="F78" i="1"/>
  <c r="G78" i="1" s="1"/>
  <c r="I78" i="1" s="1"/>
  <c r="J78" i="1" s="1"/>
  <c r="K78" i="1" s="1"/>
  <c r="L78" i="1" s="1"/>
  <c r="M78" i="1" s="1"/>
  <c r="N78" i="1" s="1"/>
  <c r="C79" i="1" l="1"/>
  <c r="E79" i="1"/>
  <c r="H79" i="1"/>
  <c r="D79" i="1" l="1"/>
  <c r="F79" i="1"/>
  <c r="G79" i="1" s="1"/>
  <c r="I79" i="1" s="1"/>
  <c r="J79" i="1" s="1"/>
  <c r="K79" i="1" s="1"/>
  <c r="L79" i="1" s="1"/>
  <c r="M79" i="1" s="1"/>
  <c r="N79" i="1" s="1"/>
  <c r="C80" i="1" l="1"/>
  <c r="E80" i="1"/>
  <c r="H80" i="1"/>
  <c r="F80" i="1" l="1"/>
  <c r="G80" i="1" s="1"/>
  <c r="I80" i="1" s="1"/>
  <c r="J80" i="1" s="1"/>
  <c r="K80" i="1" s="1"/>
  <c r="L80" i="1" s="1"/>
  <c r="M80" i="1" s="1"/>
  <c r="N80" i="1" s="1"/>
  <c r="D80" i="1"/>
  <c r="H81" i="1" l="1"/>
  <c r="E81" i="1"/>
  <c r="C81" i="1"/>
  <c r="F81" i="1" l="1"/>
  <c r="G81" i="1" s="1"/>
  <c r="I81" i="1" s="1"/>
  <c r="J81" i="1" s="1"/>
  <c r="K81" i="1" s="1"/>
  <c r="L81" i="1" s="1"/>
  <c r="M81" i="1" s="1"/>
  <c r="N81" i="1" s="1"/>
  <c r="D81" i="1"/>
  <c r="C82" i="1" l="1"/>
  <c r="E82" i="1"/>
  <c r="H82" i="1"/>
  <c r="F82" i="1" l="1"/>
  <c r="G82" i="1" s="1"/>
  <c r="I82" i="1" s="1"/>
  <c r="J82" i="1" s="1"/>
  <c r="K82" i="1" s="1"/>
  <c r="L82" i="1" s="1"/>
  <c r="M82" i="1" s="1"/>
  <c r="N82" i="1" s="1"/>
  <c r="D82" i="1"/>
  <c r="C83" i="1" l="1"/>
  <c r="H83" i="1"/>
  <c r="E83" i="1"/>
  <c r="F83" i="1" l="1"/>
  <c r="G83" i="1" s="1"/>
  <c r="I83" i="1" s="1"/>
  <c r="J83" i="1" s="1"/>
  <c r="K83" i="1" s="1"/>
  <c r="L83" i="1" s="1"/>
  <c r="M83" i="1" s="1"/>
  <c r="N83" i="1" s="1"/>
  <c r="D83" i="1"/>
  <c r="C84" i="1" l="1"/>
  <c r="H84" i="1"/>
  <c r="E84" i="1"/>
  <c r="D84" i="1" l="1"/>
  <c r="F84" i="1"/>
  <c r="G84" i="1" s="1"/>
  <c r="I84" i="1" s="1"/>
  <c r="J84" i="1" s="1"/>
  <c r="K84" i="1" s="1"/>
  <c r="L84" i="1" s="1"/>
  <c r="M84" i="1" s="1"/>
  <c r="N84" i="1" s="1"/>
  <c r="C85" i="1" l="1"/>
  <c r="E85" i="1"/>
  <c r="H85" i="1"/>
  <c r="F85" i="1" l="1"/>
  <c r="G85" i="1" s="1"/>
  <c r="I85" i="1" s="1"/>
  <c r="J85" i="1" s="1"/>
  <c r="K85" i="1" s="1"/>
  <c r="L85" i="1" s="1"/>
  <c r="M85" i="1" s="1"/>
  <c r="N85" i="1" s="1"/>
  <c r="D85" i="1"/>
  <c r="H86" i="1" l="1"/>
  <c r="C86" i="1"/>
  <c r="E86" i="1"/>
  <c r="F86" i="1" l="1"/>
  <c r="G86" i="1" s="1"/>
  <c r="I86" i="1" s="1"/>
  <c r="J86" i="1" s="1"/>
  <c r="K86" i="1" s="1"/>
  <c r="L86" i="1" s="1"/>
  <c r="M86" i="1" s="1"/>
  <c r="N86" i="1" s="1"/>
  <c r="D86" i="1"/>
  <c r="H87" i="1" l="1"/>
  <c r="C87" i="1"/>
  <c r="E87" i="1"/>
  <c r="D87" i="1" l="1"/>
  <c r="F87" i="1"/>
  <c r="G87" i="1" s="1"/>
  <c r="I87" i="1" s="1"/>
  <c r="J87" i="1" s="1"/>
  <c r="K87" i="1" s="1"/>
  <c r="L87" i="1" s="1"/>
  <c r="M87" i="1" s="1"/>
  <c r="N87" i="1" s="1"/>
  <c r="E88" i="1" l="1"/>
  <c r="F88" i="1" s="1"/>
  <c r="G88" i="1" s="1"/>
  <c r="I88" i="1" s="1"/>
  <c r="H88" i="1"/>
  <c r="C88" i="1"/>
  <c r="J88" i="1" l="1"/>
  <c r="K88" i="1" s="1"/>
  <c r="L88" i="1" s="1"/>
  <c r="M88" i="1" s="1"/>
  <c r="N88" i="1" s="1"/>
  <c r="D88" i="1"/>
  <c r="C89" i="1" l="1"/>
  <c r="H89" i="1"/>
  <c r="E89" i="1"/>
  <c r="D89" i="1" s="1"/>
  <c r="F89" i="1" l="1"/>
  <c r="G89" i="1" s="1"/>
  <c r="I89" i="1" s="1"/>
  <c r="J89" i="1" s="1"/>
  <c r="K89" i="1" s="1"/>
  <c r="L89" i="1" s="1"/>
  <c r="M89" i="1" s="1"/>
  <c r="N89" i="1" s="1"/>
  <c r="E90" i="1" l="1"/>
  <c r="F90" i="1" s="1"/>
  <c r="G90" i="1" s="1"/>
  <c r="I90" i="1" s="1"/>
  <c r="C90" i="1"/>
  <c r="H90" i="1"/>
  <c r="J90" i="1" l="1"/>
  <c r="K90" i="1" s="1"/>
  <c r="L90" i="1" s="1"/>
  <c r="M90" i="1" s="1"/>
  <c r="N90" i="1" s="1"/>
  <c r="D90" i="1"/>
  <c r="C91" i="1" l="1"/>
  <c r="H91" i="1"/>
  <c r="E91" i="1"/>
  <c r="D91" i="1" s="1"/>
  <c r="F91" i="1" l="1"/>
  <c r="G91" i="1" s="1"/>
  <c r="I91" i="1" s="1"/>
  <c r="J91" i="1" s="1"/>
  <c r="K91" i="1" s="1"/>
  <c r="L91" i="1" s="1"/>
  <c r="M91" i="1" s="1"/>
  <c r="N91" i="1" s="1"/>
  <c r="E92" i="1" l="1"/>
  <c r="F92" i="1" s="1"/>
  <c r="G92" i="1" s="1"/>
  <c r="I92" i="1" s="1"/>
  <c r="C92" i="1"/>
  <c r="H92" i="1"/>
  <c r="J92" i="1" l="1"/>
  <c r="K92" i="1" s="1"/>
  <c r="L92" i="1" s="1"/>
  <c r="M92" i="1" s="1"/>
  <c r="N92" i="1" s="1"/>
  <c r="D92" i="1"/>
  <c r="C93" i="1" l="1"/>
  <c r="E93" i="1"/>
  <c r="D93" i="1" s="1"/>
  <c r="H93" i="1"/>
  <c r="F93" i="1" l="1"/>
  <c r="G93" i="1" s="1"/>
  <c r="I93" i="1" s="1"/>
  <c r="J93" i="1" s="1"/>
  <c r="K93" i="1" s="1"/>
  <c r="L93" i="1" s="1"/>
  <c r="M93" i="1" s="1"/>
  <c r="N93" i="1" s="1"/>
  <c r="H94" i="1" l="1"/>
  <c r="E94" i="1"/>
  <c r="F94" i="1" s="1"/>
  <c r="G94" i="1" s="1"/>
  <c r="I94" i="1" s="1"/>
  <c r="C94" i="1"/>
  <c r="D94" i="1"/>
  <c r="J94" i="1" l="1"/>
  <c r="K94" i="1" s="1"/>
  <c r="L94" i="1" s="1"/>
  <c r="M94" i="1" s="1"/>
  <c r="N94" i="1" s="1"/>
  <c r="C95" i="1" l="1"/>
  <c r="E95" i="1"/>
  <c r="D95" i="1" s="1"/>
  <c r="H95" i="1"/>
  <c r="F95" i="1"/>
  <c r="G95" i="1" s="1"/>
  <c r="I95" i="1" s="1"/>
  <c r="J95" i="1" l="1"/>
  <c r="K95" i="1" s="1"/>
  <c r="L95" i="1" s="1"/>
  <c r="M95" i="1" s="1"/>
  <c r="N95" i="1" s="1"/>
  <c r="C96" i="1" l="1"/>
  <c r="H96" i="1"/>
  <c r="E96" i="1"/>
  <c r="D96" i="1" s="1"/>
  <c r="F96" i="1" l="1"/>
  <c r="G96" i="1" s="1"/>
  <c r="I96" i="1" s="1"/>
  <c r="J96" i="1" s="1"/>
  <c r="K96" i="1" s="1"/>
  <c r="L96" i="1" s="1"/>
  <c r="M96" i="1" s="1"/>
  <c r="N96" i="1" s="1"/>
  <c r="C97" i="1" l="1"/>
  <c r="E97" i="1"/>
  <c r="F97" i="1" s="1"/>
  <c r="G97" i="1" s="1"/>
  <c r="I97" i="1" s="1"/>
  <c r="H97" i="1"/>
  <c r="D97" i="1"/>
  <c r="J97" i="1" l="1"/>
  <c r="K97" i="1" s="1"/>
  <c r="L97" i="1" s="1"/>
  <c r="M97" i="1" s="1"/>
  <c r="N97" i="1" s="1"/>
  <c r="C98" i="1" l="1"/>
  <c r="H98" i="1"/>
  <c r="E98" i="1"/>
  <c r="D98" i="1" s="1"/>
  <c r="F98" i="1" l="1"/>
  <c r="G98" i="1" s="1"/>
  <c r="I98" i="1" s="1"/>
  <c r="J98" i="1" s="1"/>
  <c r="K98" i="1" s="1"/>
  <c r="L98" i="1" s="1"/>
  <c r="M98" i="1" s="1"/>
  <c r="N98" i="1" s="1"/>
  <c r="H99" i="1" l="1"/>
  <c r="E99" i="1"/>
  <c r="F99" i="1" s="1"/>
  <c r="G99" i="1" s="1"/>
  <c r="I99" i="1" s="1"/>
  <c r="C99" i="1"/>
  <c r="D99" i="1"/>
  <c r="J99" i="1" l="1"/>
  <c r="K99" i="1" s="1"/>
  <c r="L99" i="1" s="1"/>
  <c r="M99" i="1" s="1"/>
  <c r="N99" i="1" s="1"/>
  <c r="C100" i="1" l="1"/>
  <c r="E100" i="1"/>
  <c r="F100" i="1" s="1"/>
  <c r="G100" i="1" s="1"/>
  <c r="I100" i="1" s="1"/>
  <c r="H100" i="1"/>
  <c r="D100" i="1"/>
  <c r="J100" i="1" l="1"/>
  <c r="K100" i="1" s="1"/>
  <c r="L100" i="1" s="1"/>
  <c r="M100" i="1" s="1"/>
  <c r="N100" i="1" s="1"/>
  <c r="E101" i="1" l="1"/>
  <c r="D101" i="1" s="1"/>
  <c r="H101" i="1"/>
  <c r="C101" i="1"/>
  <c r="F101" i="1" l="1"/>
  <c r="G101" i="1" s="1"/>
  <c r="I101" i="1" s="1"/>
  <c r="J101" i="1" s="1"/>
  <c r="K101" i="1" s="1"/>
  <c r="L101" i="1" s="1"/>
  <c r="M101" i="1" s="1"/>
  <c r="N101" i="1" s="1"/>
  <c r="H102" i="1" l="1"/>
  <c r="C102" i="1"/>
  <c r="E102" i="1"/>
  <c r="D102" i="1" s="1"/>
  <c r="F102" i="1" l="1"/>
  <c r="G102" i="1" s="1"/>
  <c r="I102" i="1" s="1"/>
  <c r="J102" i="1" s="1"/>
  <c r="K102" i="1" s="1"/>
  <c r="L102" i="1" s="1"/>
  <c r="M102" i="1" s="1"/>
  <c r="N102" i="1" s="1"/>
  <c r="H103" i="1" l="1"/>
  <c r="C103" i="1"/>
  <c r="E103" i="1"/>
  <c r="D103" i="1" s="1"/>
  <c r="F103" i="1" l="1"/>
  <c r="G103" i="1" s="1"/>
  <c r="I103" i="1" s="1"/>
  <c r="J103" i="1" s="1"/>
  <c r="K103" i="1" s="1"/>
  <c r="L103" i="1" s="1"/>
  <c r="M103" i="1" s="1"/>
  <c r="N103" i="1" s="1"/>
  <c r="H104" i="1" l="1"/>
  <c r="E104" i="1"/>
  <c r="D104" i="1" s="1"/>
  <c r="C104" i="1"/>
  <c r="F104" i="1"/>
  <c r="G104" i="1" s="1"/>
  <c r="I104" i="1" s="1"/>
  <c r="J104" i="1" l="1"/>
  <c r="K104" i="1" s="1"/>
  <c r="L104" i="1" s="1"/>
  <c r="M104" i="1" s="1"/>
  <c r="N104" i="1" s="1"/>
  <c r="C105" i="1" l="1"/>
  <c r="E105" i="1"/>
  <c r="F105" i="1" s="1"/>
  <c r="G105" i="1" s="1"/>
  <c r="I105" i="1" s="1"/>
  <c r="H105" i="1"/>
  <c r="D105" i="1"/>
  <c r="J105" i="1" l="1"/>
  <c r="K105" i="1" s="1"/>
  <c r="L105" i="1" s="1"/>
  <c r="M105" i="1" s="1"/>
  <c r="N105" i="1" s="1"/>
  <c r="H106" i="1" l="1"/>
  <c r="C106" i="1"/>
  <c r="E106" i="1"/>
  <c r="F106" i="1" s="1"/>
  <c r="G106" i="1" s="1"/>
  <c r="I106" i="1" s="1"/>
  <c r="J106" i="1" s="1"/>
  <c r="K106" i="1" s="1"/>
  <c r="L106" i="1" s="1"/>
  <c r="M106" i="1" s="1"/>
  <c r="D106" i="1" l="1"/>
  <c r="N106" i="1"/>
  <c r="E107" i="1"/>
  <c r="D107" i="1" s="1"/>
  <c r="H107" i="1"/>
  <c r="C107" i="1"/>
  <c r="F107" i="1" l="1"/>
  <c r="G107" i="1" s="1"/>
  <c r="I107" i="1" s="1"/>
  <c r="J107" i="1" s="1"/>
  <c r="K107" i="1" s="1"/>
  <c r="L107" i="1" s="1"/>
  <c r="M107" i="1" s="1"/>
  <c r="N107" i="1" l="1"/>
  <c r="H108" i="1"/>
  <c r="E108" i="1"/>
  <c r="D108" i="1" s="1"/>
  <c r="C108" i="1"/>
  <c r="F108" i="1" l="1"/>
  <c r="G108" i="1" s="1"/>
  <c r="I108" i="1" s="1"/>
  <c r="J108" i="1" s="1"/>
  <c r="K108" i="1" s="1"/>
  <c r="L108" i="1" s="1"/>
  <c r="M108" i="1" s="1"/>
  <c r="N108" i="1" l="1"/>
  <c r="C109" i="1"/>
  <c r="H109" i="1"/>
  <c r="E109" i="1"/>
  <c r="F109" i="1" s="1"/>
  <c r="G109" i="1" s="1"/>
  <c r="I109" i="1" s="1"/>
  <c r="D109" i="1" l="1"/>
  <c r="J109" i="1"/>
  <c r="K109" i="1" s="1"/>
  <c r="L109" i="1" s="1"/>
  <c r="M109" i="1" s="1"/>
  <c r="N109" i="1" l="1"/>
  <c r="E110" i="1"/>
  <c r="F110" i="1" s="1"/>
  <c r="G110" i="1" s="1"/>
  <c r="I110" i="1" s="1"/>
  <c r="H110" i="1"/>
  <c r="C110" i="1"/>
  <c r="D110" i="1" l="1"/>
  <c r="J110" i="1"/>
  <c r="K110" i="1" s="1"/>
  <c r="L110" i="1" s="1"/>
  <c r="M110" i="1" s="1"/>
  <c r="N110" i="1" l="1"/>
  <c r="H111" i="1"/>
  <c r="E111" i="1"/>
  <c r="F111" i="1" s="1"/>
  <c r="G111" i="1" s="1"/>
  <c r="I111" i="1" s="1"/>
  <c r="C111" i="1"/>
  <c r="D111" i="1" l="1"/>
  <c r="J111" i="1"/>
  <c r="K111" i="1" s="1"/>
  <c r="L111" i="1" s="1"/>
  <c r="M111" i="1" s="1"/>
  <c r="N111" i="1" l="1"/>
  <c r="E112" i="1"/>
  <c r="F112" i="1" s="1"/>
  <c r="G112" i="1" s="1"/>
  <c r="I112" i="1" s="1"/>
  <c r="H112" i="1"/>
  <c r="C112" i="1"/>
  <c r="D112" i="1" l="1"/>
  <c r="J112" i="1"/>
  <c r="K112" i="1" s="1"/>
  <c r="L112" i="1" s="1"/>
  <c r="M112" i="1" s="1"/>
  <c r="N112" i="1" l="1"/>
  <c r="H113" i="1"/>
  <c r="E113" i="1"/>
  <c r="D113" i="1" s="1"/>
  <c r="C113" i="1"/>
  <c r="F113" i="1" l="1"/>
  <c r="G113" i="1" s="1"/>
  <c r="I113" i="1" s="1"/>
  <c r="J113" i="1" s="1"/>
  <c r="K113" i="1" s="1"/>
  <c r="L113" i="1" s="1"/>
  <c r="M113" i="1" s="1"/>
  <c r="N113" i="1" l="1"/>
  <c r="H114" i="1"/>
  <c r="E114" i="1"/>
  <c r="D114" i="1" s="1"/>
  <c r="C114" i="1"/>
  <c r="F114" i="1" l="1"/>
  <c r="G114" i="1" s="1"/>
  <c r="I114" i="1" s="1"/>
  <c r="J114" i="1" s="1"/>
  <c r="K114" i="1" s="1"/>
  <c r="L114" i="1" s="1"/>
  <c r="M114" i="1" s="1"/>
  <c r="N114" i="1" l="1"/>
  <c r="H115" i="1"/>
  <c r="E115" i="1"/>
  <c r="D115" i="1" s="1"/>
  <c r="C115" i="1"/>
  <c r="F115" i="1" l="1"/>
  <c r="G115" i="1" s="1"/>
  <c r="I115" i="1" s="1"/>
  <c r="J115" i="1" s="1"/>
  <c r="K115" i="1" s="1"/>
  <c r="L115" i="1" s="1"/>
  <c r="M115" i="1" s="1"/>
  <c r="N115" i="1" l="1"/>
  <c r="H116" i="1"/>
  <c r="E116" i="1"/>
  <c r="F116" i="1" s="1"/>
  <c r="G116" i="1" s="1"/>
  <c r="I116" i="1" s="1"/>
  <c r="C116" i="1"/>
  <c r="D116" i="1" l="1"/>
  <c r="J116" i="1"/>
  <c r="K116" i="1" s="1"/>
  <c r="L116" i="1" s="1"/>
  <c r="M116" i="1" s="1"/>
  <c r="N116" i="1" l="1"/>
  <c r="C117" i="1"/>
  <c r="H117" i="1"/>
  <c r="E117" i="1"/>
  <c r="F117" i="1" s="1"/>
  <c r="G117" i="1" s="1"/>
  <c r="I117" i="1" s="1"/>
  <c r="D117" i="1" l="1"/>
  <c r="J117" i="1"/>
  <c r="K117" i="1" s="1"/>
  <c r="L117" i="1" s="1"/>
  <c r="M117" i="1" s="1"/>
  <c r="N117" i="1" l="1"/>
  <c r="H118" i="1"/>
  <c r="C118" i="1"/>
  <c r="E118" i="1"/>
  <c r="F118" i="1" s="1"/>
  <c r="G118" i="1" s="1"/>
  <c r="I118" i="1" s="1"/>
  <c r="D118" i="1" l="1"/>
  <c r="J118" i="1"/>
  <c r="K118" i="1" s="1"/>
  <c r="L118" i="1" s="1"/>
  <c r="M118" i="1" s="1"/>
  <c r="N118" i="1" l="1"/>
  <c r="E119" i="1"/>
  <c r="F119" i="1" s="1"/>
  <c r="G119" i="1" s="1"/>
  <c r="I119" i="1" s="1"/>
  <c r="H119" i="1"/>
  <c r="C119" i="1"/>
  <c r="D119" i="1" l="1"/>
  <c r="J119" i="1"/>
  <c r="K119" i="1" s="1"/>
  <c r="L119" i="1" s="1"/>
  <c r="M119" i="1" s="1"/>
  <c r="N119" i="1" l="1"/>
  <c r="H120" i="1"/>
  <c r="E120" i="1"/>
  <c r="F120" i="1" s="1"/>
  <c r="G120" i="1" s="1"/>
  <c r="I120" i="1" s="1"/>
  <c r="C120" i="1"/>
  <c r="D120" i="1" l="1"/>
  <c r="J120" i="1"/>
  <c r="K120" i="1" s="1"/>
  <c r="L120" i="1" s="1"/>
  <c r="M120" i="1" s="1"/>
  <c r="N120" i="1" l="1"/>
  <c r="H121" i="1"/>
  <c r="E121" i="1"/>
  <c r="D121" i="1" s="1"/>
  <c r="C121" i="1"/>
  <c r="F121" i="1" l="1"/>
  <c r="G121" i="1" s="1"/>
  <c r="I121" i="1" s="1"/>
  <c r="J121" i="1" s="1"/>
  <c r="K121" i="1" s="1"/>
  <c r="L121" i="1" s="1"/>
  <c r="M121" i="1" s="1"/>
  <c r="N121" i="1" l="1"/>
  <c r="E122" i="1"/>
  <c r="F122" i="1" s="1"/>
  <c r="G122" i="1" s="1"/>
  <c r="I122" i="1" s="1"/>
  <c r="H122" i="1"/>
  <c r="C122" i="1"/>
  <c r="D122" i="1" l="1"/>
  <c r="J122" i="1"/>
  <c r="K122" i="1" s="1"/>
  <c r="L122" i="1" s="1"/>
  <c r="M122" i="1" s="1"/>
  <c r="N122" i="1" l="1"/>
  <c r="E123" i="1"/>
  <c r="F123" i="1" s="1"/>
  <c r="G123" i="1" s="1"/>
  <c r="I123" i="1" s="1"/>
  <c r="H123" i="1"/>
  <c r="C123" i="1"/>
  <c r="D123" i="1" l="1"/>
  <c r="J123" i="1"/>
  <c r="K123" i="1" s="1"/>
  <c r="L123" i="1" s="1"/>
  <c r="M123" i="1" s="1"/>
  <c r="N123" i="1" l="1"/>
  <c r="E124" i="1"/>
  <c r="D124" i="1" s="1"/>
  <c r="C124" i="1"/>
  <c r="H124" i="1"/>
  <c r="F124" i="1" l="1"/>
  <c r="G124" i="1" s="1"/>
  <c r="I124" i="1" s="1"/>
  <c r="J124" i="1" s="1"/>
  <c r="K124" i="1" s="1"/>
  <c r="L124" i="1" s="1"/>
  <c r="M124" i="1" s="1"/>
  <c r="N124" i="1" l="1"/>
  <c r="H125" i="1"/>
  <c r="E125" i="1"/>
  <c r="F125" i="1" s="1"/>
  <c r="G125" i="1" s="1"/>
  <c r="I125" i="1" s="1"/>
  <c r="C125" i="1"/>
  <c r="D125" i="1" l="1"/>
  <c r="J125" i="1"/>
  <c r="K125" i="1" s="1"/>
  <c r="L125" i="1" s="1"/>
  <c r="M125" i="1" s="1"/>
  <c r="N125" i="1" l="1"/>
  <c r="H126" i="1"/>
  <c r="E126" i="1"/>
  <c r="F126" i="1" s="1"/>
  <c r="G126" i="1" s="1"/>
  <c r="I126" i="1" s="1"/>
  <c r="C126" i="1"/>
  <c r="D126" i="1" l="1"/>
  <c r="J126" i="1"/>
  <c r="K126" i="1" s="1"/>
  <c r="L126" i="1" s="1"/>
  <c r="M126" i="1" s="1"/>
  <c r="N126" i="1" l="1"/>
  <c r="H127" i="1"/>
  <c r="C127" i="1"/>
  <c r="E127" i="1"/>
  <c r="D127" i="1" s="1"/>
  <c r="F127" i="1" l="1"/>
  <c r="G127" i="1" s="1"/>
  <c r="I127" i="1" s="1"/>
  <c r="J127" i="1" s="1"/>
  <c r="K127" i="1" s="1"/>
  <c r="L127" i="1" s="1"/>
  <c r="M127" i="1" s="1"/>
  <c r="N127" i="1" l="1"/>
  <c r="H128" i="1"/>
  <c r="C128" i="1"/>
  <c r="E128" i="1"/>
  <c r="D128" i="1" s="1"/>
  <c r="F128" i="1" l="1"/>
  <c r="G128" i="1" s="1"/>
  <c r="I128" i="1" s="1"/>
  <c r="J128" i="1" s="1"/>
  <c r="K128" i="1" s="1"/>
  <c r="L128" i="1" s="1"/>
  <c r="M128" i="1" s="1"/>
  <c r="N128" i="1" l="1"/>
  <c r="E129" i="1"/>
  <c r="D129" i="1" s="1"/>
  <c r="H129" i="1"/>
  <c r="C129" i="1"/>
  <c r="F129" i="1" l="1"/>
  <c r="G129" i="1" s="1"/>
  <c r="I129" i="1" s="1"/>
  <c r="J129" i="1" s="1"/>
  <c r="K129" i="1" s="1"/>
  <c r="L129" i="1" s="1"/>
  <c r="M129" i="1" s="1"/>
  <c r="N129" i="1" l="1"/>
  <c r="E130" i="1"/>
  <c r="F130" i="1" s="1"/>
  <c r="G130" i="1" s="1"/>
  <c r="I130" i="1" s="1"/>
  <c r="H130" i="1"/>
  <c r="C130" i="1"/>
  <c r="D130" i="1" l="1"/>
  <c r="J130" i="1"/>
  <c r="K130" i="1" s="1"/>
  <c r="L130" i="1" s="1"/>
  <c r="M130" i="1" s="1"/>
  <c r="N130" i="1" l="1"/>
  <c r="H131" i="1"/>
  <c r="E131" i="1"/>
  <c r="F131" i="1" s="1"/>
  <c r="G131" i="1" s="1"/>
  <c r="I131" i="1" s="1"/>
  <c r="C131" i="1"/>
  <c r="D131" i="1" l="1"/>
  <c r="J131" i="1"/>
  <c r="K131" i="1" s="1"/>
  <c r="L131" i="1" s="1"/>
  <c r="M131" i="1" s="1"/>
  <c r="N131" i="1" l="1"/>
  <c r="E132" i="1"/>
  <c r="F132" i="1" s="1"/>
  <c r="G132" i="1" s="1"/>
  <c r="I132" i="1" s="1"/>
  <c r="H132" i="1"/>
  <c r="C132" i="1"/>
  <c r="D132" i="1" l="1"/>
  <c r="J132" i="1"/>
  <c r="K132" i="1" s="1"/>
  <c r="L132" i="1" s="1"/>
  <c r="M132" i="1" s="1"/>
  <c r="N132" i="1" l="1"/>
  <c r="C133" i="1"/>
  <c r="H133" i="1"/>
  <c r="E133" i="1"/>
  <c r="D133" i="1" s="1"/>
  <c r="F133" i="1" l="1"/>
  <c r="G133" i="1" s="1"/>
  <c r="I133" i="1" s="1"/>
  <c r="J133" i="1" s="1"/>
  <c r="K133" i="1" s="1"/>
  <c r="L133" i="1" s="1"/>
  <c r="M133" i="1" s="1"/>
  <c r="N133" i="1" l="1"/>
  <c r="H134" i="1"/>
  <c r="E134" i="1"/>
  <c r="F134" i="1" s="1"/>
  <c r="G134" i="1" s="1"/>
  <c r="I134" i="1" s="1"/>
  <c r="C134" i="1"/>
  <c r="D134" i="1" l="1"/>
  <c r="J134" i="1"/>
  <c r="K134" i="1" s="1"/>
  <c r="L134" i="1" s="1"/>
  <c r="M134" i="1" s="1"/>
  <c r="N134" i="1" l="1"/>
  <c r="H135" i="1"/>
  <c r="E135" i="1"/>
  <c r="D135" i="1" s="1"/>
  <c r="C135" i="1"/>
  <c r="F135" i="1" l="1"/>
  <c r="G135" i="1" s="1"/>
  <c r="I135" i="1" s="1"/>
  <c r="J135" i="1" s="1"/>
  <c r="K135" i="1" s="1"/>
  <c r="L135" i="1" s="1"/>
  <c r="M135" i="1" s="1"/>
  <c r="N135" i="1" l="1"/>
  <c r="C136" i="1"/>
  <c r="H136" i="1"/>
  <c r="E136" i="1"/>
  <c r="D136" i="1" s="1"/>
  <c r="F136" i="1" l="1"/>
  <c r="G136" i="1" s="1"/>
  <c r="I136" i="1" s="1"/>
  <c r="J136" i="1" s="1"/>
  <c r="K136" i="1" s="1"/>
  <c r="L136" i="1" s="1"/>
  <c r="M136" i="1" s="1"/>
  <c r="N136" i="1" l="1"/>
  <c r="E137" i="1"/>
  <c r="D137" i="1" s="1"/>
  <c r="H137" i="1"/>
  <c r="C137" i="1"/>
  <c r="F137" i="1" l="1"/>
  <c r="G137" i="1" s="1"/>
  <c r="I137" i="1" s="1"/>
  <c r="J137" i="1" s="1"/>
  <c r="K137" i="1" s="1"/>
  <c r="L137" i="1" s="1"/>
  <c r="M137" i="1" s="1"/>
  <c r="N137" i="1" l="1"/>
  <c r="E138" i="1"/>
  <c r="D138" i="1" s="1"/>
  <c r="H138" i="1"/>
  <c r="C138" i="1"/>
  <c r="F138" i="1" l="1"/>
  <c r="G138" i="1" s="1"/>
  <c r="I138" i="1" s="1"/>
  <c r="J138" i="1" s="1"/>
  <c r="K138" i="1" s="1"/>
  <c r="L138" i="1" s="1"/>
  <c r="M138" i="1" s="1"/>
  <c r="N138" i="1" l="1"/>
  <c r="E139" i="1"/>
  <c r="F139" i="1" s="1"/>
  <c r="G139" i="1" s="1"/>
  <c r="I139" i="1" s="1"/>
  <c r="H139" i="1"/>
  <c r="C139" i="1"/>
  <c r="D139" i="1" l="1"/>
  <c r="J139" i="1"/>
  <c r="K139" i="1" s="1"/>
  <c r="L139" i="1" s="1"/>
  <c r="M139" i="1" s="1"/>
  <c r="N139" i="1" l="1"/>
  <c r="H140" i="1"/>
  <c r="E140" i="1"/>
  <c r="F140" i="1" s="1"/>
  <c r="G140" i="1" s="1"/>
  <c r="I140" i="1" s="1"/>
  <c r="C140" i="1"/>
  <c r="D140" i="1" l="1"/>
  <c r="J140" i="1"/>
  <c r="K140" i="1" s="1"/>
  <c r="L140" i="1" s="1"/>
  <c r="M140" i="1" s="1"/>
  <c r="N140" i="1" l="1"/>
  <c r="H141" i="1"/>
  <c r="E141" i="1"/>
  <c r="D141" i="1" s="1"/>
  <c r="C141" i="1"/>
  <c r="F141" i="1" l="1"/>
  <c r="G141" i="1" s="1"/>
  <c r="I141" i="1" s="1"/>
  <c r="J141" i="1" s="1"/>
  <c r="K141" i="1" s="1"/>
  <c r="L141" i="1" s="1"/>
  <c r="M141" i="1" s="1"/>
  <c r="N141" i="1" l="1"/>
  <c r="E142" i="1"/>
  <c r="D142" i="1" s="1"/>
  <c r="H142" i="1"/>
  <c r="C142" i="1"/>
  <c r="F142" i="1" l="1"/>
  <c r="G142" i="1" s="1"/>
  <c r="I142" i="1" s="1"/>
  <c r="J142" i="1" s="1"/>
  <c r="K142" i="1" s="1"/>
  <c r="L142" i="1" s="1"/>
  <c r="M142" i="1" s="1"/>
  <c r="N142" i="1" l="1"/>
  <c r="E143" i="1"/>
  <c r="D143" i="1" s="1"/>
  <c r="H143" i="1"/>
  <c r="C143" i="1"/>
  <c r="F143" i="1" l="1"/>
  <c r="G143" i="1" s="1"/>
  <c r="I143" i="1" s="1"/>
  <c r="J143" i="1" s="1"/>
  <c r="K143" i="1" s="1"/>
  <c r="L143" i="1" s="1"/>
  <c r="M143" i="1" s="1"/>
  <c r="N143" i="1" l="1"/>
  <c r="E144" i="1"/>
  <c r="F144" i="1" s="1"/>
  <c r="G144" i="1" s="1"/>
  <c r="I144" i="1" s="1"/>
  <c r="H144" i="1"/>
  <c r="C144" i="1"/>
  <c r="D144" i="1" l="1"/>
  <c r="J144" i="1"/>
  <c r="K144" i="1" s="1"/>
  <c r="L144" i="1" s="1"/>
  <c r="M144" i="1" s="1"/>
  <c r="N144" i="1" l="1"/>
  <c r="H145" i="1"/>
  <c r="E145" i="1"/>
  <c r="F145" i="1" s="1"/>
  <c r="G145" i="1" s="1"/>
  <c r="I145" i="1" s="1"/>
  <c r="C145" i="1"/>
  <c r="D145" i="1" l="1"/>
  <c r="J145" i="1"/>
  <c r="K145" i="1" s="1"/>
  <c r="L145" i="1" s="1"/>
  <c r="M145" i="1" s="1"/>
  <c r="N145" i="1" l="1"/>
  <c r="E146" i="1"/>
  <c r="D146" i="1" s="1"/>
  <c r="H146" i="1"/>
  <c r="C146" i="1"/>
  <c r="F146" i="1" l="1"/>
  <c r="G146" i="1" s="1"/>
  <c r="I146" i="1" s="1"/>
  <c r="J146" i="1" s="1"/>
  <c r="K146" i="1" s="1"/>
  <c r="L146" i="1" s="1"/>
  <c r="M146" i="1" s="1"/>
  <c r="N146" i="1" l="1"/>
  <c r="H147" i="1"/>
  <c r="E147" i="1"/>
  <c r="F147" i="1" s="1"/>
  <c r="G147" i="1" s="1"/>
  <c r="I147" i="1" s="1"/>
  <c r="C147" i="1"/>
  <c r="D147" i="1" l="1"/>
  <c r="J147" i="1"/>
  <c r="K147" i="1" s="1"/>
  <c r="L147" i="1" s="1"/>
  <c r="M147" i="1" s="1"/>
  <c r="N147" i="1" l="1"/>
  <c r="E148" i="1"/>
  <c r="D148" i="1" s="1"/>
  <c r="H148" i="1"/>
  <c r="C148" i="1"/>
  <c r="F148" i="1" l="1"/>
  <c r="G148" i="1" s="1"/>
  <c r="I148" i="1" s="1"/>
  <c r="J148" i="1" s="1"/>
  <c r="K148" i="1" s="1"/>
  <c r="L148" i="1" s="1"/>
  <c r="M148" i="1" s="1"/>
  <c r="N148" i="1" l="1"/>
  <c r="E149" i="1"/>
  <c r="D149" i="1" s="1"/>
  <c r="H149" i="1"/>
  <c r="C149" i="1"/>
  <c r="F149" i="1" l="1"/>
  <c r="G149" i="1" s="1"/>
  <c r="I149" i="1" s="1"/>
  <c r="J149" i="1" s="1"/>
  <c r="K149" i="1" s="1"/>
  <c r="L149" i="1" s="1"/>
  <c r="M149" i="1" s="1"/>
  <c r="N149" i="1" l="1"/>
  <c r="H150" i="1"/>
  <c r="E150" i="1"/>
  <c r="D150" i="1" s="1"/>
  <c r="C150" i="1"/>
  <c r="F150" i="1" l="1"/>
  <c r="G150" i="1" s="1"/>
  <c r="I150" i="1" s="1"/>
  <c r="J150" i="1" s="1"/>
  <c r="K150" i="1" s="1"/>
  <c r="L150" i="1" s="1"/>
  <c r="M150" i="1" s="1"/>
  <c r="N150" i="1" l="1"/>
  <c r="H151" i="1"/>
  <c r="E151" i="1"/>
  <c r="D151" i="1" s="1"/>
  <c r="C151" i="1"/>
  <c r="F151" i="1" l="1"/>
  <c r="G151" i="1" s="1"/>
  <c r="I151" i="1" s="1"/>
  <c r="J151" i="1" s="1"/>
  <c r="K151" i="1" s="1"/>
  <c r="L151" i="1" s="1"/>
  <c r="M151" i="1" s="1"/>
  <c r="N151" i="1" l="1"/>
  <c r="H152" i="1"/>
  <c r="E152" i="1"/>
  <c r="F152" i="1" s="1"/>
  <c r="G152" i="1" s="1"/>
  <c r="I152" i="1" s="1"/>
  <c r="C152" i="1"/>
  <c r="D152" i="1" l="1"/>
  <c r="J152" i="1"/>
  <c r="K152" i="1" s="1"/>
  <c r="L152" i="1" s="1"/>
  <c r="M152" i="1" s="1"/>
  <c r="N152" i="1" l="1"/>
  <c r="E153" i="1"/>
  <c r="F153" i="1" s="1"/>
  <c r="G153" i="1" s="1"/>
  <c r="I153" i="1" s="1"/>
  <c r="H153" i="1"/>
  <c r="C153" i="1"/>
  <c r="D153" i="1" l="1"/>
  <c r="J153" i="1"/>
  <c r="K153" i="1" s="1"/>
  <c r="L153" i="1" s="1"/>
  <c r="M153" i="1" s="1"/>
  <c r="N153" i="1" l="1"/>
  <c r="H154" i="1"/>
  <c r="E154" i="1"/>
  <c r="F154" i="1" s="1"/>
  <c r="G154" i="1" s="1"/>
  <c r="I154" i="1" s="1"/>
  <c r="C154" i="1"/>
  <c r="D154" i="1" l="1"/>
  <c r="J154" i="1"/>
  <c r="K154" i="1" s="1"/>
  <c r="L154" i="1" s="1"/>
  <c r="M154" i="1" s="1"/>
  <c r="N154" i="1" s="1"/>
  <c r="E155" i="1" l="1"/>
  <c r="D155" i="1" s="1"/>
  <c r="H155" i="1"/>
  <c r="C155" i="1"/>
  <c r="F155" i="1" l="1"/>
  <c r="G155" i="1" s="1"/>
  <c r="I155" i="1" s="1"/>
  <c r="J155" i="1" s="1"/>
  <c r="K155" i="1" s="1"/>
  <c r="L155" i="1" s="1"/>
  <c r="M155" i="1" s="1"/>
  <c r="N155" i="1" s="1"/>
  <c r="H156" i="1" l="1"/>
  <c r="E156" i="1"/>
  <c r="D156" i="1" s="1"/>
  <c r="C156" i="1"/>
  <c r="F156" i="1" l="1"/>
  <c r="G156" i="1" s="1"/>
  <c r="I156" i="1" s="1"/>
  <c r="J156" i="1" s="1"/>
  <c r="K156" i="1" s="1"/>
  <c r="L156" i="1" s="1"/>
  <c r="M156" i="1" s="1"/>
  <c r="N156" i="1" s="1"/>
  <c r="E157" i="1" l="1"/>
  <c r="D157" i="1" s="1"/>
  <c r="H157" i="1"/>
  <c r="C157" i="1"/>
  <c r="F157" i="1" l="1"/>
  <c r="G157" i="1" s="1"/>
  <c r="I157" i="1" s="1"/>
  <c r="J157" i="1" s="1"/>
  <c r="K157" i="1" s="1"/>
  <c r="L157" i="1" s="1"/>
  <c r="M157" i="1" l="1"/>
  <c r="N157" i="1" s="1"/>
  <c r="C158" i="1"/>
  <c r="E158" i="1"/>
  <c r="F158" i="1" s="1"/>
  <c r="G158" i="1" s="1"/>
  <c r="I158" i="1" s="1"/>
  <c r="H158" i="1"/>
  <c r="D158" i="1" l="1"/>
  <c r="J158" i="1"/>
  <c r="K158" i="1" s="1"/>
  <c r="L158" i="1" s="1"/>
  <c r="M158" i="1" s="1"/>
  <c r="N158" i="1" s="1"/>
  <c r="E159" i="1" l="1"/>
  <c r="D159" i="1" s="1"/>
  <c r="H159" i="1"/>
  <c r="C159" i="1"/>
  <c r="F159" i="1" l="1"/>
  <c r="G159" i="1" s="1"/>
  <c r="I159" i="1" s="1"/>
  <c r="J159" i="1" s="1"/>
  <c r="K159" i="1" s="1"/>
  <c r="L159" i="1" s="1"/>
  <c r="M159" i="1" s="1"/>
  <c r="N159" i="1" s="1"/>
  <c r="H160" i="1" l="1"/>
  <c r="E160" i="1"/>
  <c r="F160" i="1" s="1"/>
  <c r="G160" i="1" s="1"/>
  <c r="I160" i="1" s="1"/>
  <c r="C160" i="1"/>
  <c r="D160" i="1" l="1"/>
  <c r="J160" i="1"/>
  <c r="K160" i="1" s="1"/>
  <c r="L160" i="1" s="1"/>
  <c r="M160" i="1" s="1"/>
  <c r="N160" i="1" s="1"/>
  <c r="E161" i="1" l="1"/>
  <c r="F161" i="1" s="1"/>
  <c r="G161" i="1" s="1"/>
  <c r="I161" i="1" s="1"/>
  <c r="H161" i="1"/>
  <c r="C161" i="1"/>
  <c r="D161" i="1" l="1"/>
  <c r="J161" i="1"/>
  <c r="K161" i="1" s="1"/>
  <c r="L161" i="1" s="1"/>
  <c r="M161" i="1" s="1"/>
  <c r="N161" i="1" s="1"/>
  <c r="C162" i="1" l="1"/>
  <c r="E162" i="1"/>
  <c r="D162" i="1" s="1"/>
  <c r="H162" i="1"/>
  <c r="F162" i="1" l="1"/>
  <c r="G162" i="1" s="1"/>
  <c r="I162" i="1" s="1"/>
  <c r="J162" i="1" s="1"/>
  <c r="K162" i="1" s="1"/>
  <c r="L162" i="1" s="1"/>
  <c r="M162" i="1" s="1"/>
  <c r="N162" i="1" s="1"/>
  <c r="H163" i="1" l="1"/>
  <c r="E163" i="1"/>
  <c r="F163" i="1" s="1"/>
  <c r="G163" i="1" s="1"/>
  <c r="I163" i="1" s="1"/>
  <c r="C163" i="1"/>
  <c r="D163" i="1" l="1"/>
  <c r="J163" i="1"/>
  <c r="K163" i="1" s="1"/>
  <c r="L163" i="1" s="1"/>
  <c r="M163" i="1" s="1"/>
  <c r="N163" i="1" s="1"/>
  <c r="H164" i="1" l="1"/>
  <c r="E164" i="1"/>
  <c r="F164" i="1" s="1"/>
  <c r="G164" i="1" s="1"/>
  <c r="I164" i="1" s="1"/>
  <c r="C164" i="1"/>
  <c r="D164" i="1" l="1"/>
  <c r="J164" i="1"/>
  <c r="K164" i="1" s="1"/>
  <c r="L164" i="1" s="1"/>
  <c r="M164" i="1" s="1"/>
  <c r="N164" i="1" s="1"/>
  <c r="E165" i="1" l="1"/>
  <c r="D165" i="1" s="1"/>
  <c r="H165" i="1"/>
  <c r="C165" i="1"/>
  <c r="F165" i="1" l="1"/>
  <c r="G165" i="1" s="1"/>
  <c r="I165" i="1" s="1"/>
  <c r="J165" i="1" s="1"/>
  <c r="K165" i="1" s="1"/>
  <c r="L165" i="1" s="1"/>
  <c r="M165" i="1" s="1"/>
  <c r="N165" i="1" s="1"/>
  <c r="H166" i="1" l="1"/>
  <c r="E166" i="1"/>
  <c r="D166" i="1" s="1"/>
  <c r="C166" i="1"/>
  <c r="F166" i="1" l="1"/>
  <c r="G166" i="1" s="1"/>
  <c r="I166" i="1" s="1"/>
  <c r="J166" i="1" s="1"/>
  <c r="K166" i="1" s="1"/>
  <c r="L166" i="1" s="1"/>
  <c r="M166" i="1" s="1"/>
  <c r="N166" i="1" s="1"/>
  <c r="C167" i="1" l="1"/>
  <c r="H167" i="1"/>
  <c r="E167" i="1"/>
  <c r="D167" i="1" s="1"/>
  <c r="F167" i="1" l="1"/>
  <c r="G167" i="1" s="1"/>
  <c r="I167" i="1" s="1"/>
  <c r="J167" i="1" s="1"/>
  <c r="K167" i="1" s="1"/>
  <c r="L167" i="1" s="1"/>
  <c r="M167" i="1" s="1"/>
  <c r="N167" i="1" s="1"/>
  <c r="E168" i="1" l="1"/>
  <c r="F168" i="1" s="1"/>
  <c r="G168" i="1" s="1"/>
  <c r="I168" i="1" s="1"/>
  <c r="H168" i="1"/>
  <c r="C168" i="1"/>
  <c r="D168" i="1" l="1"/>
  <c r="J168" i="1"/>
  <c r="K168" i="1" s="1"/>
  <c r="L168" i="1" s="1"/>
  <c r="M168" i="1" s="1"/>
  <c r="N168" i="1" s="1"/>
  <c r="E169" i="1" l="1"/>
  <c r="D169" i="1" s="1"/>
  <c r="C169" i="1"/>
  <c r="H169" i="1"/>
  <c r="F169" i="1" l="1"/>
  <c r="G169" i="1" s="1"/>
  <c r="I169" i="1" s="1"/>
  <c r="J169" i="1" s="1"/>
  <c r="K169" i="1" s="1"/>
  <c r="L169" i="1" s="1"/>
  <c r="M169" i="1" s="1"/>
  <c r="N169" i="1" s="1"/>
  <c r="H170" i="1" l="1"/>
  <c r="E170" i="1"/>
  <c r="D170" i="1" s="1"/>
  <c r="C170" i="1"/>
  <c r="F170" i="1" l="1"/>
  <c r="G170" i="1" s="1"/>
  <c r="I170" i="1" s="1"/>
  <c r="J170" i="1" s="1"/>
  <c r="K170" i="1" s="1"/>
  <c r="L170" i="1" s="1"/>
  <c r="M170" i="1" s="1"/>
  <c r="N170" i="1" s="1"/>
  <c r="H171" i="1" l="1"/>
  <c r="E171" i="1"/>
  <c r="D171" i="1" s="1"/>
  <c r="C171" i="1"/>
  <c r="F171" i="1" l="1"/>
  <c r="G171" i="1" s="1"/>
  <c r="I171" i="1" s="1"/>
  <c r="J171" i="1" s="1"/>
  <c r="K171" i="1" s="1"/>
  <c r="L171" i="1" s="1"/>
  <c r="M171" i="1" s="1"/>
  <c r="N171" i="1" s="1"/>
  <c r="H172" i="1" l="1"/>
  <c r="C172" i="1"/>
  <c r="E172" i="1"/>
  <c r="D172" i="1" s="1"/>
  <c r="F172" i="1" l="1"/>
  <c r="G172" i="1" s="1"/>
  <c r="I172" i="1" s="1"/>
  <c r="J172" i="1" s="1"/>
  <c r="K172" i="1" s="1"/>
  <c r="L172" i="1" s="1"/>
  <c r="M172" i="1" s="1"/>
  <c r="N172" i="1" s="1"/>
  <c r="H173" i="1" l="1"/>
  <c r="E173" i="1"/>
  <c r="F173" i="1" s="1"/>
  <c r="G173" i="1" s="1"/>
  <c r="I173" i="1" s="1"/>
  <c r="C173" i="1"/>
  <c r="D173" i="1" l="1"/>
  <c r="J173" i="1"/>
  <c r="K173" i="1" s="1"/>
  <c r="L173" i="1" s="1"/>
  <c r="M173" i="1" l="1"/>
  <c r="N173" i="1" s="1"/>
  <c r="E174" i="1"/>
  <c r="D174" i="1" s="1"/>
  <c r="H174" i="1"/>
  <c r="C174" i="1"/>
  <c r="F174" i="1" l="1"/>
  <c r="G174" i="1" s="1"/>
  <c r="I174" i="1" s="1"/>
  <c r="J174" i="1" s="1"/>
  <c r="K174" i="1" s="1"/>
  <c r="L174" i="1" s="1"/>
  <c r="M174" i="1" s="1"/>
  <c r="N174" i="1" s="1"/>
  <c r="E175" i="1" l="1"/>
  <c r="D175" i="1" s="1"/>
  <c r="H175" i="1"/>
  <c r="C175" i="1"/>
  <c r="F175" i="1" l="1"/>
  <c r="G175" i="1" s="1"/>
  <c r="I175" i="1" s="1"/>
  <c r="J175" i="1" s="1"/>
  <c r="K175" i="1" s="1"/>
  <c r="L175" i="1" s="1"/>
  <c r="M175" i="1" s="1"/>
  <c r="N175" i="1" s="1"/>
  <c r="H176" i="1" l="1"/>
  <c r="C176" i="1"/>
  <c r="E176" i="1"/>
  <c r="D176" i="1" s="1"/>
  <c r="F176" i="1" l="1"/>
  <c r="G176" i="1" s="1"/>
  <c r="I176" i="1" s="1"/>
  <c r="J176" i="1" s="1"/>
  <c r="K176" i="1" s="1"/>
  <c r="L176" i="1" s="1"/>
  <c r="M176" i="1" s="1"/>
  <c r="N176" i="1" s="1"/>
  <c r="H177" i="1" l="1"/>
  <c r="E177" i="1"/>
  <c r="D177" i="1" s="1"/>
  <c r="C177" i="1"/>
  <c r="F177" i="1" l="1"/>
  <c r="G177" i="1" s="1"/>
  <c r="I177" i="1" s="1"/>
  <c r="J177" i="1" s="1"/>
  <c r="K177" i="1" s="1"/>
  <c r="L177" i="1" s="1"/>
  <c r="M177" i="1" s="1"/>
  <c r="N177" i="1" s="1"/>
  <c r="E178" i="1" l="1"/>
  <c r="D178" i="1" s="1"/>
  <c r="H178" i="1"/>
  <c r="C178" i="1"/>
  <c r="F178" i="1" l="1"/>
  <c r="G178" i="1" s="1"/>
  <c r="I178" i="1" s="1"/>
  <c r="J178" i="1" s="1"/>
  <c r="K178" i="1" s="1"/>
  <c r="L178" i="1" s="1"/>
  <c r="E179" i="1" s="1"/>
  <c r="M178" i="1" l="1"/>
  <c r="N178" i="1" s="1"/>
  <c r="C179" i="1"/>
  <c r="H179" i="1"/>
  <c r="D179" i="1"/>
  <c r="F179" i="1"/>
  <c r="G179" i="1" s="1"/>
  <c r="I179" i="1" s="1"/>
  <c r="J179" i="1" l="1"/>
  <c r="K179" i="1" s="1"/>
  <c r="L179" i="1" s="1"/>
  <c r="M179" i="1" s="1"/>
  <c r="N179" i="1" s="1"/>
  <c r="C180" i="1" l="1"/>
  <c r="H180" i="1"/>
  <c r="E180" i="1"/>
  <c r="D180" i="1" s="1"/>
  <c r="F180" i="1" l="1"/>
  <c r="G180" i="1" s="1"/>
  <c r="I180" i="1" s="1"/>
  <c r="J180" i="1" s="1"/>
  <c r="K180" i="1" s="1"/>
  <c r="L180" i="1" s="1"/>
  <c r="M180" i="1" s="1"/>
  <c r="N180" i="1" s="1"/>
  <c r="E181" i="1" l="1"/>
  <c r="D181" i="1" s="1"/>
  <c r="H181" i="1"/>
  <c r="C181" i="1"/>
  <c r="F181" i="1" l="1"/>
  <c r="G181" i="1" s="1"/>
  <c r="I181" i="1" s="1"/>
  <c r="J181" i="1" s="1"/>
  <c r="K181" i="1" s="1"/>
  <c r="L181" i="1" s="1"/>
  <c r="M181" i="1" s="1"/>
  <c r="N181" i="1" s="1"/>
  <c r="H182" i="1" l="1"/>
  <c r="E182" i="1"/>
  <c r="F182" i="1" s="1"/>
  <c r="G182" i="1" s="1"/>
  <c r="I182" i="1" s="1"/>
  <c r="C182" i="1"/>
  <c r="D182" i="1" l="1"/>
  <c r="J182" i="1"/>
  <c r="K182" i="1" s="1"/>
  <c r="L182" i="1" s="1"/>
  <c r="M182" i="1" s="1"/>
  <c r="N182" i="1" s="1"/>
  <c r="H183" i="1" l="1"/>
  <c r="E183" i="1"/>
  <c r="D183" i="1" s="1"/>
  <c r="C183" i="1"/>
  <c r="F183" i="1" l="1"/>
  <c r="G183" i="1" s="1"/>
  <c r="I183" i="1" s="1"/>
  <c r="J183" i="1" s="1"/>
  <c r="K183" i="1" s="1"/>
  <c r="L183" i="1" s="1"/>
  <c r="M183" i="1" s="1"/>
  <c r="N183" i="1" s="1"/>
  <c r="H184" i="1" l="1"/>
  <c r="C184" i="1"/>
  <c r="E184" i="1"/>
  <c r="F184" i="1" s="1"/>
  <c r="G184" i="1" s="1"/>
  <c r="I184" i="1" s="1"/>
  <c r="D184" i="1" l="1"/>
  <c r="J184" i="1"/>
  <c r="K184" i="1" s="1"/>
  <c r="L184" i="1" s="1"/>
  <c r="M184" i="1" s="1"/>
  <c r="N184" i="1" s="1"/>
  <c r="E185" i="1" l="1"/>
  <c r="D185" i="1" s="1"/>
  <c r="H185" i="1"/>
  <c r="C185" i="1"/>
  <c r="F185" i="1" l="1"/>
  <c r="G185" i="1" s="1"/>
  <c r="I185" i="1" s="1"/>
  <c r="J185" i="1" s="1"/>
  <c r="K185" i="1" s="1"/>
  <c r="L185" i="1" s="1"/>
  <c r="M185" i="1" s="1"/>
  <c r="N185" i="1" s="1"/>
  <c r="E186" i="1" l="1"/>
  <c r="F186" i="1" s="1"/>
  <c r="G186" i="1" s="1"/>
  <c r="I186" i="1" s="1"/>
  <c r="H186" i="1"/>
  <c r="C186" i="1"/>
  <c r="D186" i="1" l="1"/>
  <c r="J186" i="1"/>
  <c r="K186" i="1" s="1"/>
  <c r="L186" i="1" s="1"/>
  <c r="M186" i="1" s="1"/>
  <c r="N186" i="1" s="1"/>
  <c r="E187" i="1" l="1"/>
  <c r="D187" i="1" s="1"/>
  <c r="H187" i="1"/>
  <c r="C187" i="1"/>
  <c r="F187" i="1" l="1"/>
  <c r="G187" i="1" s="1"/>
  <c r="I187" i="1" s="1"/>
  <c r="J187" i="1" s="1"/>
  <c r="K187" i="1" s="1"/>
  <c r="L187" i="1" s="1"/>
  <c r="M187" i="1" s="1"/>
  <c r="N187" i="1" s="1"/>
  <c r="E188" i="1" l="1"/>
  <c r="D188" i="1" s="1"/>
  <c r="H188" i="1"/>
  <c r="C188" i="1"/>
  <c r="F188" i="1" l="1"/>
  <c r="G188" i="1" s="1"/>
  <c r="I188" i="1" s="1"/>
  <c r="J188" i="1" s="1"/>
  <c r="K188" i="1" s="1"/>
  <c r="L188" i="1" s="1"/>
  <c r="M188" i="1" s="1"/>
  <c r="N188" i="1" s="1"/>
  <c r="E189" i="1" l="1"/>
  <c r="F189" i="1" s="1"/>
  <c r="G189" i="1" s="1"/>
  <c r="I189" i="1" s="1"/>
  <c r="H189" i="1"/>
  <c r="C189" i="1"/>
  <c r="D189" i="1" l="1"/>
  <c r="J189" i="1"/>
  <c r="K189" i="1" s="1"/>
  <c r="L189" i="1" s="1"/>
  <c r="M189" i="1" s="1"/>
  <c r="N189" i="1" s="1"/>
  <c r="H190" i="1" l="1"/>
  <c r="E190" i="1"/>
  <c r="F190" i="1" s="1"/>
  <c r="G190" i="1" s="1"/>
  <c r="I190" i="1" s="1"/>
  <c r="C190" i="1"/>
  <c r="D190" i="1" l="1"/>
  <c r="J190" i="1"/>
  <c r="K190" i="1" s="1"/>
  <c r="L190" i="1" s="1"/>
  <c r="M190" i="1" s="1"/>
  <c r="N190" i="1" s="1"/>
  <c r="E191" i="1" l="1"/>
  <c r="F191" i="1" s="1"/>
  <c r="G191" i="1" s="1"/>
  <c r="I191" i="1" s="1"/>
  <c r="H191" i="1"/>
  <c r="C191" i="1"/>
  <c r="D191" i="1" l="1"/>
  <c r="J191" i="1"/>
  <c r="K191" i="1" s="1"/>
  <c r="L191" i="1" s="1"/>
  <c r="M191" i="1" s="1"/>
  <c r="N191" i="1" s="1"/>
  <c r="E192" i="1" l="1"/>
  <c r="D192" i="1" s="1"/>
  <c r="H192" i="1"/>
  <c r="C192" i="1"/>
  <c r="F192" i="1" l="1"/>
  <c r="G192" i="1" s="1"/>
  <c r="I192" i="1" s="1"/>
  <c r="J192" i="1" s="1"/>
  <c r="K192" i="1" s="1"/>
  <c r="L192" i="1" s="1"/>
  <c r="M192" i="1" s="1"/>
  <c r="N192" i="1" s="1"/>
  <c r="H193" i="1" l="1"/>
  <c r="E193" i="1"/>
  <c r="D193" i="1" s="1"/>
  <c r="C193" i="1"/>
  <c r="F193" i="1" l="1"/>
  <c r="G193" i="1" s="1"/>
  <c r="I193" i="1" s="1"/>
  <c r="J193" i="1" s="1"/>
  <c r="K193" i="1" s="1"/>
  <c r="L193" i="1" s="1"/>
  <c r="M193" i="1" l="1"/>
  <c r="N193" i="1" s="1"/>
  <c r="E194" i="1"/>
  <c r="F194" i="1" s="1"/>
  <c r="G194" i="1" s="1"/>
  <c r="I194" i="1" s="1"/>
  <c r="C194" i="1"/>
  <c r="H194" i="1"/>
  <c r="D194" i="1" l="1"/>
  <c r="J194" i="1"/>
  <c r="K194" i="1" s="1"/>
  <c r="L194" i="1" s="1"/>
  <c r="M194" i="1" s="1"/>
  <c r="N194" i="1" s="1"/>
  <c r="E195" i="1" l="1"/>
  <c r="F195" i="1" s="1"/>
  <c r="G195" i="1" s="1"/>
  <c r="I195" i="1" s="1"/>
  <c r="H195" i="1"/>
  <c r="C195" i="1"/>
  <c r="D195" i="1" l="1"/>
  <c r="J195" i="1"/>
  <c r="K195" i="1" s="1"/>
  <c r="L195" i="1" s="1"/>
  <c r="M195" i="1" s="1"/>
  <c r="N195" i="1" s="1"/>
  <c r="C196" i="1" l="1"/>
  <c r="E196" i="1"/>
  <c r="F196" i="1" s="1"/>
  <c r="G196" i="1" s="1"/>
  <c r="I196" i="1" s="1"/>
  <c r="H196" i="1"/>
  <c r="D196" i="1" l="1"/>
  <c r="J196" i="1"/>
  <c r="K196" i="1" s="1"/>
  <c r="L196" i="1" s="1"/>
  <c r="M196" i="1" l="1"/>
  <c r="N196" i="1" s="1"/>
  <c r="E197" i="1"/>
  <c r="F197" i="1" s="1"/>
  <c r="G197" i="1" s="1"/>
  <c r="I197" i="1" s="1"/>
  <c r="C197" i="1"/>
  <c r="H197" i="1"/>
  <c r="D197" i="1" l="1"/>
  <c r="J197" i="1"/>
  <c r="K197" i="1" s="1"/>
  <c r="L197" i="1" s="1"/>
  <c r="M197" i="1" s="1"/>
  <c r="N197" i="1" s="1"/>
  <c r="H198" i="1" l="1"/>
  <c r="E198" i="1"/>
  <c r="F198" i="1" s="1"/>
  <c r="G198" i="1" s="1"/>
  <c r="I198" i="1" s="1"/>
  <c r="C198" i="1"/>
  <c r="D198" i="1" l="1"/>
  <c r="J198" i="1"/>
  <c r="K198" i="1" s="1"/>
  <c r="L198" i="1" s="1"/>
  <c r="M198" i="1" s="1"/>
  <c r="N198" i="1" s="1"/>
  <c r="H199" i="1" l="1"/>
  <c r="E199" i="1"/>
  <c r="D199" i="1" s="1"/>
  <c r="C199" i="1"/>
  <c r="F199" i="1" l="1"/>
  <c r="G199" i="1" s="1"/>
  <c r="I199" i="1" s="1"/>
  <c r="J199" i="1" s="1"/>
  <c r="K199" i="1" s="1"/>
  <c r="L199" i="1" s="1"/>
  <c r="M199" i="1" s="1"/>
  <c r="N199" i="1" s="1"/>
  <c r="E200" i="1" l="1"/>
  <c r="F200" i="1" s="1"/>
  <c r="G200" i="1" s="1"/>
  <c r="I200" i="1" s="1"/>
  <c r="H200" i="1"/>
  <c r="C200" i="1"/>
  <c r="D200" i="1" l="1"/>
  <c r="J200" i="1"/>
  <c r="K200" i="1" s="1"/>
  <c r="L200" i="1" s="1"/>
  <c r="M200" i="1" s="1"/>
  <c r="N200" i="1" s="1"/>
  <c r="H201" i="1" l="1"/>
  <c r="E201" i="1"/>
  <c r="D201" i="1" s="1"/>
  <c r="C201" i="1"/>
  <c r="F201" i="1" l="1"/>
  <c r="G201" i="1" s="1"/>
  <c r="I201" i="1" s="1"/>
  <c r="J201" i="1" s="1"/>
  <c r="K201" i="1" s="1"/>
  <c r="L201" i="1" s="1"/>
  <c r="M201" i="1" s="1"/>
  <c r="N201" i="1" s="1"/>
  <c r="E202" i="1" l="1"/>
  <c r="D202" i="1" s="1"/>
  <c r="H202" i="1"/>
  <c r="C202" i="1"/>
  <c r="F202" i="1" l="1"/>
  <c r="G202" i="1" s="1"/>
  <c r="I202" i="1" s="1"/>
  <c r="J202" i="1" s="1"/>
  <c r="K202" i="1" s="1"/>
  <c r="L202" i="1" s="1"/>
  <c r="M202" i="1" s="1"/>
  <c r="N202" i="1" s="1"/>
  <c r="C203" i="1" l="1"/>
  <c r="H203" i="1"/>
  <c r="E203" i="1"/>
  <c r="D203" i="1" s="1"/>
  <c r="F203" i="1" l="1"/>
  <c r="G203" i="1" s="1"/>
  <c r="I203" i="1" s="1"/>
  <c r="J203" i="1" s="1"/>
  <c r="K203" i="1" s="1"/>
  <c r="L203" i="1" s="1"/>
  <c r="M203" i="1" s="1"/>
  <c r="N203" i="1" s="1"/>
  <c r="H204" i="1" l="1"/>
  <c r="E204" i="1"/>
  <c r="D204" i="1" s="1"/>
  <c r="C204" i="1"/>
  <c r="F204" i="1" l="1"/>
  <c r="G204" i="1" s="1"/>
  <c r="I204" i="1" s="1"/>
  <c r="J204" i="1" s="1"/>
  <c r="K204" i="1" s="1"/>
  <c r="L204" i="1" s="1"/>
  <c r="M204" i="1" s="1"/>
  <c r="N204" i="1" s="1"/>
  <c r="H205" i="1" l="1"/>
  <c r="E205" i="1"/>
  <c r="D205" i="1" s="1"/>
  <c r="C205" i="1"/>
  <c r="F205" i="1" l="1"/>
  <c r="G205" i="1" s="1"/>
  <c r="I205" i="1" s="1"/>
  <c r="J205" i="1" s="1"/>
  <c r="K205" i="1" s="1"/>
  <c r="L205" i="1" s="1"/>
  <c r="M205" i="1" s="1"/>
  <c r="N205" i="1" s="1"/>
  <c r="H206" i="1" l="1"/>
  <c r="C206" i="1"/>
  <c r="E206" i="1"/>
  <c r="D206" i="1" s="1"/>
  <c r="F206" i="1" l="1"/>
  <c r="G206" i="1" s="1"/>
  <c r="I206" i="1" s="1"/>
  <c r="J206" i="1" s="1"/>
  <c r="K206" i="1" s="1"/>
  <c r="L206" i="1" s="1"/>
  <c r="M206" i="1" s="1"/>
  <c r="N206" i="1" s="1"/>
  <c r="H207" i="1" l="1"/>
  <c r="C207" i="1"/>
  <c r="E207" i="1"/>
  <c r="D207" i="1" s="1"/>
  <c r="F207" i="1" l="1"/>
  <c r="G207" i="1" s="1"/>
  <c r="I207" i="1" s="1"/>
  <c r="J207" i="1" s="1"/>
  <c r="K207" i="1" s="1"/>
  <c r="L207" i="1" s="1"/>
  <c r="M207" i="1" s="1"/>
  <c r="N207" i="1" s="1"/>
  <c r="E208" i="1" l="1"/>
  <c r="F208" i="1" s="1"/>
  <c r="G208" i="1" s="1"/>
  <c r="I208" i="1" s="1"/>
  <c r="H208" i="1"/>
  <c r="C208" i="1"/>
  <c r="D208" i="1" l="1"/>
  <c r="J208" i="1"/>
  <c r="K208" i="1" s="1"/>
  <c r="L208" i="1" s="1"/>
  <c r="M208" i="1" s="1"/>
  <c r="N208" i="1" s="1"/>
  <c r="H209" i="1" l="1"/>
  <c r="C209" i="1"/>
  <c r="E209" i="1"/>
  <c r="F209" i="1" s="1"/>
  <c r="G209" i="1" s="1"/>
  <c r="I209" i="1" s="1"/>
  <c r="D209" i="1" l="1"/>
  <c r="J209" i="1"/>
  <c r="K209" i="1" s="1"/>
  <c r="L209" i="1" s="1"/>
  <c r="M209" i="1" s="1"/>
  <c r="N209" i="1" s="1"/>
  <c r="H210" i="1" l="1"/>
  <c r="C210" i="1"/>
  <c r="E210" i="1"/>
  <c r="F210" i="1" s="1"/>
  <c r="G210" i="1" s="1"/>
  <c r="I210" i="1" s="1"/>
  <c r="D210" i="1" l="1"/>
  <c r="J210" i="1"/>
  <c r="K210" i="1" s="1"/>
  <c r="L210" i="1" s="1"/>
  <c r="M210" i="1" s="1"/>
  <c r="N210" i="1" s="1"/>
  <c r="H211" i="1" l="1"/>
  <c r="E211" i="1"/>
  <c r="F211" i="1" s="1"/>
  <c r="G211" i="1" s="1"/>
  <c r="I211" i="1" s="1"/>
  <c r="C211" i="1"/>
  <c r="D211" i="1" l="1"/>
  <c r="J211" i="1"/>
  <c r="K211" i="1" s="1"/>
  <c r="L211" i="1" s="1"/>
  <c r="M211" i="1" l="1"/>
  <c r="N211" i="1" s="1"/>
  <c r="E212" i="1"/>
  <c r="D212" i="1" s="1"/>
  <c r="H212" i="1"/>
  <c r="C212" i="1"/>
  <c r="F212" i="1" l="1"/>
  <c r="G212" i="1" s="1"/>
  <c r="I212" i="1" s="1"/>
  <c r="J212" i="1" s="1"/>
  <c r="K212" i="1" s="1"/>
  <c r="L212" i="1" s="1"/>
  <c r="M212" i="1" s="1"/>
  <c r="N212" i="1" s="1"/>
  <c r="E213" i="1" l="1"/>
  <c r="F213" i="1" s="1"/>
  <c r="G213" i="1" s="1"/>
  <c r="I213" i="1" s="1"/>
  <c r="H213" i="1"/>
  <c r="C213" i="1"/>
  <c r="D213" i="1" l="1"/>
  <c r="J213" i="1"/>
  <c r="K213" i="1" s="1"/>
  <c r="L213" i="1" s="1"/>
  <c r="M213" i="1" s="1"/>
  <c r="N213" i="1" s="1"/>
  <c r="H214" i="1" l="1"/>
  <c r="E214" i="1"/>
  <c r="D214" i="1" s="1"/>
  <c r="C214" i="1"/>
  <c r="F214" i="1" l="1"/>
  <c r="G214" i="1" s="1"/>
  <c r="I214" i="1" s="1"/>
  <c r="J214" i="1" s="1"/>
  <c r="K214" i="1" s="1"/>
  <c r="L214" i="1" s="1"/>
  <c r="M214" i="1" s="1"/>
  <c r="N214" i="1" s="1"/>
  <c r="C215" i="1" l="1"/>
  <c r="H215" i="1"/>
  <c r="E215" i="1"/>
  <c r="D215" i="1" s="1"/>
  <c r="F215" i="1" l="1"/>
  <c r="G215" i="1" s="1"/>
  <c r="I215" i="1" s="1"/>
  <c r="J215" i="1" s="1"/>
  <c r="K215" i="1" s="1"/>
  <c r="L215" i="1" s="1"/>
  <c r="M215" i="1" s="1"/>
  <c r="N215" i="1" s="1"/>
  <c r="H216" i="1" l="1"/>
  <c r="C216" i="1"/>
  <c r="E216" i="1"/>
  <c r="D216" i="1" s="1"/>
  <c r="F216" i="1" l="1"/>
  <c r="G216" i="1" s="1"/>
  <c r="I216" i="1" s="1"/>
  <c r="J216" i="1" s="1"/>
  <c r="K216" i="1" s="1"/>
  <c r="L216" i="1" s="1"/>
  <c r="M216" i="1" s="1"/>
  <c r="N216" i="1" s="1"/>
  <c r="C217" i="1" l="1"/>
  <c r="H217" i="1"/>
  <c r="E217" i="1"/>
  <c r="D217" i="1" s="1"/>
  <c r="F217" i="1" l="1"/>
  <c r="G217" i="1" s="1"/>
  <c r="I217" i="1" s="1"/>
  <c r="J217" i="1" s="1"/>
  <c r="K217" i="1" s="1"/>
  <c r="L217" i="1" s="1"/>
  <c r="M217" i="1" s="1"/>
  <c r="N217" i="1" s="1"/>
  <c r="H218" i="1" l="1"/>
  <c r="E218" i="1"/>
  <c r="F218" i="1" s="1"/>
  <c r="G218" i="1" s="1"/>
  <c r="I218" i="1" s="1"/>
  <c r="C218" i="1"/>
  <c r="D218" i="1" l="1"/>
  <c r="J218" i="1"/>
  <c r="K218" i="1" s="1"/>
  <c r="L218" i="1" s="1"/>
  <c r="M218" i="1" s="1"/>
  <c r="N218" i="1" s="1"/>
  <c r="H219" i="1" l="1"/>
  <c r="E219" i="1"/>
  <c r="F219" i="1" s="1"/>
  <c r="G219" i="1" s="1"/>
  <c r="I219" i="1" s="1"/>
  <c r="C219" i="1"/>
  <c r="D219" i="1" l="1"/>
  <c r="J219" i="1"/>
  <c r="K219" i="1" s="1"/>
  <c r="L219" i="1" s="1"/>
  <c r="M219" i="1" s="1"/>
  <c r="N219" i="1" s="1"/>
  <c r="E220" i="1" l="1"/>
  <c r="F220" i="1" s="1"/>
  <c r="G220" i="1" s="1"/>
  <c r="I220" i="1" s="1"/>
  <c r="H220" i="1"/>
  <c r="C220" i="1"/>
  <c r="D220" i="1" l="1"/>
  <c r="J220" i="1"/>
  <c r="K220" i="1" s="1"/>
  <c r="L220" i="1" s="1"/>
  <c r="M220" i="1" s="1"/>
  <c r="N220" i="1" s="1"/>
  <c r="E221" i="1" l="1"/>
  <c r="F221" i="1" s="1"/>
  <c r="G221" i="1" s="1"/>
  <c r="I221" i="1" s="1"/>
  <c r="H221" i="1"/>
  <c r="C221" i="1"/>
  <c r="D221" i="1" l="1"/>
  <c r="J221" i="1"/>
  <c r="K221" i="1" s="1"/>
  <c r="L221" i="1" s="1"/>
  <c r="M221" i="1" s="1"/>
  <c r="N221" i="1" s="1"/>
  <c r="H222" i="1" l="1"/>
  <c r="E222" i="1"/>
  <c r="D222" i="1" s="1"/>
  <c r="C222" i="1"/>
  <c r="F222" i="1" l="1"/>
  <c r="G222" i="1" s="1"/>
  <c r="I222" i="1" s="1"/>
  <c r="J222" i="1" s="1"/>
  <c r="K222" i="1" s="1"/>
  <c r="L222" i="1" s="1"/>
  <c r="M222" i="1" s="1"/>
  <c r="N222" i="1" s="1"/>
  <c r="H223" i="1" l="1"/>
  <c r="E223" i="1"/>
  <c r="F223" i="1" s="1"/>
  <c r="G223" i="1" s="1"/>
  <c r="I223" i="1" s="1"/>
  <c r="C223" i="1"/>
  <c r="D223" i="1" l="1"/>
  <c r="J223" i="1"/>
  <c r="K223" i="1" s="1"/>
  <c r="L223" i="1" s="1"/>
  <c r="M223" i="1" s="1"/>
  <c r="N223" i="1" s="1"/>
  <c r="E224" i="1" l="1"/>
  <c r="F224" i="1" s="1"/>
  <c r="G224" i="1" s="1"/>
  <c r="I224" i="1" s="1"/>
  <c r="H224" i="1"/>
  <c r="C224" i="1"/>
  <c r="D224" i="1" l="1"/>
  <c r="J224" i="1"/>
  <c r="K224" i="1" s="1"/>
  <c r="L224" i="1" s="1"/>
  <c r="M224" i="1" s="1"/>
  <c r="N224" i="1" s="1"/>
  <c r="C225" i="1" l="1"/>
  <c r="H225" i="1"/>
  <c r="E225" i="1"/>
  <c r="D225" i="1" s="1"/>
  <c r="F225" i="1" l="1"/>
  <c r="G225" i="1" s="1"/>
  <c r="I225" i="1" s="1"/>
  <c r="J225" i="1" s="1"/>
  <c r="K225" i="1" s="1"/>
  <c r="L225" i="1" s="1"/>
  <c r="M225" i="1" s="1"/>
  <c r="N225" i="1" s="1"/>
  <c r="H226" i="1" l="1"/>
  <c r="C226" i="1"/>
  <c r="E226" i="1"/>
  <c r="F226" i="1" s="1"/>
  <c r="G226" i="1" s="1"/>
  <c r="I226" i="1" s="1"/>
  <c r="D226" i="1" l="1"/>
  <c r="J226" i="1"/>
  <c r="K226" i="1" s="1"/>
  <c r="L226" i="1" s="1"/>
  <c r="M226" i="1" s="1"/>
  <c r="N226" i="1" s="1"/>
  <c r="H227" i="1" l="1"/>
  <c r="C227" i="1"/>
  <c r="E227" i="1"/>
  <c r="D227" i="1" s="1"/>
  <c r="F227" i="1" l="1"/>
  <c r="G227" i="1" s="1"/>
  <c r="I227" i="1" s="1"/>
  <c r="J227" i="1" s="1"/>
  <c r="K227" i="1" s="1"/>
  <c r="L227" i="1" s="1"/>
  <c r="M227" i="1" s="1"/>
  <c r="N227" i="1" s="1"/>
  <c r="H228" i="1" l="1"/>
  <c r="C228" i="1"/>
  <c r="E228" i="1"/>
  <c r="F228" i="1" s="1"/>
  <c r="G228" i="1" s="1"/>
  <c r="I228" i="1" s="1"/>
  <c r="D228" i="1" l="1"/>
  <c r="J228" i="1"/>
  <c r="K228" i="1" s="1"/>
  <c r="L228" i="1" s="1"/>
  <c r="M228" i="1" s="1"/>
  <c r="N228" i="1" s="1"/>
  <c r="C229" i="1" l="1"/>
  <c r="E229" i="1"/>
  <c r="F229" i="1" s="1"/>
  <c r="G229" i="1" s="1"/>
  <c r="I229" i="1" s="1"/>
  <c r="H229" i="1"/>
  <c r="D229" i="1" l="1"/>
  <c r="J229" i="1"/>
  <c r="K229" i="1" s="1"/>
  <c r="L229" i="1" s="1"/>
  <c r="M229" i="1" s="1"/>
  <c r="N229" i="1" s="1"/>
  <c r="H230" i="1" l="1"/>
  <c r="E230" i="1"/>
  <c r="F230" i="1" s="1"/>
  <c r="G230" i="1" s="1"/>
  <c r="I230" i="1" s="1"/>
  <c r="C230" i="1"/>
  <c r="D230" i="1" l="1"/>
  <c r="J230" i="1"/>
  <c r="K230" i="1" s="1"/>
  <c r="L230" i="1" s="1"/>
  <c r="M230" i="1" s="1"/>
  <c r="N230" i="1" s="1"/>
  <c r="H231" i="1" l="1"/>
  <c r="C231" i="1"/>
  <c r="E231" i="1"/>
  <c r="F231" i="1" s="1"/>
  <c r="G231" i="1" s="1"/>
  <c r="I231" i="1" s="1"/>
  <c r="D231" i="1" l="1"/>
  <c r="J231" i="1"/>
  <c r="K231" i="1" s="1"/>
  <c r="L231" i="1" s="1"/>
  <c r="M231" i="1" s="1"/>
  <c r="N231" i="1" s="1"/>
  <c r="E232" i="1" l="1"/>
  <c r="D232" i="1" s="1"/>
  <c r="C232" i="1"/>
  <c r="H232" i="1"/>
  <c r="F232" i="1" l="1"/>
  <c r="G232" i="1" s="1"/>
  <c r="I232" i="1" s="1"/>
  <c r="J232" i="1" s="1"/>
  <c r="K232" i="1" s="1"/>
  <c r="L232" i="1" s="1"/>
  <c r="M232" i="1" s="1"/>
  <c r="N232" i="1" s="1"/>
  <c r="E233" i="1" l="1"/>
  <c r="F233" i="1" s="1"/>
  <c r="G233" i="1" s="1"/>
  <c r="I233" i="1" s="1"/>
  <c r="H233" i="1"/>
  <c r="C233" i="1"/>
  <c r="D233" i="1" l="1"/>
  <c r="J233" i="1"/>
  <c r="K233" i="1" s="1"/>
  <c r="L233" i="1" s="1"/>
  <c r="M233" i="1" s="1"/>
  <c r="N233" i="1" s="1"/>
  <c r="H234" i="1" l="1"/>
  <c r="E234" i="1"/>
  <c r="F234" i="1" s="1"/>
  <c r="G234" i="1" s="1"/>
  <c r="I234" i="1" s="1"/>
  <c r="C234" i="1"/>
  <c r="D234" i="1" l="1"/>
  <c r="J234" i="1"/>
  <c r="K234" i="1" s="1"/>
  <c r="L234" i="1" s="1"/>
  <c r="M234" i="1" s="1"/>
  <c r="N234" i="1" s="1"/>
  <c r="H235" i="1" l="1"/>
  <c r="C235" i="1"/>
  <c r="E235" i="1"/>
  <c r="F235" i="1" s="1"/>
  <c r="G235" i="1" s="1"/>
  <c r="I235" i="1" s="1"/>
  <c r="D235" i="1" l="1"/>
  <c r="J235" i="1"/>
  <c r="K235" i="1" s="1"/>
  <c r="L235" i="1" s="1"/>
  <c r="M235" i="1" s="1"/>
  <c r="N235" i="1" s="1"/>
  <c r="H236" i="1" l="1"/>
  <c r="E236" i="1"/>
  <c r="D236" i="1" s="1"/>
  <c r="C236" i="1"/>
  <c r="F236" i="1" l="1"/>
  <c r="G236" i="1" s="1"/>
  <c r="I236" i="1" s="1"/>
  <c r="J236" i="1" s="1"/>
  <c r="K236" i="1" s="1"/>
  <c r="L236" i="1" s="1"/>
  <c r="M236" i="1" s="1"/>
  <c r="N236" i="1" s="1"/>
  <c r="H237" i="1" l="1"/>
  <c r="C237" i="1"/>
  <c r="E237" i="1"/>
  <c r="F237" i="1" s="1"/>
  <c r="G237" i="1" s="1"/>
  <c r="I237" i="1" s="1"/>
  <c r="D237" i="1" l="1"/>
  <c r="J237" i="1"/>
  <c r="K237" i="1" s="1"/>
  <c r="L237" i="1" s="1"/>
  <c r="M237" i="1" s="1"/>
  <c r="N237" i="1" s="1"/>
  <c r="C238" i="1" l="1"/>
  <c r="E238" i="1"/>
  <c r="D238" i="1" s="1"/>
  <c r="H238" i="1"/>
  <c r="F238" i="1" l="1"/>
  <c r="G238" i="1" s="1"/>
  <c r="I238" i="1" s="1"/>
  <c r="J238" i="1" s="1"/>
  <c r="K238" i="1" s="1"/>
  <c r="L238" i="1" s="1"/>
  <c r="M238" i="1" s="1"/>
  <c r="N238" i="1" s="1"/>
  <c r="C239" i="1" l="1"/>
  <c r="H239" i="1"/>
  <c r="E239" i="1"/>
  <c r="D239" i="1" s="1"/>
  <c r="F239" i="1" l="1"/>
  <c r="G239" i="1" s="1"/>
  <c r="I239" i="1" s="1"/>
  <c r="J239" i="1" s="1"/>
  <c r="K239" i="1" s="1"/>
  <c r="L239" i="1" s="1"/>
  <c r="M239" i="1" s="1"/>
  <c r="N239" i="1" s="1"/>
  <c r="E240" i="1" l="1"/>
  <c r="D240" i="1" s="1"/>
  <c r="H240" i="1"/>
  <c r="C240" i="1"/>
  <c r="F240" i="1" l="1"/>
  <c r="G240" i="1" s="1"/>
  <c r="I240" i="1" s="1"/>
  <c r="J240" i="1" s="1"/>
  <c r="K240" i="1" s="1"/>
  <c r="L240" i="1" s="1"/>
  <c r="M240" i="1" s="1"/>
  <c r="N240" i="1" s="1"/>
  <c r="C241" i="1" l="1"/>
  <c r="H241" i="1"/>
  <c r="E241" i="1"/>
  <c r="D241" i="1" s="1"/>
  <c r="F241" i="1" l="1"/>
  <c r="G241" i="1" s="1"/>
  <c r="I241" i="1" s="1"/>
  <c r="J241" i="1" s="1"/>
  <c r="K241" i="1" s="1"/>
  <c r="L241" i="1" s="1"/>
  <c r="M241" i="1" s="1"/>
  <c r="N241" i="1" s="1"/>
  <c r="C242" i="1" l="1"/>
  <c r="H242" i="1"/>
  <c r="E242" i="1"/>
  <c r="F242" i="1" s="1"/>
  <c r="G242" i="1" s="1"/>
  <c r="I242" i="1" s="1"/>
  <c r="D242" i="1" l="1"/>
  <c r="J242" i="1"/>
  <c r="K242" i="1" s="1"/>
  <c r="L242" i="1" s="1"/>
  <c r="M242" i="1" s="1"/>
  <c r="N242" i="1" s="1"/>
  <c r="E243" i="1" l="1"/>
  <c r="D243" i="1" s="1"/>
  <c r="H243" i="1"/>
  <c r="C243" i="1"/>
  <c r="F243" i="1" l="1"/>
  <c r="G243" i="1" s="1"/>
  <c r="I243" i="1" s="1"/>
  <c r="J243" i="1" s="1"/>
  <c r="K243" i="1" s="1"/>
  <c r="L243" i="1" s="1"/>
  <c r="M243" i="1" s="1"/>
  <c r="N243" i="1" s="1"/>
  <c r="H244" i="1" l="1"/>
  <c r="E244" i="1"/>
  <c r="D244" i="1" s="1"/>
  <c r="C244" i="1"/>
  <c r="F244" i="1" l="1"/>
  <c r="G244" i="1" s="1"/>
  <c r="I244" i="1" s="1"/>
  <c r="J244" i="1" s="1"/>
  <c r="K244" i="1" s="1"/>
  <c r="L244" i="1" s="1"/>
  <c r="M244" i="1" s="1"/>
  <c r="N244" i="1" s="1"/>
  <c r="E245" i="1" l="1"/>
  <c r="F245" i="1" s="1"/>
  <c r="G245" i="1" s="1"/>
  <c r="I245" i="1" s="1"/>
  <c r="H245" i="1"/>
  <c r="C245" i="1"/>
  <c r="D245" i="1" l="1"/>
  <c r="J245" i="1"/>
  <c r="K245" i="1" s="1"/>
  <c r="L245" i="1" s="1"/>
  <c r="M245" i="1" s="1"/>
  <c r="N245" i="1" s="1"/>
  <c r="C246" i="1" l="1"/>
  <c r="H246" i="1"/>
  <c r="E246" i="1"/>
  <c r="F246" i="1" s="1"/>
  <c r="G246" i="1" s="1"/>
  <c r="I246" i="1" s="1"/>
  <c r="D246" i="1" l="1"/>
  <c r="J246" i="1"/>
  <c r="K246" i="1" s="1"/>
  <c r="L246" i="1" s="1"/>
  <c r="M246" i="1" s="1"/>
  <c r="N246" i="1" s="1"/>
  <c r="H247" i="1" l="1"/>
  <c r="E247" i="1"/>
  <c r="F247" i="1" s="1"/>
  <c r="G247" i="1" s="1"/>
  <c r="I247" i="1" s="1"/>
  <c r="C247" i="1"/>
  <c r="D247" i="1" l="1"/>
  <c r="J247" i="1"/>
  <c r="K247" i="1" s="1"/>
  <c r="L247" i="1" s="1"/>
  <c r="M247" i="1" s="1"/>
  <c r="N247" i="1" s="1"/>
  <c r="E248" i="1" l="1"/>
  <c r="D248" i="1" s="1"/>
  <c r="H248" i="1"/>
  <c r="C248" i="1"/>
  <c r="F248" i="1" l="1"/>
  <c r="G248" i="1" s="1"/>
  <c r="I248" i="1" s="1"/>
  <c r="J248" i="1" s="1"/>
  <c r="K248" i="1" s="1"/>
  <c r="L248" i="1" s="1"/>
  <c r="M248" i="1" s="1"/>
  <c r="N248" i="1" s="1"/>
  <c r="C249" i="1" l="1"/>
  <c r="H249" i="1"/>
  <c r="E249" i="1"/>
  <c r="D249" i="1" s="1"/>
  <c r="F249" i="1" l="1"/>
  <c r="G249" i="1" s="1"/>
  <c r="I249" i="1" s="1"/>
  <c r="J249" i="1" s="1"/>
  <c r="K249" i="1" s="1"/>
  <c r="L249" i="1" s="1"/>
  <c r="M249" i="1" s="1"/>
  <c r="N249" i="1" s="1"/>
  <c r="E250" i="1" l="1"/>
  <c r="F250" i="1" s="1"/>
  <c r="G250" i="1" s="1"/>
  <c r="I250" i="1" s="1"/>
  <c r="H250" i="1"/>
  <c r="C250" i="1"/>
  <c r="D250" i="1" l="1"/>
  <c r="J250" i="1"/>
  <c r="K250" i="1" s="1"/>
  <c r="L250" i="1" s="1"/>
  <c r="M250" i="1" s="1"/>
  <c r="N250" i="1" s="1"/>
  <c r="C251" i="1" l="1"/>
  <c r="H251" i="1"/>
  <c r="E251" i="1"/>
  <c r="D251" i="1" s="1"/>
  <c r="F251" i="1" l="1"/>
  <c r="G251" i="1" s="1"/>
  <c r="I251" i="1" s="1"/>
  <c r="J251" i="1" s="1"/>
  <c r="K251" i="1" s="1"/>
  <c r="L251" i="1" s="1"/>
  <c r="M251" i="1" s="1"/>
  <c r="N251" i="1" s="1"/>
  <c r="H252" i="1" l="1"/>
  <c r="C252" i="1"/>
  <c r="E252" i="1"/>
  <c r="F252" i="1" s="1"/>
  <c r="G252" i="1" s="1"/>
  <c r="I252" i="1" s="1"/>
  <c r="D252" i="1" l="1"/>
  <c r="J252" i="1"/>
  <c r="K252" i="1" s="1"/>
  <c r="L252" i="1" s="1"/>
  <c r="M252" i="1" s="1"/>
  <c r="N252" i="1" s="1"/>
  <c r="E253" i="1" l="1"/>
  <c r="D253" i="1" s="1"/>
  <c r="C253" i="1"/>
  <c r="H253" i="1"/>
  <c r="F253" i="1" l="1"/>
  <c r="G253" i="1" s="1"/>
  <c r="I253" i="1" s="1"/>
  <c r="J253" i="1" s="1"/>
  <c r="K253" i="1" s="1"/>
  <c r="L253" i="1" s="1"/>
  <c r="M253" i="1" s="1"/>
  <c r="N253" i="1" s="1"/>
  <c r="E254" i="1" l="1"/>
  <c r="D254" i="1" s="1"/>
  <c r="H254" i="1"/>
  <c r="C254" i="1"/>
  <c r="F254" i="1" l="1"/>
  <c r="G254" i="1" s="1"/>
  <c r="I254" i="1" s="1"/>
  <c r="J254" i="1" s="1"/>
  <c r="K254" i="1" s="1"/>
  <c r="L254" i="1" s="1"/>
  <c r="M254" i="1" s="1"/>
  <c r="N254" i="1" s="1"/>
  <c r="H255" i="1" l="1"/>
  <c r="E255" i="1"/>
  <c r="D255" i="1" s="1"/>
  <c r="C255" i="1"/>
  <c r="F255" i="1" l="1"/>
  <c r="G255" i="1" s="1"/>
  <c r="I255" i="1" s="1"/>
  <c r="J255" i="1" s="1"/>
  <c r="K255" i="1" s="1"/>
  <c r="L255" i="1" s="1"/>
  <c r="M255" i="1" s="1"/>
  <c r="N255" i="1" s="1"/>
  <c r="C256" i="1" l="1"/>
  <c r="H256" i="1"/>
  <c r="E256" i="1"/>
  <c r="D256" i="1" s="1"/>
  <c r="F256" i="1" l="1"/>
  <c r="G256" i="1" s="1"/>
  <c r="I256" i="1" s="1"/>
  <c r="J256" i="1" s="1"/>
  <c r="K256" i="1" s="1"/>
  <c r="L256" i="1" s="1"/>
  <c r="M256" i="1" s="1"/>
  <c r="N256" i="1" s="1"/>
  <c r="E257" i="1" l="1"/>
  <c r="D257" i="1" s="1"/>
  <c r="H257" i="1"/>
  <c r="C257" i="1"/>
  <c r="F257" i="1" l="1"/>
  <c r="G257" i="1" s="1"/>
  <c r="I257" i="1" s="1"/>
  <c r="J257" i="1" s="1"/>
  <c r="K257" i="1" s="1"/>
  <c r="L257" i="1" s="1"/>
  <c r="M257" i="1" s="1"/>
  <c r="N257" i="1" s="1"/>
  <c r="E258" i="1" l="1"/>
  <c r="F258" i="1" s="1"/>
  <c r="G258" i="1" s="1"/>
  <c r="I258" i="1" s="1"/>
  <c r="C258" i="1"/>
  <c r="H258" i="1"/>
  <c r="D258" i="1" l="1"/>
  <c r="J258" i="1"/>
  <c r="K258" i="1" s="1"/>
  <c r="L258" i="1" s="1"/>
  <c r="M258" i="1" s="1"/>
  <c r="N258" i="1" s="1"/>
  <c r="H259" i="1" l="1"/>
  <c r="C259" i="1"/>
  <c r="E259" i="1"/>
  <c r="D259" i="1" s="1"/>
  <c r="F259" i="1" l="1"/>
  <c r="G259" i="1" s="1"/>
  <c r="I259" i="1" s="1"/>
  <c r="J259" i="1" s="1"/>
  <c r="K259" i="1" s="1"/>
  <c r="L259" i="1" s="1"/>
  <c r="M259" i="1" s="1"/>
  <c r="N259" i="1" s="1"/>
  <c r="E260" i="1" l="1"/>
  <c r="F260" i="1" s="1"/>
  <c r="G260" i="1" s="1"/>
  <c r="I260" i="1" s="1"/>
  <c r="H260" i="1"/>
  <c r="C260" i="1"/>
  <c r="D260" i="1" l="1"/>
  <c r="J260" i="1"/>
  <c r="K260" i="1" s="1"/>
  <c r="L260" i="1" s="1"/>
  <c r="M260" i="1" s="1"/>
  <c r="N260" i="1" s="1"/>
  <c r="E261" i="1" l="1"/>
  <c r="F261" i="1" s="1"/>
  <c r="G261" i="1" s="1"/>
  <c r="I261" i="1" s="1"/>
  <c r="H261" i="1"/>
  <c r="C261" i="1"/>
  <c r="D261" i="1" l="1"/>
  <c r="J261" i="1"/>
  <c r="K261" i="1" s="1"/>
  <c r="L261" i="1" s="1"/>
  <c r="M261" i="1" s="1"/>
  <c r="N261" i="1" s="1"/>
  <c r="H262" i="1" l="1"/>
  <c r="E262" i="1"/>
  <c r="F262" i="1" s="1"/>
  <c r="G262" i="1" s="1"/>
  <c r="I262" i="1" s="1"/>
  <c r="C262" i="1"/>
  <c r="D262" i="1" l="1"/>
  <c r="J262" i="1"/>
  <c r="K262" i="1" s="1"/>
  <c r="L262" i="1" s="1"/>
  <c r="M262" i="1" s="1"/>
  <c r="N262" i="1" s="1"/>
  <c r="C263" i="1" l="1"/>
  <c r="H263" i="1"/>
  <c r="E263" i="1"/>
  <c r="F263" i="1" s="1"/>
  <c r="G263" i="1" s="1"/>
  <c r="I263" i="1" s="1"/>
  <c r="D263" i="1" l="1"/>
  <c r="J263" i="1"/>
  <c r="K263" i="1" s="1"/>
  <c r="L263" i="1" s="1"/>
  <c r="M263" i="1" s="1"/>
  <c r="N263" i="1" s="1"/>
  <c r="H264" i="1" l="1"/>
  <c r="C264" i="1"/>
  <c r="E264" i="1"/>
  <c r="D264" i="1" s="1"/>
  <c r="F264" i="1" l="1"/>
  <c r="G264" i="1" s="1"/>
  <c r="I264" i="1" s="1"/>
  <c r="J264" i="1" s="1"/>
  <c r="K264" i="1" s="1"/>
  <c r="L264" i="1" s="1"/>
  <c r="M264" i="1" s="1"/>
  <c r="N264" i="1" s="1"/>
  <c r="H265" i="1" l="1"/>
  <c r="E265" i="1"/>
  <c r="F265" i="1" s="1"/>
  <c r="G265" i="1" s="1"/>
  <c r="I265" i="1" s="1"/>
  <c r="C265" i="1"/>
  <c r="D265" i="1" l="1"/>
  <c r="J265" i="1"/>
  <c r="K265" i="1" s="1"/>
  <c r="L265" i="1" s="1"/>
  <c r="M265" i="1" s="1"/>
  <c r="N265" i="1" s="1"/>
  <c r="E266" i="1" l="1"/>
  <c r="D266" i="1" s="1"/>
  <c r="H266" i="1"/>
  <c r="C266" i="1"/>
  <c r="F266" i="1" l="1"/>
  <c r="G266" i="1" s="1"/>
  <c r="I266" i="1" s="1"/>
  <c r="J266" i="1" s="1"/>
  <c r="K266" i="1" s="1"/>
  <c r="L266" i="1" s="1"/>
  <c r="M266" i="1" s="1"/>
  <c r="N266" i="1" s="1"/>
  <c r="E267" i="1" l="1"/>
  <c r="D267" i="1" s="1"/>
  <c r="H267" i="1"/>
  <c r="C267" i="1"/>
  <c r="F267" i="1" l="1"/>
  <c r="G267" i="1" s="1"/>
  <c r="I267" i="1" s="1"/>
  <c r="J267" i="1" s="1"/>
  <c r="K267" i="1" s="1"/>
  <c r="L267" i="1" s="1"/>
  <c r="M267" i="1" s="1"/>
  <c r="N267" i="1" s="1"/>
  <c r="H268" i="1" l="1"/>
  <c r="E268" i="1"/>
  <c r="D268" i="1" s="1"/>
  <c r="C268" i="1"/>
  <c r="F268" i="1" l="1"/>
  <c r="G268" i="1" s="1"/>
  <c r="I268" i="1" s="1"/>
  <c r="J268" i="1" s="1"/>
  <c r="K268" i="1" s="1"/>
  <c r="L268" i="1" s="1"/>
  <c r="M268" i="1" s="1"/>
  <c r="N268" i="1" s="1"/>
  <c r="H269" i="1" l="1"/>
  <c r="C269" i="1"/>
  <c r="E269" i="1"/>
  <c r="F269" i="1" s="1"/>
  <c r="G269" i="1" s="1"/>
  <c r="I269" i="1" s="1"/>
  <c r="D269" i="1" l="1"/>
  <c r="J269" i="1"/>
  <c r="K269" i="1" s="1"/>
  <c r="L269" i="1" s="1"/>
  <c r="M269" i="1" s="1"/>
  <c r="N269" i="1" s="1"/>
  <c r="E270" i="1" l="1"/>
  <c r="D270" i="1" s="1"/>
  <c r="H270" i="1"/>
  <c r="C270" i="1"/>
  <c r="F270" i="1" l="1"/>
  <c r="G270" i="1" s="1"/>
  <c r="I270" i="1" s="1"/>
  <c r="J270" i="1" s="1"/>
  <c r="K270" i="1" s="1"/>
  <c r="L270" i="1" s="1"/>
  <c r="M270" i="1" s="1"/>
  <c r="N270" i="1" s="1"/>
  <c r="E271" i="1" l="1"/>
  <c r="F271" i="1" s="1"/>
  <c r="G271" i="1" s="1"/>
  <c r="I271" i="1" s="1"/>
  <c r="H271" i="1"/>
  <c r="C271" i="1"/>
  <c r="D271" i="1" l="1"/>
  <c r="J271" i="1"/>
  <c r="K271" i="1" s="1"/>
  <c r="L271" i="1" s="1"/>
  <c r="M271" i="1" s="1"/>
  <c r="N271" i="1" s="1"/>
  <c r="E272" i="1" l="1"/>
  <c r="F272" i="1" s="1"/>
  <c r="G272" i="1" s="1"/>
  <c r="I272" i="1" s="1"/>
  <c r="H272" i="1"/>
  <c r="C272" i="1"/>
  <c r="D272" i="1" l="1"/>
  <c r="J272" i="1"/>
  <c r="K272" i="1" s="1"/>
  <c r="L272" i="1" s="1"/>
  <c r="M272" i="1" s="1"/>
  <c r="N272" i="1" s="1"/>
  <c r="H273" i="1" l="1"/>
  <c r="E273" i="1"/>
  <c r="D273" i="1" s="1"/>
  <c r="C273" i="1"/>
  <c r="F273" i="1" l="1"/>
  <c r="G273" i="1" s="1"/>
  <c r="I273" i="1" s="1"/>
  <c r="J273" i="1" s="1"/>
  <c r="K273" i="1" s="1"/>
  <c r="L273" i="1" s="1"/>
  <c r="M273" i="1" s="1"/>
  <c r="N273" i="1" s="1"/>
  <c r="H274" i="1" l="1"/>
  <c r="E274" i="1"/>
  <c r="F274" i="1" s="1"/>
  <c r="G274" i="1" s="1"/>
  <c r="I274" i="1" s="1"/>
  <c r="C274" i="1"/>
  <c r="D274" i="1" l="1"/>
  <c r="J274" i="1"/>
  <c r="K274" i="1" s="1"/>
  <c r="L274" i="1" s="1"/>
  <c r="M274" i="1" s="1"/>
  <c r="N274" i="1" s="1"/>
  <c r="H275" i="1" l="1"/>
  <c r="C275" i="1"/>
  <c r="E275" i="1"/>
  <c r="D275" i="1" s="1"/>
  <c r="F275" i="1" l="1"/>
  <c r="G275" i="1" s="1"/>
  <c r="I275" i="1" s="1"/>
  <c r="J275" i="1" s="1"/>
  <c r="K275" i="1" s="1"/>
  <c r="L275" i="1" s="1"/>
  <c r="M275" i="1" s="1"/>
  <c r="N275" i="1" s="1"/>
  <c r="E276" i="1" l="1"/>
  <c r="F276" i="1" s="1"/>
  <c r="G276" i="1" s="1"/>
  <c r="I276" i="1" s="1"/>
  <c r="H276" i="1"/>
  <c r="C276" i="1"/>
  <c r="D276" i="1" l="1"/>
  <c r="J276" i="1"/>
  <c r="K276" i="1" s="1"/>
  <c r="L276" i="1" s="1"/>
  <c r="M276" i="1" s="1"/>
  <c r="N276" i="1" s="1"/>
  <c r="H277" i="1" l="1"/>
  <c r="E277" i="1"/>
  <c r="D277" i="1" s="1"/>
  <c r="C277" i="1"/>
  <c r="F277" i="1" l="1"/>
  <c r="G277" i="1" s="1"/>
  <c r="I277" i="1" s="1"/>
  <c r="J277" i="1" s="1"/>
  <c r="K277" i="1" s="1"/>
  <c r="L277" i="1" s="1"/>
  <c r="M277" i="1" s="1"/>
  <c r="N277" i="1" s="1"/>
  <c r="H278" i="1" l="1"/>
  <c r="E278" i="1"/>
  <c r="D278" i="1" s="1"/>
  <c r="C278" i="1"/>
  <c r="F278" i="1" l="1"/>
  <c r="G278" i="1" s="1"/>
  <c r="I278" i="1" s="1"/>
  <c r="J278" i="1" s="1"/>
  <c r="K278" i="1" s="1"/>
  <c r="L278" i="1" s="1"/>
  <c r="M278" i="1" s="1"/>
  <c r="N278" i="1" s="1"/>
  <c r="C279" i="1" l="1"/>
  <c r="H279" i="1"/>
  <c r="E279" i="1"/>
  <c r="F279" i="1" s="1"/>
  <c r="G279" i="1" s="1"/>
  <c r="I279" i="1" s="1"/>
  <c r="D279" i="1" l="1"/>
  <c r="J279" i="1"/>
  <c r="K279" i="1" s="1"/>
  <c r="L279" i="1" s="1"/>
  <c r="M279" i="1" s="1"/>
  <c r="N279" i="1" s="1"/>
  <c r="E280" i="1" l="1"/>
  <c r="D280" i="1" s="1"/>
  <c r="H280" i="1"/>
  <c r="C280" i="1"/>
  <c r="F280" i="1" l="1"/>
  <c r="G280" i="1" s="1"/>
  <c r="I280" i="1" s="1"/>
  <c r="J280" i="1" s="1"/>
  <c r="K280" i="1" s="1"/>
  <c r="L280" i="1" s="1"/>
  <c r="M280" i="1" s="1"/>
  <c r="N280" i="1" s="1"/>
  <c r="H281" i="1" l="1"/>
  <c r="E281" i="1"/>
  <c r="D281" i="1" s="1"/>
  <c r="C281" i="1"/>
  <c r="F281" i="1" l="1"/>
  <c r="G281" i="1" s="1"/>
  <c r="I281" i="1" s="1"/>
  <c r="J281" i="1" s="1"/>
  <c r="K281" i="1" s="1"/>
  <c r="L281" i="1" s="1"/>
  <c r="M281" i="1" s="1"/>
  <c r="N281" i="1" s="1"/>
  <c r="E282" i="1" l="1"/>
  <c r="D282" i="1" s="1"/>
  <c r="H282" i="1"/>
  <c r="C282" i="1"/>
  <c r="F282" i="1" l="1"/>
  <c r="G282" i="1" s="1"/>
  <c r="I282" i="1" s="1"/>
  <c r="J282" i="1" s="1"/>
  <c r="K282" i="1" s="1"/>
  <c r="L282" i="1" s="1"/>
  <c r="M282" i="1" s="1"/>
  <c r="N282" i="1" s="1"/>
  <c r="E283" i="1" l="1"/>
  <c r="F283" i="1" s="1"/>
  <c r="G283" i="1" s="1"/>
  <c r="I283" i="1" s="1"/>
  <c r="H283" i="1"/>
  <c r="C283" i="1"/>
  <c r="D283" i="1" l="1"/>
  <c r="J283" i="1"/>
  <c r="K283" i="1" s="1"/>
  <c r="L283" i="1" s="1"/>
  <c r="M283" i="1" s="1"/>
  <c r="N283" i="1" s="1"/>
  <c r="H284" i="1" l="1"/>
  <c r="C284" i="1"/>
  <c r="E284" i="1"/>
  <c r="F284" i="1" s="1"/>
  <c r="G284" i="1" s="1"/>
  <c r="I284" i="1" s="1"/>
  <c r="D284" i="1" l="1"/>
  <c r="J284" i="1"/>
  <c r="K284" i="1" s="1"/>
  <c r="L284" i="1" s="1"/>
  <c r="M284" i="1" s="1"/>
  <c r="N284" i="1" s="1"/>
  <c r="H285" i="1" l="1"/>
  <c r="E285" i="1"/>
  <c r="F285" i="1" s="1"/>
  <c r="G285" i="1" s="1"/>
  <c r="I285" i="1" s="1"/>
  <c r="C285" i="1"/>
  <c r="D285" i="1" l="1"/>
  <c r="J285" i="1"/>
  <c r="K285" i="1" s="1"/>
  <c r="L285" i="1" s="1"/>
  <c r="M285" i="1" s="1"/>
  <c r="N285" i="1" s="1"/>
  <c r="H286" i="1" l="1"/>
  <c r="E286" i="1"/>
  <c r="D286" i="1" s="1"/>
  <c r="C286" i="1"/>
  <c r="F286" i="1" l="1"/>
  <c r="G286" i="1" s="1"/>
  <c r="I286" i="1" s="1"/>
  <c r="J286" i="1" s="1"/>
  <c r="K286" i="1" s="1"/>
  <c r="L286" i="1" s="1"/>
  <c r="M286" i="1" s="1"/>
  <c r="N286" i="1" s="1"/>
  <c r="C287" i="1" l="1"/>
  <c r="H287" i="1"/>
  <c r="E287" i="1"/>
  <c r="D287" i="1" s="1"/>
  <c r="F287" i="1" l="1"/>
  <c r="G287" i="1" s="1"/>
  <c r="I287" i="1" s="1"/>
  <c r="J287" i="1" s="1"/>
  <c r="K287" i="1" s="1"/>
  <c r="L287" i="1" s="1"/>
  <c r="M287" i="1" s="1"/>
  <c r="N287" i="1" s="1"/>
  <c r="C288" i="1" l="1"/>
  <c r="H288" i="1"/>
  <c r="E288" i="1"/>
  <c r="F288" i="1" s="1"/>
  <c r="G288" i="1" s="1"/>
  <c r="I288" i="1" s="1"/>
  <c r="D288" i="1" l="1"/>
  <c r="J288" i="1"/>
  <c r="K288" i="1" s="1"/>
  <c r="L288" i="1" s="1"/>
  <c r="M288" i="1" s="1"/>
  <c r="N288" i="1" s="1"/>
  <c r="E289" i="1" l="1"/>
  <c r="F289" i="1" s="1"/>
  <c r="G289" i="1" s="1"/>
  <c r="I289" i="1" s="1"/>
  <c r="H289" i="1"/>
  <c r="C289" i="1"/>
  <c r="D289" i="1" l="1"/>
  <c r="J289" i="1"/>
  <c r="K289" i="1" s="1"/>
  <c r="L289" i="1" s="1"/>
  <c r="M289" i="1" s="1"/>
  <c r="N289" i="1" s="1"/>
  <c r="H290" i="1" l="1"/>
  <c r="E290" i="1"/>
  <c r="D290" i="1" s="1"/>
  <c r="C290" i="1"/>
  <c r="F290" i="1" l="1"/>
  <c r="G290" i="1" s="1"/>
  <c r="I290" i="1" s="1"/>
  <c r="J290" i="1" s="1"/>
  <c r="K290" i="1" s="1"/>
  <c r="L290" i="1" s="1"/>
  <c r="M290" i="1" s="1"/>
  <c r="N290" i="1" s="1"/>
  <c r="E291" i="1" l="1"/>
  <c r="D291" i="1" s="1"/>
  <c r="H291" i="1"/>
  <c r="C291" i="1"/>
  <c r="F291" i="1" l="1"/>
  <c r="G291" i="1" s="1"/>
  <c r="I291" i="1" s="1"/>
  <c r="J291" i="1" s="1"/>
  <c r="K291" i="1" s="1"/>
  <c r="L291" i="1" s="1"/>
  <c r="M291" i="1" s="1"/>
  <c r="N291" i="1" s="1"/>
  <c r="C292" i="1" l="1"/>
  <c r="H292" i="1"/>
  <c r="E292" i="1"/>
  <c r="F292" i="1" s="1"/>
  <c r="G292" i="1" s="1"/>
  <c r="I292" i="1" s="1"/>
  <c r="D292" i="1" l="1"/>
  <c r="J292" i="1"/>
  <c r="K292" i="1" s="1"/>
  <c r="L292" i="1" s="1"/>
  <c r="M292" i="1" s="1"/>
  <c r="N292" i="1" s="1"/>
  <c r="H293" i="1" l="1"/>
  <c r="E293" i="1"/>
  <c r="D293" i="1" s="1"/>
  <c r="C293" i="1"/>
  <c r="F293" i="1" l="1"/>
  <c r="G293" i="1" s="1"/>
  <c r="I293" i="1" s="1"/>
  <c r="J293" i="1" s="1"/>
  <c r="K293" i="1" s="1"/>
  <c r="L293" i="1" s="1"/>
  <c r="M293" i="1" s="1"/>
  <c r="N293" i="1" s="1"/>
  <c r="E294" i="1" l="1"/>
  <c r="F294" i="1" s="1"/>
  <c r="G294" i="1" s="1"/>
  <c r="I294" i="1" s="1"/>
  <c r="H294" i="1"/>
  <c r="C294" i="1"/>
  <c r="D294" i="1" l="1"/>
  <c r="J294" i="1"/>
  <c r="K294" i="1" s="1"/>
  <c r="L294" i="1" s="1"/>
  <c r="M294" i="1" s="1"/>
  <c r="N294" i="1" s="1"/>
  <c r="H295" i="1" l="1"/>
  <c r="E295" i="1"/>
  <c r="D295" i="1" s="1"/>
  <c r="C295" i="1"/>
  <c r="F295" i="1" l="1"/>
  <c r="G295" i="1" s="1"/>
  <c r="I295" i="1" s="1"/>
  <c r="J295" i="1" s="1"/>
  <c r="K295" i="1" s="1"/>
  <c r="L295" i="1" s="1"/>
  <c r="M295" i="1" s="1"/>
  <c r="N295" i="1" s="1"/>
  <c r="E296" i="1" l="1"/>
  <c r="D296" i="1" s="1"/>
  <c r="H296" i="1"/>
  <c r="C296" i="1"/>
  <c r="F296" i="1" l="1"/>
  <c r="G296" i="1" s="1"/>
  <c r="I296" i="1" s="1"/>
  <c r="J296" i="1" s="1"/>
  <c r="K296" i="1" s="1"/>
  <c r="L296" i="1" s="1"/>
  <c r="M296" i="1" s="1"/>
  <c r="N296" i="1" s="1"/>
  <c r="H297" i="1" l="1"/>
  <c r="E297" i="1"/>
  <c r="D297" i="1" s="1"/>
  <c r="C297" i="1"/>
  <c r="F297" i="1" l="1"/>
  <c r="G297" i="1" s="1"/>
  <c r="I297" i="1" s="1"/>
  <c r="J297" i="1" s="1"/>
  <c r="K297" i="1" s="1"/>
  <c r="L297" i="1" s="1"/>
  <c r="M297" i="1" s="1"/>
  <c r="N297" i="1" s="1"/>
  <c r="H298" i="1" l="1"/>
  <c r="E298" i="1"/>
  <c r="D298" i="1" s="1"/>
  <c r="C298" i="1"/>
  <c r="F298" i="1" l="1"/>
  <c r="G298" i="1" s="1"/>
  <c r="I298" i="1" s="1"/>
  <c r="J298" i="1" s="1"/>
  <c r="K298" i="1" s="1"/>
  <c r="L298" i="1" s="1"/>
  <c r="M298" i="1" s="1"/>
  <c r="N298" i="1" s="1"/>
  <c r="H299" i="1" l="1"/>
  <c r="C299" i="1"/>
  <c r="E299" i="1"/>
  <c r="D299" i="1" s="1"/>
  <c r="F299" i="1" l="1"/>
  <c r="G299" i="1" s="1"/>
  <c r="I299" i="1" s="1"/>
  <c r="J299" i="1" s="1"/>
  <c r="K299" i="1" l="1"/>
  <c r="L299" i="1" s="1"/>
  <c r="M299" i="1" s="1"/>
  <c r="N299" i="1" s="1"/>
  <c r="C300" i="1" l="1"/>
  <c r="H300" i="1"/>
  <c r="E300" i="1"/>
  <c r="D300" i="1" l="1"/>
  <c r="F300" i="1"/>
  <c r="G300" i="1" s="1"/>
  <c r="I300" i="1" s="1"/>
  <c r="J300" i="1" l="1"/>
  <c r="K300" i="1" s="1"/>
  <c r="L300" i="1" s="1"/>
  <c r="M300" i="1" s="1"/>
  <c r="N300" i="1" s="1"/>
  <c r="H301" i="1" l="1"/>
  <c r="E301" i="1"/>
  <c r="C301" i="1"/>
  <c r="F301" i="1" l="1"/>
  <c r="G301" i="1" s="1"/>
  <c r="I301" i="1" s="1"/>
  <c r="D301" i="1"/>
  <c r="J301" i="1" l="1"/>
  <c r="K301" i="1" s="1"/>
  <c r="L301" i="1" s="1"/>
  <c r="M301" i="1" s="1"/>
  <c r="N301" i="1" s="1"/>
  <c r="E302" i="1" l="1"/>
  <c r="H302" i="1"/>
  <c r="C302" i="1"/>
  <c r="D302" i="1" l="1"/>
  <c r="F302" i="1"/>
  <c r="G302" i="1" s="1"/>
  <c r="I302" i="1" s="1"/>
  <c r="J302" i="1" l="1"/>
  <c r="K302" i="1" s="1"/>
  <c r="L302" i="1" s="1"/>
  <c r="M302" i="1" s="1"/>
  <c r="N302" i="1" s="1"/>
  <c r="H303" i="1" l="1"/>
  <c r="C303" i="1"/>
  <c r="E303" i="1"/>
  <c r="F303" i="1" l="1"/>
  <c r="G303" i="1" s="1"/>
  <c r="I303" i="1" s="1"/>
  <c r="D303" i="1"/>
  <c r="J303" i="1" l="1"/>
  <c r="K303" i="1" s="1"/>
  <c r="L303" i="1" s="1"/>
  <c r="M303" i="1" s="1"/>
  <c r="N303" i="1" s="1"/>
  <c r="H304" i="1" l="1"/>
  <c r="E304" i="1"/>
  <c r="C304" i="1"/>
  <c r="F304" i="1" l="1"/>
  <c r="G304" i="1" s="1"/>
  <c r="I304" i="1" s="1"/>
  <c r="D304" i="1"/>
  <c r="J304" i="1" l="1"/>
  <c r="K304" i="1" s="1"/>
  <c r="L304" i="1" s="1"/>
  <c r="M304" i="1" s="1"/>
  <c r="N304" i="1" s="1"/>
  <c r="H305" i="1" l="1"/>
  <c r="E305" i="1"/>
  <c r="C305" i="1"/>
  <c r="D305" i="1" l="1"/>
  <c r="F305" i="1"/>
  <c r="G305" i="1" s="1"/>
  <c r="I305" i="1" s="1"/>
  <c r="J305" i="1" l="1"/>
  <c r="K305" i="1" s="1"/>
  <c r="L305" i="1" s="1"/>
  <c r="M305" i="1" s="1"/>
  <c r="N305" i="1" s="1"/>
  <c r="C306" i="1" l="1"/>
  <c r="H306" i="1"/>
  <c r="E306" i="1"/>
  <c r="D306" i="1" l="1"/>
  <c r="F306" i="1"/>
  <c r="G306" i="1" s="1"/>
  <c r="I306" i="1" s="1"/>
  <c r="J306" i="1" l="1"/>
  <c r="K306" i="1" s="1"/>
  <c r="L306" i="1" s="1"/>
  <c r="M306" i="1" s="1"/>
  <c r="N306" i="1" s="1"/>
  <c r="E307" i="1" l="1"/>
  <c r="H307" i="1"/>
  <c r="C307" i="1"/>
  <c r="D307" i="1" l="1"/>
  <c r="F307" i="1"/>
  <c r="G307" i="1" s="1"/>
  <c r="I307" i="1" s="1"/>
  <c r="J307" i="1" l="1"/>
  <c r="K307" i="1" s="1"/>
  <c r="L307" i="1" s="1"/>
  <c r="M307" i="1" s="1"/>
  <c r="N307" i="1" s="1"/>
  <c r="E308" i="1" l="1"/>
  <c r="H308" i="1"/>
  <c r="C308" i="1"/>
  <c r="D308" i="1" l="1"/>
  <c r="F308" i="1"/>
  <c r="G308" i="1" s="1"/>
  <c r="I308" i="1" s="1"/>
  <c r="J308" i="1" l="1"/>
  <c r="K308" i="1" s="1"/>
  <c r="L308" i="1" s="1"/>
  <c r="M308" i="1" s="1"/>
  <c r="N308" i="1" s="1"/>
  <c r="H309" i="1" l="1"/>
  <c r="E309" i="1"/>
  <c r="C309" i="1"/>
  <c r="F309" i="1" l="1"/>
  <c r="G309" i="1" s="1"/>
  <c r="I309" i="1" s="1"/>
  <c r="D309" i="1"/>
  <c r="J309" i="1" l="1"/>
  <c r="K309" i="1" s="1"/>
  <c r="L309" i="1" s="1"/>
  <c r="M309" i="1" s="1"/>
  <c r="N309" i="1" s="1"/>
  <c r="H310" i="1" l="1"/>
  <c r="C310" i="1"/>
  <c r="E310" i="1"/>
  <c r="D310" i="1" l="1"/>
  <c r="F310" i="1"/>
  <c r="G310" i="1" s="1"/>
  <c r="I310" i="1" s="1"/>
  <c r="J310" i="1" l="1"/>
  <c r="K310" i="1" s="1"/>
  <c r="L310" i="1" s="1"/>
  <c r="M310" i="1" s="1"/>
  <c r="N310" i="1" s="1"/>
  <c r="H311" i="1" l="1"/>
  <c r="E311" i="1"/>
  <c r="C311" i="1"/>
  <c r="F311" i="1" l="1"/>
  <c r="G311" i="1" s="1"/>
  <c r="I311" i="1" s="1"/>
  <c r="D311" i="1"/>
  <c r="J311" i="1" l="1"/>
  <c r="K311" i="1" s="1"/>
  <c r="L311" i="1" s="1"/>
  <c r="M311" i="1" s="1"/>
  <c r="N311" i="1" s="1"/>
  <c r="E312" i="1" l="1"/>
  <c r="H312" i="1"/>
  <c r="C312" i="1"/>
  <c r="D312" i="1" l="1"/>
  <c r="F312" i="1"/>
  <c r="G312" i="1" s="1"/>
  <c r="I312" i="1" s="1"/>
  <c r="J312" i="1" l="1"/>
  <c r="K312" i="1" s="1"/>
  <c r="L312" i="1" s="1"/>
  <c r="M312" i="1" s="1"/>
  <c r="N312" i="1" s="1"/>
  <c r="H313" i="1" l="1"/>
  <c r="C313" i="1"/>
  <c r="E313" i="1"/>
  <c r="D313" i="1" l="1"/>
  <c r="F313" i="1"/>
  <c r="G313" i="1" s="1"/>
  <c r="I313" i="1" s="1"/>
  <c r="J313" i="1" l="1"/>
  <c r="K313" i="1" s="1"/>
  <c r="L313" i="1" s="1"/>
  <c r="M313" i="1" s="1"/>
  <c r="N313" i="1" s="1"/>
  <c r="E314" i="1" l="1"/>
  <c r="H314" i="1"/>
  <c r="C314" i="1"/>
  <c r="F314" i="1" l="1"/>
  <c r="G314" i="1" s="1"/>
  <c r="I314" i="1" s="1"/>
  <c r="J314" i="1" s="1"/>
  <c r="D314" i="1"/>
  <c r="K314" i="1" l="1"/>
  <c r="L314" i="1" s="1"/>
  <c r="M314" i="1" s="1"/>
  <c r="N314" i="1" s="1"/>
  <c r="H315" i="1" l="1"/>
  <c r="C315" i="1"/>
  <c r="E315" i="1"/>
  <c r="F315" i="1" l="1"/>
  <c r="G315" i="1" s="1"/>
  <c r="I315" i="1" s="1"/>
  <c r="D315" i="1"/>
  <c r="J315" i="1" l="1"/>
  <c r="K315" i="1" s="1"/>
  <c r="L315" i="1" s="1"/>
  <c r="M315" i="1" s="1"/>
  <c r="N315" i="1" s="1"/>
  <c r="E316" i="1" l="1"/>
  <c r="H316" i="1"/>
  <c r="C316" i="1"/>
  <c r="F316" i="1" l="1"/>
  <c r="G316" i="1" s="1"/>
  <c r="I316" i="1" s="1"/>
  <c r="J316" i="1" s="1"/>
  <c r="D316" i="1"/>
  <c r="K316" i="1" l="1"/>
  <c r="L316" i="1" s="1"/>
  <c r="M316" i="1" s="1"/>
  <c r="N316" i="1" s="1"/>
  <c r="E317" i="1" l="1"/>
  <c r="H317" i="1"/>
  <c r="C317" i="1"/>
  <c r="F317" i="1" l="1"/>
  <c r="G317" i="1" s="1"/>
  <c r="I317" i="1" s="1"/>
  <c r="J317" i="1" s="1"/>
  <c r="D317" i="1"/>
  <c r="K317" i="1" l="1"/>
  <c r="L317" i="1" s="1"/>
  <c r="M317" i="1" s="1"/>
  <c r="N317" i="1" s="1"/>
  <c r="H318" i="1" l="1"/>
  <c r="C318" i="1"/>
  <c r="E318" i="1"/>
  <c r="F318" i="1" l="1"/>
  <c r="G318" i="1" s="1"/>
  <c r="I318" i="1" s="1"/>
  <c r="D318" i="1"/>
  <c r="J318" i="1" l="1"/>
  <c r="K318" i="1" s="1"/>
  <c r="L318" i="1" s="1"/>
  <c r="M318" i="1" s="1"/>
  <c r="N318" i="1" s="1"/>
  <c r="C319" i="1" l="1"/>
  <c r="H319" i="1"/>
  <c r="E319" i="1"/>
  <c r="F319" i="1" l="1"/>
  <c r="G319" i="1" s="1"/>
  <c r="I319" i="1" s="1"/>
  <c r="J319" i="1" s="1"/>
  <c r="D319" i="1"/>
  <c r="K319" i="1" l="1"/>
  <c r="L319" i="1" s="1"/>
  <c r="M319" i="1" s="1"/>
  <c r="N319" i="1" s="1"/>
  <c r="H320" i="1" l="1"/>
  <c r="E320" i="1"/>
  <c r="C320" i="1"/>
  <c r="F320" i="1" l="1"/>
  <c r="G320" i="1" s="1"/>
  <c r="I320" i="1" s="1"/>
  <c r="D320" i="1"/>
  <c r="J320" i="1" l="1"/>
  <c r="K320" i="1" s="1"/>
  <c r="L320" i="1" s="1"/>
  <c r="M320" i="1" s="1"/>
  <c r="N320" i="1" s="1"/>
  <c r="H321" i="1" l="1"/>
  <c r="C321" i="1"/>
  <c r="E321" i="1"/>
  <c r="D321" i="1" l="1"/>
  <c r="F321" i="1"/>
  <c r="G321" i="1" s="1"/>
  <c r="I321" i="1" s="1"/>
  <c r="J321" i="1" l="1"/>
  <c r="K321" i="1" s="1"/>
  <c r="L321" i="1" s="1"/>
  <c r="M321" i="1" s="1"/>
  <c r="N321" i="1" s="1"/>
  <c r="H322" i="1" l="1"/>
  <c r="C322" i="1"/>
  <c r="E322" i="1"/>
  <c r="F322" i="1" l="1"/>
  <c r="G322" i="1" s="1"/>
  <c r="I322" i="1" s="1"/>
  <c r="D322" i="1"/>
  <c r="J322" i="1" l="1"/>
  <c r="K322" i="1" s="1"/>
  <c r="L322" i="1" s="1"/>
  <c r="M322" i="1" s="1"/>
  <c r="N322" i="1" s="1"/>
  <c r="H323" i="1" l="1"/>
  <c r="C323" i="1"/>
  <c r="E323" i="1"/>
  <c r="D323" i="1" l="1"/>
  <c r="F323" i="1"/>
  <c r="G323" i="1" s="1"/>
  <c r="I323" i="1" s="1"/>
  <c r="J323" i="1" l="1"/>
  <c r="K323" i="1" s="1"/>
  <c r="L323" i="1" s="1"/>
  <c r="M323" i="1" s="1"/>
  <c r="N323" i="1" s="1"/>
  <c r="E324" i="1" l="1"/>
  <c r="H324" i="1"/>
  <c r="C324" i="1"/>
  <c r="D324" i="1" l="1"/>
  <c r="F324" i="1"/>
  <c r="G324" i="1" s="1"/>
  <c r="I324" i="1" s="1"/>
  <c r="J324" i="1" l="1"/>
  <c r="K324" i="1" s="1"/>
  <c r="L324" i="1" s="1"/>
  <c r="M324" i="1" s="1"/>
  <c r="N324" i="1" s="1"/>
  <c r="C325" i="1" l="1"/>
  <c r="H325" i="1"/>
  <c r="E325" i="1"/>
  <c r="F325" i="1" l="1"/>
  <c r="G325" i="1" s="1"/>
  <c r="I325" i="1" s="1"/>
  <c r="D325" i="1"/>
  <c r="J325" i="1" l="1"/>
  <c r="K325" i="1" s="1"/>
  <c r="L325" i="1" s="1"/>
  <c r="M325" i="1" s="1"/>
  <c r="N325" i="1" s="1"/>
  <c r="H326" i="1" l="1"/>
  <c r="E326" i="1"/>
  <c r="C326" i="1"/>
  <c r="F326" i="1" l="1"/>
  <c r="G326" i="1" s="1"/>
  <c r="I326" i="1" s="1"/>
  <c r="D326" i="1"/>
  <c r="J326" i="1" l="1"/>
  <c r="K326" i="1" s="1"/>
  <c r="L326" i="1" s="1"/>
  <c r="M326" i="1" s="1"/>
  <c r="N326" i="1" s="1"/>
  <c r="C327" i="1" l="1"/>
  <c r="H327" i="1"/>
  <c r="E327" i="1"/>
  <c r="F327" i="1" l="1"/>
  <c r="G327" i="1" s="1"/>
  <c r="I327" i="1" s="1"/>
  <c r="J327" i="1" s="1"/>
  <c r="D327" i="1"/>
  <c r="K327" i="1" l="1"/>
  <c r="L327" i="1" s="1"/>
  <c r="M327" i="1" s="1"/>
  <c r="N327" i="1" s="1"/>
  <c r="E328" i="1" l="1"/>
  <c r="H328" i="1"/>
  <c r="C328" i="1"/>
  <c r="D328" i="1" l="1"/>
  <c r="F328" i="1"/>
  <c r="G328" i="1" s="1"/>
  <c r="I328" i="1" s="1"/>
  <c r="J328" i="1" l="1"/>
  <c r="K328" i="1" s="1"/>
  <c r="L328" i="1" s="1"/>
  <c r="M328" i="1" s="1"/>
  <c r="N328" i="1" s="1"/>
  <c r="H329" i="1" l="1"/>
  <c r="E329" i="1"/>
  <c r="C329" i="1"/>
  <c r="D329" i="1" l="1"/>
  <c r="F329" i="1"/>
  <c r="G329" i="1" s="1"/>
  <c r="I329" i="1" s="1"/>
  <c r="J329" i="1" l="1"/>
  <c r="K329" i="1" s="1"/>
  <c r="L329" i="1" s="1"/>
  <c r="M329" i="1" s="1"/>
  <c r="N329" i="1" s="1"/>
  <c r="H330" i="1" l="1"/>
  <c r="E330" i="1"/>
  <c r="C330" i="1"/>
  <c r="F330" i="1" l="1"/>
  <c r="G330" i="1" s="1"/>
  <c r="I330" i="1" s="1"/>
  <c r="D330" i="1"/>
  <c r="J330" i="1" l="1"/>
  <c r="K330" i="1" s="1"/>
  <c r="L330" i="1" s="1"/>
  <c r="M330" i="1" s="1"/>
  <c r="N330" i="1" s="1"/>
  <c r="H331" i="1" l="1"/>
  <c r="E331" i="1"/>
  <c r="C331" i="1"/>
  <c r="D331" i="1" l="1"/>
  <c r="F331" i="1"/>
  <c r="G331" i="1" s="1"/>
  <c r="I331" i="1" s="1"/>
  <c r="J331" i="1" l="1"/>
  <c r="K331" i="1" s="1"/>
  <c r="L331" i="1" s="1"/>
  <c r="M331" i="1" s="1"/>
  <c r="N331" i="1" s="1"/>
  <c r="H332" i="1" l="1"/>
  <c r="C332" i="1"/>
  <c r="E332" i="1"/>
  <c r="D332" i="1" l="1"/>
  <c r="F332" i="1"/>
  <c r="G332" i="1" s="1"/>
  <c r="I332" i="1" s="1"/>
  <c r="J332" i="1" l="1"/>
  <c r="K332" i="1" s="1"/>
  <c r="L332" i="1" s="1"/>
  <c r="M332" i="1" s="1"/>
  <c r="N332" i="1" s="1"/>
  <c r="C333" i="1" l="1"/>
  <c r="H333" i="1"/>
  <c r="E333" i="1"/>
  <c r="F333" i="1" l="1"/>
  <c r="G333" i="1" s="1"/>
  <c r="I333" i="1" s="1"/>
  <c r="J333" i="1" s="1"/>
  <c r="D333" i="1"/>
  <c r="K333" i="1" l="1"/>
  <c r="L333" i="1" s="1"/>
  <c r="M333" i="1" s="1"/>
  <c r="N333" i="1" s="1"/>
  <c r="E334" i="1" l="1"/>
  <c r="H334" i="1"/>
  <c r="C334" i="1"/>
  <c r="F334" i="1" l="1"/>
  <c r="G334" i="1" s="1"/>
  <c r="I334" i="1" s="1"/>
  <c r="J334" i="1" s="1"/>
  <c r="D334" i="1"/>
  <c r="K334" i="1" l="1"/>
  <c r="L334" i="1" s="1"/>
  <c r="M334" i="1" s="1"/>
  <c r="N334" i="1" s="1"/>
  <c r="H335" i="1" l="1"/>
  <c r="C335" i="1"/>
  <c r="E335" i="1"/>
  <c r="D335" i="1" l="1"/>
  <c r="F335" i="1"/>
  <c r="G335" i="1" s="1"/>
  <c r="I335" i="1" s="1"/>
  <c r="J335" i="1" l="1"/>
  <c r="K335" i="1" s="1"/>
  <c r="L335" i="1" s="1"/>
  <c r="M335" i="1" s="1"/>
  <c r="N335" i="1" s="1"/>
  <c r="E336" i="1" l="1"/>
  <c r="H336" i="1"/>
  <c r="C336" i="1"/>
  <c r="F336" i="1" l="1"/>
  <c r="G336" i="1" s="1"/>
  <c r="I336" i="1" s="1"/>
  <c r="J336" i="1" s="1"/>
  <c r="D336" i="1"/>
  <c r="K336" i="1" l="1"/>
  <c r="L336" i="1" s="1"/>
  <c r="M336" i="1" s="1"/>
  <c r="N336" i="1" s="1"/>
  <c r="C337" i="1" l="1"/>
  <c r="H337" i="1"/>
  <c r="E337" i="1"/>
  <c r="F337" i="1" l="1"/>
  <c r="G337" i="1" s="1"/>
  <c r="I337" i="1" s="1"/>
  <c r="J337" i="1" s="1"/>
  <c r="D337" i="1"/>
  <c r="K337" i="1" l="1"/>
  <c r="L337" i="1" s="1"/>
  <c r="M337" i="1" s="1"/>
  <c r="N337" i="1" s="1"/>
  <c r="H338" i="1" l="1"/>
  <c r="E338" i="1"/>
  <c r="C338" i="1"/>
  <c r="D338" i="1" l="1"/>
  <c r="F338" i="1"/>
  <c r="G338" i="1" s="1"/>
  <c r="I338" i="1" s="1"/>
  <c r="J338" i="1" l="1"/>
  <c r="K338" i="1" s="1"/>
  <c r="L338" i="1" s="1"/>
  <c r="M338" i="1" s="1"/>
  <c r="N338" i="1" s="1"/>
  <c r="C339" i="1" l="1"/>
  <c r="H339" i="1"/>
  <c r="E339" i="1"/>
  <c r="D339" i="1" l="1"/>
  <c r="F339" i="1"/>
  <c r="G339" i="1" s="1"/>
  <c r="I339" i="1" s="1"/>
  <c r="J339" i="1" l="1"/>
  <c r="K339" i="1" s="1"/>
  <c r="L339" i="1" s="1"/>
  <c r="M339" i="1" s="1"/>
  <c r="N339" i="1" s="1"/>
  <c r="E340" i="1" l="1"/>
  <c r="H340" i="1"/>
  <c r="C340" i="1"/>
  <c r="F340" i="1" l="1"/>
  <c r="G340" i="1" s="1"/>
  <c r="I340" i="1" s="1"/>
  <c r="J340" i="1" s="1"/>
  <c r="D340" i="1"/>
  <c r="K340" i="1" l="1"/>
  <c r="L340" i="1" s="1"/>
  <c r="M340" i="1" s="1"/>
  <c r="N340" i="1" s="1"/>
  <c r="H341" i="1" l="1"/>
  <c r="C341" i="1"/>
  <c r="E341" i="1"/>
  <c r="F341" i="1" l="1"/>
  <c r="G341" i="1" s="1"/>
  <c r="I341" i="1" s="1"/>
  <c r="D341" i="1"/>
  <c r="J341" i="1" l="1"/>
  <c r="K341" i="1" s="1"/>
  <c r="L341" i="1" s="1"/>
  <c r="M341" i="1" s="1"/>
  <c r="N341" i="1" s="1"/>
  <c r="H342" i="1" l="1"/>
  <c r="E342" i="1"/>
  <c r="C342" i="1"/>
  <c r="D342" i="1" l="1"/>
  <c r="F342" i="1"/>
  <c r="G342" i="1" s="1"/>
  <c r="I342" i="1" s="1"/>
  <c r="J342" i="1" l="1"/>
  <c r="K342" i="1" s="1"/>
  <c r="L342" i="1" s="1"/>
  <c r="M342" i="1" s="1"/>
  <c r="N342" i="1" s="1"/>
  <c r="E343" i="1" l="1"/>
  <c r="H343" i="1"/>
  <c r="C343" i="1"/>
  <c r="D343" i="1" l="1"/>
  <c r="F343" i="1"/>
  <c r="G343" i="1" s="1"/>
  <c r="I343" i="1" s="1"/>
  <c r="J343" i="1" l="1"/>
  <c r="K343" i="1" s="1"/>
  <c r="L343" i="1" s="1"/>
  <c r="M343" i="1" s="1"/>
  <c r="N343" i="1" s="1"/>
  <c r="C344" i="1" l="1"/>
  <c r="H344" i="1"/>
  <c r="E344" i="1"/>
  <c r="D344" i="1" l="1"/>
  <c r="F344" i="1"/>
  <c r="G344" i="1" s="1"/>
  <c r="I344" i="1" s="1"/>
  <c r="J344" i="1" l="1"/>
  <c r="K344" i="1" s="1"/>
  <c r="L344" i="1" s="1"/>
  <c r="M344" i="1" s="1"/>
  <c r="N344" i="1" s="1"/>
  <c r="H345" i="1" l="1"/>
  <c r="E345" i="1"/>
  <c r="C345" i="1"/>
  <c r="F345" i="1" l="1"/>
  <c r="G345" i="1" s="1"/>
  <c r="I345" i="1" s="1"/>
  <c r="D345" i="1"/>
  <c r="J345" i="1" l="1"/>
  <c r="K345" i="1" s="1"/>
  <c r="L345" i="1" s="1"/>
  <c r="M345" i="1" s="1"/>
  <c r="N345" i="1" s="1"/>
  <c r="E346" i="1" l="1"/>
  <c r="H346" i="1"/>
  <c r="C346" i="1"/>
  <c r="D346" i="1" l="1"/>
  <c r="F346" i="1"/>
  <c r="G346" i="1" s="1"/>
  <c r="I346" i="1" s="1"/>
  <c r="J346" i="1" l="1"/>
  <c r="K346" i="1" s="1"/>
  <c r="L346" i="1" s="1"/>
  <c r="M346" i="1" s="1"/>
  <c r="N346" i="1" s="1"/>
  <c r="H347" i="1" l="1"/>
  <c r="E347" i="1"/>
  <c r="C347" i="1"/>
  <c r="D347" i="1" l="1"/>
  <c r="F347" i="1"/>
  <c r="G347" i="1" s="1"/>
  <c r="I347" i="1" s="1"/>
  <c r="J347" i="1" l="1"/>
  <c r="K347" i="1" s="1"/>
  <c r="L347" i="1" s="1"/>
  <c r="M347" i="1" s="1"/>
  <c r="N347" i="1" s="1"/>
  <c r="H348" i="1" l="1"/>
  <c r="E348" i="1"/>
  <c r="C348" i="1"/>
  <c r="F348" i="1" l="1"/>
  <c r="G348" i="1" s="1"/>
  <c r="I348" i="1" s="1"/>
  <c r="D348" i="1"/>
  <c r="J348" i="1" l="1"/>
  <c r="K348" i="1" s="1"/>
  <c r="L348" i="1" s="1"/>
  <c r="M348" i="1" s="1"/>
  <c r="N348" i="1" s="1"/>
  <c r="H349" i="1" l="1"/>
  <c r="E349" i="1"/>
  <c r="C349" i="1"/>
  <c r="D349" i="1" l="1"/>
  <c r="F349" i="1"/>
  <c r="G349" i="1" s="1"/>
  <c r="I349" i="1" s="1"/>
  <c r="J349" i="1" l="1"/>
  <c r="K349" i="1" s="1"/>
  <c r="L349" i="1" s="1"/>
  <c r="M349" i="1" s="1"/>
  <c r="N349" i="1" s="1"/>
  <c r="E350" i="1" l="1"/>
  <c r="C350" i="1"/>
  <c r="H350" i="1"/>
  <c r="F350" i="1" l="1"/>
  <c r="G350" i="1" s="1"/>
  <c r="I350" i="1" s="1"/>
  <c r="D350" i="1"/>
  <c r="J350" i="1" l="1"/>
  <c r="K350" i="1" s="1"/>
  <c r="L350" i="1" s="1"/>
  <c r="M350" i="1" s="1"/>
  <c r="N350" i="1" s="1"/>
  <c r="H351" i="1" l="1"/>
  <c r="E351" i="1"/>
  <c r="C351" i="1"/>
  <c r="D351" i="1" l="1"/>
  <c r="F351" i="1"/>
  <c r="G351" i="1" s="1"/>
  <c r="I351" i="1" s="1"/>
  <c r="J351" i="1" l="1"/>
  <c r="K351" i="1" s="1"/>
  <c r="L351" i="1" s="1"/>
  <c r="M351" i="1" s="1"/>
  <c r="N351" i="1" s="1"/>
  <c r="H352" i="1" l="1"/>
  <c r="C352" i="1"/>
  <c r="E352" i="1"/>
  <c r="D352" i="1" l="1"/>
  <c r="F352" i="1"/>
  <c r="G352" i="1" s="1"/>
  <c r="I352" i="1" s="1"/>
  <c r="J352" i="1" l="1"/>
  <c r="K352" i="1" s="1"/>
  <c r="L352" i="1" s="1"/>
  <c r="M352" i="1" s="1"/>
  <c r="N352" i="1" s="1"/>
  <c r="H353" i="1" l="1"/>
  <c r="E353" i="1"/>
  <c r="C353" i="1"/>
  <c r="D353" i="1" l="1"/>
  <c r="F353" i="1"/>
  <c r="G353" i="1" s="1"/>
  <c r="I353" i="1" s="1"/>
  <c r="J353" i="1" l="1"/>
  <c r="K353" i="1" s="1"/>
  <c r="L353" i="1" s="1"/>
  <c r="M353" i="1" s="1"/>
  <c r="N353" i="1" s="1"/>
  <c r="C354" i="1" l="1"/>
  <c r="H354" i="1"/>
  <c r="E354" i="1"/>
  <c r="D354" i="1" l="1"/>
  <c r="F354" i="1"/>
  <c r="G354" i="1" s="1"/>
  <c r="I354" i="1" s="1"/>
  <c r="J354" i="1" l="1"/>
  <c r="K354" i="1" s="1"/>
  <c r="L354" i="1" s="1"/>
  <c r="M354" i="1" s="1"/>
  <c r="N354" i="1" s="1"/>
  <c r="E355" i="1" l="1"/>
  <c r="H355" i="1"/>
  <c r="C355" i="1"/>
  <c r="F355" i="1" l="1"/>
  <c r="G355" i="1" s="1"/>
  <c r="I355" i="1" s="1"/>
  <c r="J355" i="1" s="1"/>
  <c r="D355" i="1"/>
  <c r="K355" i="1" l="1"/>
  <c r="L355" i="1" s="1"/>
  <c r="M355" i="1" s="1"/>
  <c r="N355" i="1" s="1"/>
  <c r="H356" i="1" l="1"/>
  <c r="E356" i="1"/>
  <c r="C356" i="1"/>
  <c r="F356" i="1" l="1"/>
  <c r="G356" i="1" s="1"/>
  <c r="I356" i="1" s="1"/>
  <c r="D356" i="1"/>
  <c r="J356" i="1" l="1"/>
  <c r="K356" i="1" s="1"/>
  <c r="L356" i="1" s="1"/>
  <c r="M356" i="1" s="1"/>
  <c r="N356" i="1" s="1"/>
  <c r="H357" i="1" l="1"/>
  <c r="E357" i="1"/>
  <c r="C357" i="1"/>
  <c r="D357" i="1" l="1"/>
  <c r="F357" i="1"/>
  <c r="G357" i="1" s="1"/>
  <c r="I357" i="1" s="1"/>
  <c r="J357" i="1" l="1"/>
  <c r="K357" i="1" s="1"/>
  <c r="L357" i="1" s="1"/>
  <c r="M357" i="1" s="1"/>
  <c r="N357" i="1" s="1"/>
  <c r="H358" i="1" l="1"/>
  <c r="C358" i="1"/>
  <c r="E358" i="1"/>
  <c r="D358" i="1" l="1"/>
  <c r="F358" i="1"/>
  <c r="G358" i="1" s="1"/>
  <c r="I358" i="1" s="1"/>
  <c r="J358" i="1" l="1"/>
  <c r="K358" i="1" s="1"/>
  <c r="L358" i="1" s="1"/>
  <c r="M358" i="1" s="1"/>
  <c r="N358" i="1" s="1"/>
  <c r="H359" i="1" l="1"/>
  <c r="C359" i="1"/>
  <c r="E359" i="1"/>
  <c r="F359" i="1" l="1"/>
  <c r="G359" i="1" s="1"/>
  <c r="I359" i="1" s="1"/>
  <c r="D359" i="1"/>
  <c r="J359" i="1" l="1"/>
  <c r="K359" i="1" s="1"/>
  <c r="L359" i="1" s="1"/>
  <c r="M359" i="1" s="1"/>
  <c r="N359" i="1" s="1"/>
  <c r="E360" i="1" l="1"/>
  <c r="H360" i="1"/>
  <c r="C360" i="1"/>
  <c r="F360" i="1" l="1"/>
  <c r="G360" i="1" s="1"/>
  <c r="I360" i="1" s="1"/>
  <c r="J360" i="1" s="1"/>
  <c r="D360" i="1"/>
  <c r="K360" i="1" l="1"/>
  <c r="L360" i="1" s="1"/>
  <c r="M360" i="1" s="1"/>
  <c r="N360" i="1" s="1"/>
  <c r="E361" i="1" l="1"/>
  <c r="H361" i="1"/>
  <c r="C361" i="1"/>
  <c r="F361" i="1" l="1"/>
  <c r="G361" i="1" s="1"/>
  <c r="I361" i="1" s="1"/>
  <c r="J361" i="1" s="1"/>
  <c r="D361" i="1"/>
  <c r="K361" i="1" l="1"/>
  <c r="L361" i="1" s="1"/>
  <c r="M361" i="1" s="1"/>
  <c r="N361" i="1" s="1"/>
  <c r="E362" i="1" l="1"/>
  <c r="H362" i="1"/>
  <c r="C362" i="1"/>
  <c r="F362" i="1" l="1"/>
  <c r="G362" i="1" s="1"/>
  <c r="I362" i="1" s="1"/>
  <c r="J362" i="1" s="1"/>
  <c r="D362" i="1"/>
  <c r="K362" i="1" l="1"/>
  <c r="L362" i="1" s="1"/>
  <c r="M362" i="1" s="1"/>
  <c r="N362" i="1" s="1"/>
  <c r="H363" i="1" l="1"/>
  <c r="C363" i="1"/>
  <c r="E363" i="1"/>
  <c r="D363" i="1" l="1"/>
  <c r="F363" i="1"/>
  <c r="G363" i="1" s="1"/>
  <c r="I363" i="1" s="1"/>
  <c r="J363" i="1" l="1"/>
  <c r="K363" i="1" s="1"/>
  <c r="L363" i="1" s="1"/>
  <c r="M363" i="1" s="1"/>
  <c r="N363" i="1" s="1"/>
  <c r="E364" i="1" l="1"/>
  <c r="H364" i="1"/>
  <c r="C364" i="1"/>
  <c r="N365" i="1" s="1"/>
  <c r="D364" i="1" l="1"/>
  <c r="F364" i="1"/>
  <c r="G364" i="1" s="1"/>
  <c r="I364" i="1" s="1"/>
  <c r="J364" i="1" l="1"/>
  <c r="K364" i="1" s="1"/>
  <c r="L364" i="1" s="1"/>
  <c r="M364" i="1" s="1"/>
  <c r="N364" i="1" s="1"/>
  <c r="E365" i="1" l="1"/>
  <c r="H365" i="1"/>
  <c r="C365" i="1"/>
  <c r="N366" i="1" s="1"/>
  <c r="F365" i="1" l="1"/>
  <c r="G365" i="1" s="1"/>
  <c r="I365" i="1" s="1"/>
  <c r="J365" i="1" s="1"/>
  <c r="D365" i="1"/>
  <c r="K365" i="1" l="1"/>
  <c r="L365" i="1" s="1"/>
  <c r="M365" i="1" s="1"/>
  <c r="C366" i="1" l="1"/>
  <c r="N367" i="1" s="1"/>
  <c r="H366" i="1"/>
  <c r="E366" i="1"/>
  <c r="D366" i="1" l="1"/>
  <c r="F366" i="1"/>
  <c r="G366" i="1" s="1"/>
  <c r="I366" i="1" s="1"/>
  <c r="J366" i="1" l="1"/>
  <c r="K366" i="1" s="1"/>
  <c r="L366" i="1" s="1"/>
  <c r="M366" i="1" s="1"/>
  <c r="E367" i="1" l="1"/>
  <c r="C367" i="1"/>
  <c r="N368" i="1" s="1"/>
  <c r="H367" i="1"/>
  <c r="D367" i="1" l="1"/>
  <c r="F367" i="1"/>
  <c r="G367" i="1" s="1"/>
  <c r="I367" i="1" s="1"/>
  <c r="J367" i="1" l="1"/>
  <c r="K367" i="1" s="1"/>
  <c r="L367" i="1" s="1"/>
  <c r="M367" i="1" s="1"/>
  <c r="C368" i="1" l="1"/>
  <c r="N369" i="1" s="1"/>
  <c r="H368" i="1"/>
  <c r="E368" i="1"/>
  <c r="D368" i="1" l="1"/>
  <c r="F368" i="1"/>
  <c r="G368" i="1" s="1"/>
  <c r="I368" i="1" s="1"/>
  <c r="J368" i="1" l="1"/>
  <c r="K368" i="1" s="1"/>
  <c r="L368" i="1" s="1"/>
  <c r="M368" i="1" s="1"/>
  <c r="E369" i="1" l="1"/>
  <c r="H369" i="1"/>
  <c r="C369" i="1"/>
  <c r="N370" i="1" s="1"/>
  <c r="F369" i="1" l="1"/>
  <c r="G369" i="1" s="1"/>
  <c r="I369" i="1" s="1"/>
  <c r="J369" i="1" s="1"/>
  <c r="D369" i="1"/>
  <c r="K369" i="1" l="1"/>
  <c r="L369" i="1" s="1"/>
  <c r="M369" i="1" s="1"/>
  <c r="H370" i="1" l="1"/>
  <c r="E370" i="1"/>
  <c r="C370" i="1"/>
  <c r="N371" i="1" s="1"/>
  <c r="F370" i="1" l="1"/>
  <c r="G370" i="1" s="1"/>
  <c r="I370" i="1" s="1"/>
  <c r="D370" i="1"/>
  <c r="J370" i="1" l="1"/>
  <c r="K370" i="1" s="1"/>
  <c r="L370" i="1" s="1"/>
  <c r="M370" i="1" s="1"/>
  <c r="H371" i="1" l="1"/>
  <c r="E371" i="1"/>
  <c r="C371" i="1"/>
  <c r="N372" i="1" s="1"/>
  <c r="F371" i="1" l="1"/>
  <c r="G371" i="1" s="1"/>
  <c r="I371" i="1" s="1"/>
  <c r="D371" i="1"/>
  <c r="J371" i="1" l="1"/>
  <c r="K371" i="1" s="1"/>
  <c r="L371" i="1" s="1"/>
  <c r="M371" i="1" s="1"/>
  <c r="E372" i="1" l="1"/>
  <c r="H372" i="1"/>
  <c r="C372" i="1"/>
  <c r="N373" i="1" s="1"/>
  <c r="F372" i="1" l="1"/>
  <c r="G372" i="1" s="1"/>
  <c r="I372" i="1" s="1"/>
  <c r="J372" i="1" s="1"/>
  <c r="D372" i="1"/>
  <c r="K372" i="1" l="1"/>
  <c r="L372" i="1" s="1"/>
  <c r="M372" i="1" s="1"/>
  <c r="H373" i="1" l="1"/>
  <c r="C373" i="1"/>
  <c r="N374" i="1" s="1"/>
  <c r="E373" i="1"/>
  <c r="F373" i="1" l="1"/>
  <c r="G373" i="1" s="1"/>
  <c r="I373" i="1" s="1"/>
  <c r="D373" i="1"/>
  <c r="J373" i="1" l="1"/>
  <c r="K373" i="1" s="1"/>
  <c r="L373" i="1" s="1"/>
  <c r="M373" i="1" s="1"/>
  <c r="H374" i="1" l="1"/>
  <c r="E374" i="1"/>
  <c r="C374" i="1"/>
  <c r="N375" i="1" s="1"/>
  <c r="D374" i="1" l="1"/>
  <c r="F374" i="1"/>
  <c r="G374" i="1" s="1"/>
  <c r="I374" i="1" s="1"/>
  <c r="J374" i="1" l="1"/>
  <c r="K374" i="1" s="1"/>
  <c r="L374" i="1" s="1"/>
  <c r="M374" i="1" s="1"/>
  <c r="H375" i="1" l="1"/>
  <c r="E375" i="1"/>
  <c r="C375" i="1"/>
  <c r="N376" i="1" s="1"/>
  <c r="D375" i="1" l="1"/>
  <c r="F375" i="1"/>
  <c r="G375" i="1" s="1"/>
  <c r="I375" i="1" s="1"/>
  <c r="J375" i="1" l="1"/>
  <c r="K375" i="1" s="1"/>
  <c r="L375" i="1" s="1"/>
  <c r="M375" i="1" s="1"/>
  <c r="H376" i="1" l="1"/>
  <c r="E376" i="1"/>
  <c r="C376" i="1"/>
  <c r="N377" i="1" s="1"/>
  <c r="D376" i="1" l="1"/>
  <c r="F376" i="1"/>
  <c r="G376" i="1" s="1"/>
  <c r="I376" i="1" s="1"/>
  <c r="J376" i="1" l="1"/>
  <c r="K376" i="1" s="1"/>
  <c r="L376" i="1" s="1"/>
  <c r="M376" i="1" s="1"/>
  <c r="H377" i="1" l="1"/>
  <c r="E377" i="1"/>
  <c r="C377" i="1"/>
  <c r="N378" i="1" s="1"/>
  <c r="D377" i="1" l="1"/>
  <c r="F377" i="1"/>
  <c r="G377" i="1" s="1"/>
  <c r="I377" i="1" s="1"/>
  <c r="J377" i="1" l="1"/>
  <c r="K377" i="1" s="1"/>
  <c r="L377" i="1" s="1"/>
  <c r="M377" i="1" s="1"/>
  <c r="E378" i="1" l="1"/>
  <c r="H378" i="1"/>
  <c r="C378" i="1"/>
  <c r="N379" i="1" s="1"/>
  <c r="F378" i="1" l="1"/>
  <c r="G378" i="1" s="1"/>
  <c r="I378" i="1" s="1"/>
  <c r="J378" i="1" s="1"/>
  <c r="D378" i="1"/>
  <c r="K378" i="1" l="1"/>
  <c r="L378" i="1" s="1"/>
  <c r="M378" i="1" s="1"/>
  <c r="E379" i="1" l="1"/>
  <c r="H379" i="1"/>
  <c r="C379" i="1"/>
  <c r="N380" i="1" s="1"/>
  <c r="F379" i="1" l="1"/>
  <c r="G379" i="1" s="1"/>
  <c r="I379" i="1" s="1"/>
  <c r="J379" i="1" s="1"/>
  <c r="D379" i="1"/>
  <c r="K379" i="1" l="1"/>
  <c r="L379" i="1" s="1"/>
  <c r="M379" i="1" s="1"/>
  <c r="C380" i="1" l="1"/>
  <c r="N381" i="1" s="1"/>
  <c r="H380" i="1"/>
  <c r="E380" i="1"/>
  <c r="F380" i="1" l="1"/>
  <c r="G380" i="1" s="1"/>
  <c r="I380" i="1" s="1"/>
  <c r="J380" i="1" s="1"/>
  <c r="D380" i="1"/>
  <c r="K380" i="1" l="1"/>
  <c r="L380" i="1" s="1"/>
  <c r="M380" i="1" s="1"/>
  <c r="H381" i="1" l="1"/>
  <c r="C381" i="1"/>
  <c r="N382" i="1" s="1"/>
  <c r="E381" i="1"/>
  <c r="D381" i="1" l="1"/>
  <c r="F381" i="1"/>
  <c r="G381" i="1" s="1"/>
  <c r="I381" i="1" s="1"/>
  <c r="J381" i="1" l="1"/>
  <c r="K381" i="1" s="1"/>
  <c r="L381" i="1" s="1"/>
  <c r="M381" i="1" s="1"/>
  <c r="C382" i="1" l="1"/>
  <c r="N383" i="1" s="1"/>
  <c r="H382" i="1"/>
  <c r="E382" i="1"/>
  <c r="D382" i="1" l="1"/>
  <c r="F382" i="1"/>
  <c r="G382" i="1" s="1"/>
  <c r="I382" i="1" s="1"/>
  <c r="J382" i="1" l="1"/>
  <c r="K382" i="1" s="1"/>
  <c r="L382" i="1" s="1"/>
  <c r="M382" i="1" s="1"/>
  <c r="E383" i="1" l="1"/>
  <c r="H383" i="1"/>
  <c r="C383" i="1"/>
  <c r="N384" i="1" s="1"/>
  <c r="D383" i="1" l="1"/>
  <c r="F383" i="1"/>
  <c r="G383" i="1" s="1"/>
  <c r="I383" i="1" s="1"/>
  <c r="J383" i="1" l="1"/>
  <c r="K383" i="1" s="1"/>
  <c r="L383" i="1" s="1"/>
  <c r="M383" i="1" s="1"/>
  <c r="H384" i="1" l="1"/>
  <c r="C384" i="1"/>
  <c r="N385" i="1" s="1"/>
  <c r="E384" i="1"/>
  <c r="D384" i="1" l="1"/>
  <c r="F384" i="1"/>
  <c r="G384" i="1" s="1"/>
  <c r="I384" i="1" s="1"/>
  <c r="J384" i="1" l="1"/>
  <c r="K384" i="1" s="1"/>
  <c r="L384" i="1" s="1"/>
  <c r="M384" i="1" s="1"/>
  <c r="E385" i="1" l="1"/>
  <c r="H385" i="1"/>
  <c r="C385" i="1"/>
  <c r="N386" i="1" s="1"/>
  <c r="D385" i="1" l="1"/>
  <c r="F385" i="1"/>
  <c r="G385" i="1" s="1"/>
  <c r="I385" i="1" s="1"/>
  <c r="J385" i="1" l="1"/>
  <c r="K385" i="1" s="1"/>
  <c r="L385" i="1" s="1"/>
  <c r="M385" i="1" s="1"/>
  <c r="E386" i="1" l="1"/>
  <c r="H386" i="1"/>
  <c r="C386" i="1"/>
  <c r="N387" i="1" s="1"/>
  <c r="F386" i="1" l="1"/>
  <c r="G386" i="1" s="1"/>
  <c r="I386" i="1" s="1"/>
  <c r="J386" i="1" s="1"/>
  <c r="D386" i="1"/>
  <c r="K386" i="1" l="1"/>
  <c r="L386" i="1" s="1"/>
  <c r="M386" i="1" s="1"/>
  <c r="H387" i="1" l="1"/>
  <c r="E387" i="1"/>
  <c r="C387" i="1"/>
  <c r="N388" i="1" s="1"/>
  <c r="D387" i="1" l="1"/>
  <c r="F387" i="1"/>
  <c r="G387" i="1" s="1"/>
  <c r="I387" i="1" s="1"/>
  <c r="J387" i="1" l="1"/>
  <c r="K387" i="1" s="1"/>
  <c r="L387" i="1" s="1"/>
  <c r="M387" i="1" s="1"/>
  <c r="E388" i="1" l="1"/>
  <c r="H388" i="1"/>
  <c r="C388" i="1"/>
  <c r="N389" i="1" s="1"/>
  <c r="D388" i="1" l="1"/>
  <c r="F388" i="1"/>
  <c r="G388" i="1" s="1"/>
  <c r="I388" i="1" s="1"/>
  <c r="J388" i="1" l="1"/>
  <c r="K388" i="1" s="1"/>
  <c r="L388" i="1" s="1"/>
  <c r="M388" i="1" s="1"/>
  <c r="C389" i="1" l="1"/>
  <c r="N390" i="1" s="1"/>
  <c r="H389" i="1"/>
  <c r="E389" i="1"/>
  <c r="D389" i="1" l="1"/>
  <c r="F389" i="1"/>
  <c r="G389" i="1" s="1"/>
  <c r="I389" i="1" s="1"/>
  <c r="J389" i="1" l="1"/>
  <c r="K389" i="1" s="1"/>
  <c r="L389" i="1" s="1"/>
  <c r="M389" i="1" s="1"/>
  <c r="H390" i="1" l="1"/>
  <c r="C390" i="1"/>
  <c r="N391" i="1" s="1"/>
  <c r="E390" i="1"/>
  <c r="F390" i="1" l="1"/>
  <c r="G390" i="1" s="1"/>
  <c r="I390" i="1" s="1"/>
  <c r="D390" i="1"/>
  <c r="J390" i="1" l="1"/>
  <c r="K390" i="1" s="1"/>
  <c r="L390" i="1" s="1"/>
  <c r="M390" i="1" s="1"/>
  <c r="E391" i="1" l="1"/>
  <c r="H391" i="1"/>
  <c r="C391" i="1"/>
  <c r="N392" i="1" s="1"/>
  <c r="F391" i="1" l="1"/>
  <c r="G391" i="1" s="1"/>
  <c r="I391" i="1" s="1"/>
  <c r="D391" i="1"/>
  <c r="J391" i="1" l="1"/>
  <c r="K391" i="1" s="1"/>
  <c r="L391" i="1" s="1"/>
  <c r="M391" i="1" s="1"/>
  <c r="E392" i="1" l="1"/>
  <c r="H392" i="1"/>
  <c r="C392" i="1"/>
  <c r="N393" i="1" s="1"/>
  <c r="F392" i="1" l="1"/>
  <c r="G392" i="1" s="1"/>
  <c r="I392" i="1" s="1"/>
  <c r="J392" i="1" s="1"/>
  <c r="D392" i="1"/>
  <c r="K392" i="1" l="1"/>
  <c r="L392" i="1" s="1"/>
  <c r="M392" i="1" s="1"/>
  <c r="C393" i="1" l="1"/>
  <c r="N394" i="1" s="1"/>
  <c r="H393" i="1"/>
  <c r="E393" i="1"/>
  <c r="F393" i="1" l="1"/>
  <c r="G393" i="1" s="1"/>
  <c r="I393" i="1" s="1"/>
  <c r="J393" i="1" s="1"/>
  <c r="D393" i="1"/>
  <c r="K393" i="1" l="1"/>
  <c r="L393" i="1" s="1"/>
  <c r="M393" i="1" s="1"/>
  <c r="H394" i="1" l="1"/>
  <c r="E394" i="1"/>
  <c r="C394" i="1"/>
  <c r="N395" i="1" s="1"/>
  <c r="F394" i="1" l="1"/>
  <c r="G394" i="1" s="1"/>
  <c r="I394" i="1" s="1"/>
  <c r="D394" i="1"/>
  <c r="J394" i="1" l="1"/>
  <c r="K394" i="1" s="1"/>
  <c r="L394" i="1" s="1"/>
  <c r="M394" i="1" s="1"/>
  <c r="H395" i="1" l="1"/>
  <c r="E395" i="1"/>
  <c r="C395" i="1"/>
  <c r="N396" i="1" s="1"/>
  <c r="D395" i="1" l="1"/>
  <c r="F395" i="1"/>
  <c r="G395" i="1" s="1"/>
  <c r="I395" i="1" s="1"/>
  <c r="J395" i="1" l="1"/>
  <c r="K395" i="1" s="1"/>
  <c r="L395" i="1" s="1"/>
  <c r="M395" i="1" s="1"/>
  <c r="H396" i="1" l="1"/>
  <c r="E396" i="1"/>
  <c r="C396" i="1"/>
  <c r="N397" i="1" s="1"/>
  <c r="D396" i="1" l="1"/>
  <c r="F396" i="1"/>
  <c r="G396" i="1" s="1"/>
  <c r="I396" i="1" s="1"/>
  <c r="J396" i="1" l="1"/>
  <c r="K396" i="1" s="1"/>
  <c r="L396" i="1" s="1"/>
  <c r="M396" i="1" s="1"/>
  <c r="C397" i="1" l="1"/>
  <c r="N398" i="1" s="1"/>
  <c r="H397" i="1"/>
  <c r="E397" i="1"/>
  <c r="F397" i="1" l="1"/>
  <c r="G397" i="1" s="1"/>
  <c r="I397" i="1" s="1"/>
  <c r="J397" i="1" s="1"/>
  <c r="D397" i="1"/>
  <c r="K397" i="1" l="1"/>
  <c r="L397" i="1" s="1"/>
  <c r="M397" i="1" s="1"/>
  <c r="C398" i="1" l="1"/>
  <c r="N399" i="1" s="1"/>
  <c r="H398" i="1"/>
  <c r="E398" i="1"/>
  <c r="F398" i="1" l="1"/>
  <c r="G398" i="1" s="1"/>
  <c r="I398" i="1" s="1"/>
  <c r="J398" i="1" s="1"/>
  <c r="D398" i="1"/>
  <c r="K398" i="1" l="1"/>
  <c r="L398" i="1" s="1"/>
  <c r="M398" i="1" s="1"/>
  <c r="E399" i="1" l="1"/>
  <c r="H399" i="1"/>
  <c r="C399" i="1"/>
  <c r="N400" i="1" s="1"/>
  <c r="F399" i="1" l="1"/>
  <c r="G399" i="1" s="1"/>
  <c r="I399" i="1" s="1"/>
  <c r="J399" i="1" s="1"/>
  <c r="D399" i="1"/>
  <c r="K399" i="1" l="1"/>
  <c r="L399" i="1" s="1"/>
  <c r="M399" i="1" s="1"/>
  <c r="E400" i="1" l="1"/>
  <c r="H400" i="1"/>
  <c r="C400" i="1"/>
  <c r="N401" i="1" s="1"/>
  <c r="F400" i="1" l="1"/>
  <c r="G400" i="1" s="1"/>
  <c r="I400" i="1" s="1"/>
  <c r="J400" i="1" s="1"/>
  <c r="D400" i="1"/>
  <c r="K400" i="1" l="1"/>
  <c r="L400" i="1" s="1"/>
  <c r="M400" i="1" s="1"/>
  <c r="H401" i="1" l="1"/>
  <c r="E401" i="1"/>
  <c r="C401" i="1"/>
  <c r="N402" i="1" s="1"/>
  <c r="D401" i="1" l="1"/>
  <c r="F401" i="1"/>
  <c r="G401" i="1" s="1"/>
  <c r="I401" i="1" s="1"/>
  <c r="J401" i="1" l="1"/>
  <c r="K401" i="1" s="1"/>
  <c r="L401" i="1" s="1"/>
  <c r="M401" i="1" s="1"/>
  <c r="H402" i="1" l="1"/>
  <c r="E402" i="1"/>
  <c r="C402" i="1"/>
  <c r="N403" i="1" s="1"/>
  <c r="F402" i="1" l="1"/>
  <c r="G402" i="1" s="1"/>
  <c r="I402" i="1" s="1"/>
  <c r="D402" i="1"/>
  <c r="J402" i="1" l="1"/>
  <c r="K402" i="1" s="1"/>
  <c r="L402" i="1" s="1"/>
  <c r="M402" i="1" s="1"/>
  <c r="E403" i="1" l="1"/>
  <c r="H403" i="1"/>
  <c r="C403" i="1"/>
  <c r="N404" i="1" s="1"/>
  <c r="F403" i="1" l="1"/>
  <c r="G403" i="1" s="1"/>
  <c r="I403" i="1" s="1"/>
  <c r="D403" i="1"/>
  <c r="J403" i="1" l="1"/>
  <c r="K403" i="1" s="1"/>
  <c r="L403" i="1" s="1"/>
  <c r="M403" i="1" s="1"/>
  <c r="H404" i="1" l="1"/>
  <c r="E404" i="1"/>
  <c r="C404" i="1"/>
  <c r="N405" i="1" s="1"/>
  <c r="D404" i="1" l="1"/>
  <c r="F404" i="1"/>
  <c r="G404" i="1" s="1"/>
  <c r="I404" i="1" s="1"/>
  <c r="J404" i="1" l="1"/>
  <c r="K404" i="1" s="1"/>
  <c r="L404" i="1" s="1"/>
  <c r="M404" i="1" s="1"/>
  <c r="E405" i="1" l="1"/>
  <c r="H405" i="1"/>
  <c r="C405" i="1"/>
  <c r="N406" i="1" s="1"/>
  <c r="F405" i="1" l="1"/>
  <c r="G405" i="1" s="1"/>
  <c r="I405" i="1" s="1"/>
  <c r="J405" i="1" s="1"/>
  <c r="D405" i="1"/>
  <c r="K405" i="1" l="1"/>
  <c r="L405" i="1" s="1"/>
  <c r="M405" i="1" s="1"/>
  <c r="E406" i="1" l="1"/>
  <c r="H406" i="1"/>
  <c r="C406" i="1"/>
  <c r="N407" i="1" s="1"/>
  <c r="D406" i="1" l="1"/>
  <c r="F406" i="1"/>
  <c r="G406" i="1" s="1"/>
  <c r="I406" i="1" s="1"/>
  <c r="J406" i="1" l="1"/>
  <c r="K406" i="1" s="1"/>
  <c r="L406" i="1" s="1"/>
  <c r="M406" i="1" s="1"/>
  <c r="H407" i="1" l="1"/>
  <c r="C407" i="1"/>
  <c r="N408" i="1" s="1"/>
  <c r="E407" i="1"/>
  <c r="F407" i="1" l="1"/>
  <c r="G407" i="1" s="1"/>
  <c r="I407" i="1" s="1"/>
  <c r="D407" i="1"/>
  <c r="J407" i="1" l="1"/>
  <c r="K407" i="1" s="1"/>
  <c r="L407" i="1" s="1"/>
  <c r="M407" i="1" s="1"/>
  <c r="H408" i="1" l="1"/>
  <c r="C408" i="1"/>
  <c r="N409" i="1" s="1"/>
  <c r="E408" i="1"/>
  <c r="D408" i="1" l="1"/>
  <c r="F408" i="1"/>
  <c r="G408" i="1" s="1"/>
  <c r="I408" i="1" s="1"/>
  <c r="J408" i="1" l="1"/>
  <c r="K408" i="1" s="1"/>
  <c r="L408" i="1" s="1"/>
  <c r="M408" i="1" s="1"/>
  <c r="C409" i="1" l="1"/>
  <c r="N410" i="1" s="1"/>
  <c r="H409" i="1"/>
  <c r="E409" i="1"/>
  <c r="F409" i="1" l="1"/>
  <c r="G409" i="1" s="1"/>
  <c r="I409" i="1" s="1"/>
  <c r="J409" i="1" s="1"/>
  <c r="D409" i="1"/>
  <c r="K409" i="1" l="1"/>
  <c r="L409" i="1" s="1"/>
  <c r="M409" i="1" s="1"/>
  <c r="E410" i="1" l="1"/>
  <c r="H410" i="1"/>
  <c r="C410" i="1"/>
  <c r="N411" i="1" s="1"/>
  <c r="D410" i="1" l="1"/>
  <c r="F410" i="1"/>
  <c r="G410" i="1" s="1"/>
  <c r="I410" i="1" s="1"/>
  <c r="J410" i="1" l="1"/>
  <c r="K410" i="1" s="1"/>
  <c r="L410" i="1" s="1"/>
  <c r="M410" i="1" s="1"/>
  <c r="E411" i="1" l="1"/>
  <c r="H411" i="1"/>
  <c r="C411" i="1"/>
  <c r="N412" i="1" s="1"/>
  <c r="F411" i="1" l="1"/>
  <c r="G411" i="1" s="1"/>
  <c r="I411" i="1" s="1"/>
  <c r="D411" i="1"/>
  <c r="J411" i="1" l="1"/>
  <c r="K411" i="1" s="1"/>
  <c r="L411" i="1" s="1"/>
  <c r="M411" i="1" s="1"/>
  <c r="E412" i="1" l="1"/>
  <c r="H412" i="1"/>
  <c r="C412" i="1"/>
  <c r="N413" i="1" s="1"/>
  <c r="D412" i="1" l="1"/>
  <c r="F412" i="1"/>
  <c r="G412" i="1" s="1"/>
  <c r="I412" i="1" s="1"/>
  <c r="J412" i="1" l="1"/>
  <c r="K412" i="1" s="1"/>
  <c r="L412" i="1" s="1"/>
  <c r="M412" i="1" s="1"/>
  <c r="H413" i="1" l="1"/>
  <c r="E413" i="1"/>
  <c r="C413" i="1"/>
  <c r="N414" i="1" s="1"/>
  <c r="D413" i="1" l="1"/>
  <c r="F413" i="1"/>
  <c r="G413" i="1" s="1"/>
  <c r="I413" i="1" s="1"/>
  <c r="J413" i="1" l="1"/>
  <c r="K413" i="1" s="1"/>
  <c r="L413" i="1" s="1"/>
  <c r="M413" i="1" s="1"/>
  <c r="C414" i="1" l="1"/>
  <c r="N415" i="1" s="1"/>
  <c r="H414" i="1"/>
  <c r="E414" i="1"/>
  <c r="F414" i="1" l="1"/>
  <c r="G414" i="1" s="1"/>
  <c r="I414" i="1" s="1"/>
  <c r="J414" i="1" s="1"/>
  <c r="D414" i="1"/>
  <c r="K414" i="1" l="1"/>
  <c r="L414" i="1" s="1"/>
  <c r="M414" i="1" s="1"/>
  <c r="H415" i="1" l="1"/>
  <c r="E415" i="1"/>
  <c r="C415" i="1"/>
  <c r="N416" i="1" s="1"/>
  <c r="D415" i="1" l="1"/>
  <c r="F415" i="1"/>
  <c r="G415" i="1" s="1"/>
  <c r="I415" i="1" s="1"/>
  <c r="J415" i="1" l="1"/>
  <c r="K415" i="1" s="1"/>
  <c r="L415" i="1" s="1"/>
  <c r="M415" i="1" s="1"/>
  <c r="H416" i="1" l="1"/>
  <c r="E416" i="1"/>
  <c r="C416" i="1"/>
  <c r="N417" i="1" s="1"/>
  <c r="D416" i="1" l="1"/>
  <c r="F416" i="1"/>
  <c r="G416" i="1" s="1"/>
  <c r="I416" i="1" s="1"/>
  <c r="J416" i="1" l="1"/>
  <c r="K416" i="1" s="1"/>
  <c r="L416" i="1" s="1"/>
  <c r="M416" i="1" s="1"/>
  <c r="E417" i="1" l="1"/>
  <c r="H417" i="1"/>
  <c r="C417" i="1"/>
  <c r="N418" i="1" s="1"/>
  <c r="D417" i="1" l="1"/>
  <c r="F417" i="1"/>
  <c r="G417" i="1" s="1"/>
  <c r="I417" i="1" s="1"/>
  <c r="J417" i="1" l="1"/>
  <c r="K417" i="1" s="1"/>
  <c r="L417" i="1" s="1"/>
  <c r="M417" i="1" s="1"/>
  <c r="H418" i="1" l="1"/>
  <c r="C418" i="1"/>
  <c r="N419" i="1" s="1"/>
  <c r="E418" i="1"/>
  <c r="F418" i="1" l="1"/>
  <c r="G418" i="1" s="1"/>
  <c r="I418" i="1" s="1"/>
  <c r="D418" i="1"/>
  <c r="J418" i="1" l="1"/>
  <c r="K418" i="1" s="1"/>
  <c r="L418" i="1" s="1"/>
  <c r="M418" i="1" s="1"/>
  <c r="E419" i="1" l="1"/>
  <c r="H419" i="1"/>
  <c r="C419" i="1"/>
  <c r="N420" i="1" s="1"/>
  <c r="F419" i="1" l="1"/>
  <c r="G419" i="1" s="1"/>
  <c r="I419" i="1" s="1"/>
  <c r="J419" i="1" s="1"/>
  <c r="D419" i="1"/>
  <c r="K419" i="1" l="1"/>
  <c r="L419" i="1" s="1"/>
  <c r="M419" i="1" s="1"/>
  <c r="H420" i="1" l="1"/>
  <c r="E420" i="1"/>
  <c r="C420" i="1"/>
  <c r="N421" i="1" s="1"/>
  <c r="F420" i="1" l="1"/>
  <c r="G420" i="1" s="1"/>
  <c r="I420" i="1" s="1"/>
  <c r="D420" i="1"/>
  <c r="J420" i="1" l="1"/>
  <c r="K420" i="1" s="1"/>
  <c r="L420" i="1" s="1"/>
  <c r="M420" i="1" s="1"/>
  <c r="C421" i="1" l="1"/>
  <c r="N422" i="1" s="1"/>
  <c r="H421" i="1"/>
  <c r="E421" i="1"/>
  <c r="F421" i="1" l="1"/>
  <c r="G421" i="1" s="1"/>
  <c r="I421" i="1" s="1"/>
  <c r="J421" i="1" s="1"/>
  <c r="D421" i="1"/>
  <c r="K421" i="1" l="1"/>
  <c r="L421" i="1" s="1"/>
  <c r="M421" i="1" s="1"/>
  <c r="H422" i="1" l="1"/>
  <c r="C422" i="1"/>
  <c r="N423" i="1" s="1"/>
  <c r="E422" i="1"/>
  <c r="F422" i="1" l="1"/>
  <c r="G422" i="1" s="1"/>
  <c r="I422" i="1" s="1"/>
  <c r="D422" i="1"/>
  <c r="J422" i="1" l="1"/>
  <c r="K422" i="1" s="1"/>
  <c r="L422" i="1" s="1"/>
  <c r="M422" i="1" s="1"/>
  <c r="E423" i="1" l="1"/>
  <c r="H423" i="1"/>
  <c r="C423" i="1"/>
  <c r="N424" i="1" s="1"/>
  <c r="D423" i="1" l="1"/>
  <c r="F423" i="1"/>
  <c r="G423" i="1" s="1"/>
  <c r="I423" i="1" s="1"/>
  <c r="J423" i="1" l="1"/>
  <c r="K423" i="1" s="1"/>
  <c r="L423" i="1" s="1"/>
  <c r="M423" i="1" s="1"/>
  <c r="H424" i="1" l="1"/>
  <c r="E424" i="1"/>
  <c r="C424" i="1"/>
  <c r="N425" i="1" s="1"/>
  <c r="F424" i="1" l="1"/>
  <c r="G424" i="1" s="1"/>
  <c r="I424" i="1" s="1"/>
  <c r="D424" i="1"/>
  <c r="J424" i="1" l="1"/>
  <c r="K424" i="1" s="1"/>
  <c r="L424" i="1" s="1"/>
  <c r="M424" i="1" s="1"/>
  <c r="H425" i="1" l="1"/>
  <c r="E425" i="1"/>
  <c r="C425" i="1"/>
  <c r="N426" i="1" s="1"/>
  <c r="D425" i="1" l="1"/>
  <c r="F425" i="1"/>
  <c r="G425" i="1" s="1"/>
  <c r="I425" i="1" s="1"/>
  <c r="J425" i="1" l="1"/>
  <c r="K425" i="1" s="1"/>
  <c r="L425" i="1" s="1"/>
  <c r="M425" i="1" s="1"/>
  <c r="C426" i="1" l="1"/>
  <c r="N427" i="1" s="1"/>
  <c r="H426" i="1"/>
  <c r="E426" i="1"/>
  <c r="D426" i="1" l="1"/>
  <c r="F426" i="1"/>
  <c r="G426" i="1" s="1"/>
  <c r="I426" i="1" s="1"/>
  <c r="J426" i="1" l="1"/>
  <c r="K426" i="1" s="1"/>
  <c r="L426" i="1" s="1"/>
  <c r="M426" i="1" s="1"/>
  <c r="E427" i="1" l="1"/>
  <c r="H427" i="1"/>
  <c r="C427" i="1"/>
  <c r="N428" i="1" s="1"/>
  <c r="D427" i="1" l="1"/>
  <c r="F427" i="1"/>
  <c r="G427" i="1" s="1"/>
  <c r="I427" i="1" s="1"/>
  <c r="J427" i="1" l="1"/>
  <c r="K427" i="1" s="1"/>
  <c r="L427" i="1" s="1"/>
  <c r="M427" i="1" s="1"/>
  <c r="E428" i="1" l="1"/>
  <c r="H428" i="1"/>
  <c r="C428" i="1"/>
  <c r="N429" i="1" s="1"/>
  <c r="D428" i="1" l="1"/>
  <c r="F428" i="1"/>
  <c r="G428" i="1" s="1"/>
  <c r="I428" i="1" s="1"/>
  <c r="J428" i="1" l="1"/>
  <c r="K428" i="1" s="1"/>
  <c r="L428" i="1" s="1"/>
  <c r="M428" i="1" s="1"/>
  <c r="H429" i="1" l="1"/>
  <c r="E429" i="1"/>
  <c r="C429" i="1"/>
  <c r="N430" i="1" s="1"/>
  <c r="F429" i="1" l="1"/>
  <c r="G429" i="1" s="1"/>
  <c r="I429" i="1" s="1"/>
  <c r="D429" i="1"/>
  <c r="J429" i="1" l="1"/>
  <c r="K429" i="1" s="1"/>
  <c r="L429" i="1" s="1"/>
  <c r="M429" i="1" s="1"/>
  <c r="H430" i="1" l="1"/>
  <c r="E430" i="1"/>
  <c r="C430" i="1"/>
  <c r="N431" i="1" s="1"/>
  <c r="D430" i="1" l="1"/>
  <c r="F430" i="1"/>
  <c r="G430" i="1" s="1"/>
  <c r="I430" i="1" s="1"/>
  <c r="J430" i="1" l="1"/>
  <c r="K430" i="1" s="1"/>
  <c r="L430" i="1" s="1"/>
  <c r="M430" i="1" s="1"/>
  <c r="C431" i="1" l="1"/>
  <c r="N432" i="1" s="1"/>
  <c r="H431" i="1"/>
  <c r="E431" i="1"/>
  <c r="D431" i="1" l="1"/>
  <c r="F431" i="1"/>
  <c r="G431" i="1" s="1"/>
  <c r="I431" i="1" s="1"/>
  <c r="J431" i="1" l="1"/>
  <c r="K431" i="1" s="1"/>
  <c r="L431" i="1" s="1"/>
  <c r="M431" i="1" s="1"/>
  <c r="E432" i="1" l="1"/>
  <c r="H432" i="1"/>
  <c r="C432" i="1"/>
  <c r="N433" i="1" s="1"/>
  <c r="D432" i="1" l="1"/>
  <c r="F432" i="1"/>
  <c r="G432" i="1" s="1"/>
  <c r="I432" i="1" s="1"/>
  <c r="J432" i="1" l="1"/>
  <c r="K432" i="1" s="1"/>
  <c r="L432" i="1" s="1"/>
  <c r="M432" i="1" s="1"/>
  <c r="E433" i="1" l="1"/>
  <c r="H433" i="1"/>
  <c r="C433" i="1"/>
  <c r="N434" i="1" s="1"/>
  <c r="D433" i="1" l="1"/>
  <c r="F433" i="1"/>
  <c r="G433" i="1" s="1"/>
  <c r="I433" i="1" s="1"/>
  <c r="J433" i="1" l="1"/>
  <c r="K433" i="1" s="1"/>
  <c r="L433" i="1" s="1"/>
  <c r="M433" i="1" s="1"/>
  <c r="E434" i="1" l="1"/>
  <c r="H434" i="1"/>
  <c r="C434" i="1"/>
  <c r="N435" i="1" s="1"/>
  <c r="D434" i="1" l="1"/>
  <c r="F434" i="1"/>
  <c r="G434" i="1" s="1"/>
  <c r="I434" i="1" s="1"/>
  <c r="J434" i="1" l="1"/>
  <c r="K434" i="1" s="1"/>
  <c r="L434" i="1" s="1"/>
  <c r="M434" i="1" s="1"/>
  <c r="C435" i="1" l="1"/>
  <c r="N436" i="1" s="1"/>
  <c r="H435" i="1"/>
  <c r="E435" i="1"/>
  <c r="F435" i="1" l="1"/>
  <c r="G435" i="1" s="1"/>
  <c r="I435" i="1" s="1"/>
  <c r="J435" i="1" s="1"/>
  <c r="D435" i="1"/>
  <c r="K435" i="1" l="1"/>
  <c r="L435" i="1" s="1"/>
  <c r="M435" i="1" s="1"/>
  <c r="E436" i="1" l="1"/>
  <c r="H436" i="1"/>
  <c r="C436" i="1"/>
  <c r="N437" i="1" s="1"/>
  <c r="F436" i="1" l="1"/>
  <c r="G436" i="1" s="1"/>
  <c r="I436" i="1" s="1"/>
  <c r="J436" i="1" s="1"/>
  <c r="D436" i="1"/>
  <c r="K436" i="1" l="1"/>
  <c r="L436" i="1" s="1"/>
  <c r="M436" i="1" s="1"/>
  <c r="E437" i="1" l="1"/>
  <c r="H437" i="1"/>
  <c r="C437" i="1"/>
  <c r="N438" i="1" s="1"/>
  <c r="F437" i="1" l="1"/>
  <c r="G437" i="1" s="1"/>
  <c r="I437" i="1" s="1"/>
  <c r="J437" i="1" s="1"/>
  <c r="D437" i="1"/>
  <c r="K437" i="1" l="1"/>
  <c r="L437" i="1" s="1"/>
  <c r="M437" i="1" s="1"/>
  <c r="H438" i="1" l="1"/>
  <c r="C438" i="1"/>
  <c r="N439" i="1" s="1"/>
  <c r="E438" i="1"/>
  <c r="F438" i="1" l="1"/>
  <c r="G438" i="1" s="1"/>
  <c r="I438" i="1" s="1"/>
  <c r="D438" i="1"/>
  <c r="J438" i="1" l="1"/>
  <c r="K438" i="1" s="1"/>
  <c r="L438" i="1" s="1"/>
  <c r="M438" i="1" s="1"/>
  <c r="C439" i="1" l="1"/>
  <c r="N440" i="1" s="1"/>
  <c r="H439" i="1"/>
  <c r="E439" i="1"/>
  <c r="F439" i="1" l="1"/>
  <c r="G439" i="1" s="1"/>
  <c r="I439" i="1" s="1"/>
  <c r="J439" i="1" s="1"/>
  <c r="D439" i="1"/>
  <c r="K439" i="1" l="1"/>
  <c r="L439" i="1" s="1"/>
  <c r="M439" i="1" s="1"/>
  <c r="H440" i="1" l="1"/>
  <c r="C440" i="1"/>
  <c r="N441" i="1" s="1"/>
  <c r="E440" i="1"/>
  <c r="D440" i="1" l="1"/>
  <c r="F440" i="1"/>
  <c r="G440" i="1" s="1"/>
  <c r="I440" i="1" s="1"/>
  <c r="J440" i="1" l="1"/>
  <c r="K440" i="1" s="1"/>
  <c r="L440" i="1" s="1"/>
  <c r="M440" i="1" s="1"/>
  <c r="H441" i="1" l="1"/>
  <c r="E441" i="1"/>
  <c r="C441" i="1"/>
  <c r="N442" i="1" s="1"/>
  <c r="F441" i="1" l="1"/>
  <c r="G441" i="1" s="1"/>
  <c r="I441" i="1" s="1"/>
  <c r="D441" i="1"/>
  <c r="J441" i="1" l="1"/>
  <c r="K441" i="1" s="1"/>
  <c r="L441" i="1" s="1"/>
  <c r="M441" i="1" s="1"/>
  <c r="H442" i="1" l="1"/>
  <c r="E442" i="1"/>
  <c r="C442" i="1"/>
  <c r="N443" i="1" s="1"/>
  <c r="F442" i="1" l="1"/>
  <c r="G442" i="1" s="1"/>
  <c r="I442" i="1" s="1"/>
  <c r="D442" i="1"/>
  <c r="J442" i="1" l="1"/>
  <c r="K442" i="1" s="1"/>
  <c r="L442" i="1" s="1"/>
  <c r="M442" i="1" s="1"/>
  <c r="H443" i="1" l="1"/>
  <c r="C443" i="1"/>
  <c r="N444" i="1" s="1"/>
  <c r="E443" i="1"/>
  <c r="D443" i="1" l="1"/>
  <c r="F443" i="1"/>
  <c r="G443" i="1" s="1"/>
  <c r="I443" i="1" s="1"/>
  <c r="J443" i="1" l="1"/>
  <c r="K443" i="1" s="1"/>
  <c r="L443" i="1" s="1"/>
  <c r="M443" i="1" s="1"/>
  <c r="H444" i="1" l="1"/>
  <c r="C444" i="1"/>
  <c r="N445" i="1" s="1"/>
  <c r="E444" i="1"/>
  <c r="F444" i="1" l="1"/>
  <c r="G444" i="1" s="1"/>
  <c r="I444" i="1" s="1"/>
  <c r="D444" i="1"/>
  <c r="J444" i="1" l="1"/>
  <c r="K444" i="1" s="1"/>
  <c r="L444" i="1" s="1"/>
  <c r="M444" i="1" s="1"/>
  <c r="E445" i="1" l="1"/>
  <c r="H445" i="1"/>
  <c r="C445" i="1"/>
  <c r="N446" i="1" s="1"/>
  <c r="F445" i="1" l="1"/>
  <c r="G445" i="1" s="1"/>
  <c r="I445" i="1" s="1"/>
  <c r="J445" i="1" s="1"/>
  <c r="D445" i="1"/>
  <c r="K445" i="1" l="1"/>
  <c r="L445" i="1" s="1"/>
  <c r="M445" i="1" s="1"/>
  <c r="E446" i="1" l="1"/>
  <c r="H446" i="1"/>
  <c r="C446" i="1"/>
  <c r="N447" i="1" s="1"/>
  <c r="D446" i="1" l="1"/>
  <c r="F446" i="1"/>
  <c r="G446" i="1" s="1"/>
  <c r="I446" i="1" s="1"/>
  <c r="J446" i="1" l="1"/>
  <c r="K446" i="1" s="1"/>
  <c r="L446" i="1" s="1"/>
  <c r="M446" i="1" s="1"/>
  <c r="H447" i="1" l="1"/>
  <c r="C447" i="1"/>
  <c r="N448" i="1" s="1"/>
  <c r="E447" i="1"/>
  <c r="F447" i="1" l="1"/>
  <c r="G447" i="1" s="1"/>
  <c r="I447" i="1" s="1"/>
  <c r="D447" i="1"/>
  <c r="J447" i="1" l="1"/>
  <c r="K447" i="1" s="1"/>
  <c r="L447" i="1" s="1"/>
  <c r="M447" i="1" s="1"/>
  <c r="H448" i="1" l="1"/>
  <c r="C448" i="1"/>
  <c r="N449" i="1" s="1"/>
  <c r="E448" i="1"/>
  <c r="D448" i="1" l="1"/>
  <c r="F448" i="1"/>
  <c r="G448" i="1" s="1"/>
  <c r="I448" i="1" s="1"/>
  <c r="J448" i="1" l="1"/>
  <c r="K448" i="1" s="1"/>
  <c r="L448" i="1" s="1"/>
  <c r="M448" i="1" s="1"/>
  <c r="E449" i="1" l="1"/>
  <c r="H449" i="1"/>
  <c r="C449" i="1"/>
  <c r="N450" i="1" s="1"/>
  <c r="F449" i="1" l="1"/>
  <c r="G449" i="1" s="1"/>
  <c r="I449" i="1" s="1"/>
  <c r="J449" i="1" s="1"/>
  <c r="D449" i="1"/>
  <c r="K449" i="1" l="1"/>
  <c r="L449" i="1" s="1"/>
  <c r="M449" i="1" s="1"/>
  <c r="H450" i="1" l="1"/>
  <c r="C450" i="1"/>
  <c r="N451" i="1" s="1"/>
  <c r="E450" i="1"/>
  <c r="D450" i="1" l="1"/>
  <c r="F450" i="1"/>
  <c r="G450" i="1" s="1"/>
  <c r="I450" i="1" s="1"/>
  <c r="J450" i="1" l="1"/>
  <c r="K450" i="1" s="1"/>
  <c r="L450" i="1" s="1"/>
  <c r="M450" i="1" s="1"/>
  <c r="H451" i="1" l="1"/>
  <c r="E451" i="1"/>
  <c r="C451" i="1"/>
  <c r="N452" i="1" s="1"/>
  <c r="D451" i="1" l="1"/>
  <c r="F451" i="1"/>
  <c r="G451" i="1" s="1"/>
  <c r="I451" i="1" s="1"/>
  <c r="J451" i="1" l="1"/>
  <c r="K451" i="1" s="1"/>
  <c r="L451" i="1" s="1"/>
  <c r="M451" i="1" s="1"/>
  <c r="H452" i="1" l="1"/>
  <c r="E452" i="1"/>
  <c r="C452" i="1"/>
  <c r="N453" i="1" s="1"/>
  <c r="F452" i="1" l="1"/>
  <c r="G452" i="1" s="1"/>
  <c r="I452" i="1" s="1"/>
  <c r="D452" i="1"/>
  <c r="J452" i="1" l="1"/>
  <c r="K452" i="1" s="1"/>
  <c r="L452" i="1" s="1"/>
  <c r="M452" i="1" s="1"/>
  <c r="C453" i="1" l="1"/>
  <c r="N454" i="1" s="1"/>
  <c r="H453" i="1"/>
  <c r="E453" i="1"/>
  <c r="D453" i="1" l="1"/>
  <c r="F453" i="1"/>
  <c r="G453" i="1" s="1"/>
  <c r="I453" i="1" s="1"/>
  <c r="J453" i="1" l="1"/>
  <c r="K453" i="1" s="1"/>
  <c r="L453" i="1" s="1"/>
  <c r="M453" i="1" s="1"/>
  <c r="E454" i="1" l="1"/>
  <c r="H454" i="1"/>
  <c r="C454" i="1"/>
  <c r="N455" i="1" s="1"/>
  <c r="D454" i="1" l="1"/>
  <c r="F454" i="1"/>
  <c r="G454" i="1" s="1"/>
  <c r="I454" i="1" s="1"/>
  <c r="J454" i="1" l="1"/>
  <c r="K454" i="1" s="1"/>
  <c r="L454" i="1" s="1"/>
  <c r="M454" i="1" s="1"/>
  <c r="E455" i="1" l="1"/>
  <c r="H455" i="1"/>
  <c r="C455" i="1"/>
  <c r="N456" i="1" s="1"/>
  <c r="D455" i="1" l="1"/>
  <c r="F455" i="1"/>
  <c r="G455" i="1" s="1"/>
  <c r="I455" i="1" s="1"/>
  <c r="J455" i="1" l="1"/>
  <c r="K455" i="1" s="1"/>
  <c r="L455" i="1" s="1"/>
  <c r="M455" i="1" s="1"/>
  <c r="E456" i="1" l="1"/>
  <c r="H456" i="1"/>
  <c r="C456" i="1"/>
  <c r="N457" i="1" s="1"/>
  <c r="F456" i="1" l="1"/>
  <c r="G456" i="1" s="1"/>
  <c r="I456" i="1" s="1"/>
  <c r="J456" i="1" s="1"/>
  <c r="D456" i="1"/>
  <c r="K456" i="1" l="1"/>
  <c r="L456" i="1" s="1"/>
  <c r="M456" i="1" s="1"/>
  <c r="H457" i="1" l="1"/>
  <c r="E457" i="1"/>
  <c r="C457" i="1"/>
  <c r="N458" i="1" s="1"/>
  <c r="D457" i="1" l="1"/>
  <c r="F457" i="1"/>
  <c r="G457" i="1" s="1"/>
  <c r="I457" i="1" s="1"/>
  <c r="J457" i="1" l="1"/>
  <c r="K457" i="1" s="1"/>
  <c r="L457" i="1" s="1"/>
  <c r="M457" i="1" s="1"/>
  <c r="H458" i="1" l="1"/>
  <c r="C458" i="1"/>
  <c r="N459" i="1" s="1"/>
  <c r="E458" i="1"/>
  <c r="F458" i="1" l="1"/>
  <c r="G458" i="1" s="1"/>
  <c r="I458" i="1" s="1"/>
  <c r="D458" i="1"/>
  <c r="J458" i="1" l="1"/>
  <c r="K458" i="1" s="1"/>
  <c r="L458" i="1" s="1"/>
  <c r="M458" i="1" s="1"/>
  <c r="H459" i="1" l="1"/>
  <c r="C459" i="1"/>
  <c r="N460" i="1" s="1"/>
  <c r="E459" i="1"/>
  <c r="F459" i="1" l="1"/>
  <c r="G459" i="1" s="1"/>
  <c r="I459" i="1" s="1"/>
  <c r="D459" i="1"/>
  <c r="J459" i="1" l="1"/>
  <c r="K459" i="1" s="1"/>
  <c r="L459" i="1" s="1"/>
  <c r="M459" i="1" s="1"/>
  <c r="C460" i="1" l="1"/>
  <c r="N461" i="1" s="1"/>
  <c r="H460" i="1"/>
  <c r="E460" i="1"/>
  <c r="F460" i="1" l="1"/>
  <c r="G460" i="1" s="1"/>
  <c r="I460" i="1" s="1"/>
  <c r="J460" i="1" s="1"/>
  <c r="D460" i="1"/>
  <c r="K460" i="1" l="1"/>
  <c r="L460" i="1" s="1"/>
  <c r="M460" i="1" s="1"/>
  <c r="H461" i="1" l="1"/>
  <c r="E461" i="1"/>
  <c r="C461" i="1"/>
  <c r="N462" i="1" s="1"/>
  <c r="D461" i="1" l="1"/>
  <c r="F461" i="1"/>
  <c r="G461" i="1" s="1"/>
  <c r="I461" i="1" s="1"/>
  <c r="J461" i="1" l="1"/>
  <c r="K461" i="1" s="1"/>
  <c r="L461" i="1" s="1"/>
  <c r="M461" i="1" s="1"/>
  <c r="H462" i="1" l="1"/>
  <c r="E462" i="1"/>
  <c r="C462" i="1"/>
  <c r="N463" i="1" s="1"/>
  <c r="D462" i="1" l="1"/>
  <c r="F462" i="1"/>
  <c r="G462" i="1" s="1"/>
  <c r="I462" i="1" s="1"/>
  <c r="J462" i="1" l="1"/>
  <c r="K462" i="1" s="1"/>
  <c r="L462" i="1" s="1"/>
  <c r="M462" i="1" s="1"/>
  <c r="H463" i="1" l="1"/>
  <c r="E463" i="1"/>
  <c r="C463" i="1"/>
  <c r="N464" i="1" s="1"/>
  <c r="D463" i="1" l="1"/>
  <c r="F463" i="1"/>
  <c r="G463" i="1" s="1"/>
  <c r="I463" i="1" s="1"/>
  <c r="J463" i="1" l="1"/>
  <c r="K463" i="1" s="1"/>
  <c r="L463" i="1" s="1"/>
  <c r="M463" i="1" s="1"/>
  <c r="H464" i="1" l="1"/>
  <c r="E464" i="1"/>
  <c r="C464" i="1"/>
  <c r="N465" i="1" s="1"/>
  <c r="D464" i="1" l="1"/>
  <c r="F464" i="1"/>
  <c r="G464" i="1" s="1"/>
  <c r="I464" i="1" s="1"/>
  <c r="J464" i="1" l="1"/>
  <c r="K464" i="1" s="1"/>
  <c r="L464" i="1" s="1"/>
  <c r="M464" i="1" s="1"/>
  <c r="H465" i="1" l="1"/>
  <c r="E465" i="1"/>
  <c r="C465" i="1"/>
  <c r="N466" i="1" s="1"/>
  <c r="D465" i="1" l="1"/>
  <c r="F465" i="1"/>
  <c r="G465" i="1" s="1"/>
  <c r="I465" i="1" s="1"/>
  <c r="J465" i="1" l="1"/>
  <c r="K465" i="1" s="1"/>
  <c r="L465" i="1" s="1"/>
  <c r="M465" i="1" s="1"/>
  <c r="H466" i="1" l="1"/>
  <c r="C466" i="1"/>
  <c r="N467" i="1" s="1"/>
  <c r="E466" i="1"/>
  <c r="D466" i="1" l="1"/>
  <c r="F466" i="1"/>
  <c r="G466" i="1" s="1"/>
  <c r="I466" i="1" s="1"/>
  <c r="J466" i="1" l="1"/>
  <c r="K466" i="1" s="1"/>
  <c r="L466" i="1" s="1"/>
  <c r="M466" i="1" s="1"/>
  <c r="H467" i="1" l="1"/>
  <c r="E467" i="1"/>
  <c r="C467" i="1"/>
  <c r="N468" i="1" s="1"/>
  <c r="D467" i="1" l="1"/>
  <c r="F467" i="1"/>
  <c r="G467" i="1" s="1"/>
  <c r="I467" i="1" s="1"/>
  <c r="J467" i="1" l="1"/>
  <c r="K467" i="1" s="1"/>
  <c r="L467" i="1" s="1"/>
  <c r="M467" i="1" s="1"/>
  <c r="H468" i="1" l="1"/>
  <c r="C468" i="1"/>
  <c r="N469" i="1" s="1"/>
  <c r="E468" i="1"/>
  <c r="F468" i="1" l="1"/>
  <c r="G468" i="1" s="1"/>
  <c r="I468" i="1" s="1"/>
  <c r="D468" i="1"/>
  <c r="J468" i="1" l="1"/>
  <c r="K468" i="1" s="1"/>
  <c r="L468" i="1" s="1"/>
  <c r="M468" i="1" s="1"/>
  <c r="E469" i="1" l="1"/>
  <c r="H469" i="1"/>
  <c r="C469" i="1"/>
  <c r="N470" i="1" s="1"/>
  <c r="D469" i="1" l="1"/>
  <c r="F469" i="1"/>
  <c r="G469" i="1" s="1"/>
  <c r="I469" i="1" s="1"/>
  <c r="J469" i="1" l="1"/>
  <c r="K469" i="1" s="1"/>
  <c r="L469" i="1" s="1"/>
  <c r="M469" i="1" s="1"/>
  <c r="E470" i="1" l="1"/>
  <c r="H470" i="1"/>
  <c r="C470" i="1"/>
  <c r="N471" i="1" s="1"/>
  <c r="D470" i="1" l="1"/>
  <c r="F470" i="1"/>
  <c r="G470" i="1" s="1"/>
  <c r="I470" i="1" s="1"/>
  <c r="J470" i="1" l="1"/>
  <c r="K470" i="1" s="1"/>
  <c r="L470" i="1" s="1"/>
  <c r="M470" i="1" s="1"/>
  <c r="C471" i="1" l="1"/>
  <c r="N472" i="1" s="1"/>
  <c r="H471" i="1"/>
  <c r="E471" i="1"/>
  <c r="D471" i="1" l="1"/>
  <c r="F471" i="1"/>
  <c r="G471" i="1" s="1"/>
  <c r="I471" i="1" s="1"/>
  <c r="J471" i="1" l="1"/>
  <c r="K471" i="1" s="1"/>
  <c r="L471" i="1" s="1"/>
  <c r="M471" i="1" s="1"/>
  <c r="C472" i="1" l="1"/>
  <c r="N473" i="1" s="1"/>
  <c r="H472" i="1"/>
  <c r="E472" i="1"/>
  <c r="F472" i="1" l="1"/>
  <c r="G472" i="1" s="1"/>
  <c r="I472" i="1" s="1"/>
  <c r="J472" i="1" s="1"/>
  <c r="D472" i="1"/>
  <c r="K472" i="1" l="1"/>
  <c r="L472" i="1" s="1"/>
  <c r="M472" i="1" s="1"/>
  <c r="H473" i="1" l="1"/>
  <c r="E473" i="1"/>
  <c r="C473" i="1"/>
  <c r="N474" i="1" s="1"/>
  <c r="F473" i="1" l="1"/>
  <c r="G473" i="1" s="1"/>
  <c r="I473" i="1" s="1"/>
  <c r="D473" i="1"/>
  <c r="J473" i="1" l="1"/>
  <c r="K473" i="1" s="1"/>
  <c r="L473" i="1" s="1"/>
  <c r="M473" i="1" s="1"/>
  <c r="H474" i="1" l="1"/>
  <c r="E474" i="1"/>
  <c r="C474" i="1"/>
  <c r="N475" i="1" s="1"/>
  <c r="F474" i="1" l="1"/>
  <c r="G474" i="1" s="1"/>
  <c r="I474" i="1" s="1"/>
  <c r="D474" i="1"/>
  <c r="J474" i="1" l="1"/>
  <c r="K474" i="1" s="1"/>
  <c r="L474" i="1" s="1"/>
  <c r="M474" i="1" s="1"/>
  <c r="E475" i="1" l="1"/>
  <c r="H475" i="1"/>
  <c r="C475" i="1"/>
  <c r="N476" i="1" s="1"/>
  <c r="D475" i="1" l="1"/>
  <c r="F475" i="1"/>
  <c r="G475" i="1" s="1"/>
  <c r="I475" i="1" s="1"/>
  <c r="J475" i="1" l="1"/>
  <c r="K475" i="1" s="1"/>
  <c r="L475" i="1" s="1"/>
  <c r="M475" i="1" s="1"/>
  <c r="H476" i="1" l="1"/>
  <c r="E476" i="1"/>
  <c r="C476" i="1"/>
  <c r="N477" i="1" s="1"/>
  <c r="D476" i="1" l="1"/>
  <c r="F476" i="1"/>
  <c r="G476" i="1" s="1"/>
  <c r="I476" i="1" s="1"/>
  <c r="J476" i="1" l="1"/>
  <c r="K476" i="1" s="1"/>
  <c r="L476" i="1" s="1"/>
  <c r="M476" i="1" s="1"/>
  <c r="C477" i="1" l="1"/>
  <c r="N478" i="1" s="1"/>
  <c r="H477" i="1"/>
  <c r="E477" i="1"/>
  <c r="F477" i="1" l="1"/>
  <c r="G477" i="1" s="1"/>
  <c r="I477" i="1" s="1"/>
  <c r="J477" i="1" s="1"/>
  <c r="D477" i="1"/>
  <c r="K477" i="1" l="1"/>
  <c r="L477" i="1" s="1"/>
  <c r="M477" i="1" s="1"/>
  <c r="H478" i="1" l="1"/>
  <c r="C478" i="1"/>
  <c r="N479" i="1" s="1"/>
  <c r="E478" i="1"/>
  <c r="F478" i="1" l="1"/>
  <c r="G478" i="1" s="1"/>
  <c r="I478" i="1" s="1"/>
  <c r="D478" i="1"/>
  <c r="J478" i="1" l="1"/>
  <c r="K478" i="1" s="1"/>
  <c r="L478" i="1" s="1"/>
  <c r="M478" i="1" s="1"/>
  <c r="H479" i="1" l="1"/>
  <c r="E479" i="1"/>
  <c r="C479" i="1"/>
  <c r="N480" i="1" s="1"/>
  <c r="D479" i="1" l="1"/>
  <c r="F479" i="1"/>
  <c r="G479" i="1" s="1"/>
  <c r="I479" i="1" s="1"/>
  <c r="J479" i="1" l="1"/>
  <c r="K479" i="1" s="1"/>
  <c r="L479" i="1" s="1"/>
  <c r="M479" i="1" s="1"/>
  <c r="E480" i="1" l="1"/>
  <c r="H480" i="1"/>
  <c r="C480" i="1"/>
  <c r="N481" i="1" s="1"/>
  <c r="F480" i="1" l="1"/>
  <c r="G480" i="1" s="1"/>
  <c r="I480" i="1" s="1"/>
  <c r="J480" i="1" s="1"/>
  <c r="D480" i="1"/>
  <c r="K480" i="1" l="1"/>
  <c r="L480" i="1" s="1"/>
  <c r="M480" i="1" s="1"/>
  <c r="H481" i="1" l="1"/>
  <c r="E481" i="1"/>
  <c r="C481" i="1"/>
  <c r="N482" i="1" s="1"/>
  <c r="F481" i="1" l="1"/>
  <c r="G481" i="1" s="1"/>
  <c r="I481" i="1" s="1"/>
  <c r="D481" i="1"/>
  <c r="J481" i="1" l="1"/>
  <c r="K481" i="1" s="1"/>
  <c r="L481" i="1" s="1"/>
  <c r="M481" i="1" s="1"/>
  <c r="E482" i="1" l="1"/>
  <c r="H482" i="1"/>
  <c r="C482" i="1"/>
  <c r="N483" i="1" s="1"/>
  <c r="D482" i="1" l="1"/>
  <c r="F482" i="1"/>
  <c r="G482" i="1" s="1"/>
  <c r="I482" i="1" s="1"/>
  <c r="J482" i="1" l="1"/>
  <c r="K482" i="1" s="1"/>
  <c r="L482" i="1" s="1"/>
  <c r="M482" i="1" s="1"/>
  <c r="C483" i="1" l="1"/>
  <c r="N484" i="1" s="1"/>
  <c r="H483" i="1"/>
  <c r="E483" i="1"/>
  <c r="F483" i="1" l="1"/>
  <c r="G483" i="1" s="1"/>
  <c r="I483" i="1" s="1"/>
  <c r="J483" i="1" s="1"/>
  <c r="D483" i="1"/>
  <c r="K483" i="1" l="1"/>
  <c r="L483" i="1" s="1"/>
  <c r="M483" i="1" s="1"/>
  <c r="H484" i="1" l="1"/>
  <c r="E484" i="1"/>
  <c r="C484" i="1"/>
  <c r="N485" i="1" s="1"/>
  <c r="D484" i="1" l="1"/>
  <c r="F484" i="1"/>
  <c r="G484" i="1" s="1"/>
  <c r="I484" i="1" s="1"/>
  <c r="J484" i="1" l="1"/>
  <c r="K484" i="1" s="1"/>
  <c r="L484" i="1" s="1"/>
  <c r="M484" i="1" s="1"/>
  <c r="E485" i="1" l="1"/>
  <c r="H485" i="1"/>
  <c r="C485" i="1"/>
  <c r="N486" i="1" s="1"/>
  <c r="F485" i="1" l="1"/>
  <c r="G485" i="1" s="1"/>
  <c r="I485" i="1" s="1"/>
  <c r="J485" i="1" s="1"/>
  <c r="D485" i="1"/>
  <c r="K485" i="1" l="1"/>
  <c r="L485" i="1" s="1"/>
  <c r="M485" i="1" s="1"/>
  <c r="H486" i="1" l="1"/>
  <c r="C486" i="1"/>
  <c r="N487" i="1" s="1"/>
  <c r="E486" i="1"/>
  <c r="D486" i="1" l="1"/>
  <c r="F486" i="1"/>
  <c r="G486" i="1" s="1"/>
  <c r="I486" i="1" s="1"/>
  <c r="J486" i="1" l="1"/>
  <c r="K486" i="1" s="1"/>
  <c r="L486" i="1" s="1"/>
  <c r="M486" i="1" s="1"/>
  <c r="C487" i="1" l="1"/>
  <c r="N488" i="1" s="1"/>
  <c r="H487" i="1"/>
  <c r="E487" i="1"/>
  <c r="D487" i="1" l="1"/>
  <c r="F487" i="1"/>
  <c r="G487" i="1" s="1"/>
  <c r="I487" i="1" s="1"/>
  <c r="J487" i="1" l="1"/>
  <c r="K487" i="1" s="1"/>
  <c r="L487" i="1" s="1"/>
  <c r="M487" i="1" s="1"/>
  <c r="E488" i="1" l="1"/>
  <c r="H488" i="1"/>
  <c r="C488" i="1"/>
  <c r="N489" i="1" s="1"/>
  <c r="D488" i="1" l="1"/>
  <c r="F488" i="1"/>
  <c r="G488" i="1" s="1"/>
  <c r="I488" i="1" s="1"/>
  <c r="J488" i="1" l="1"/>
  <c r="K488" i="1" s="1"/>
  <c r="L488" i="1" s="1"/>
  <c r="M488" i="1" s="1"/>
  <c r="H489" i="1" l="1"/>
  <c r="E489" i="1"/>
  <c r="C489" i="1"/>
  <c r="N490" i="1" s="1"/>
  <c r="D489" i="1" l="1"/>
  <c r="F489" i="1"/>
  <c r="G489" i="1" s="1"/>
  <c r="I489" i="1" s="1"/>
  <c r="J489" i="1" l="1"/>
  <c r="K489" i="1" s="1"/>
  <c r="L489" i="1" s="1"/>
  <c r="M489" i="1" s="1"/>
  <c r="H490" i="1" l="1"/>
  <c r="E490" i="1"/>
  <c r="C490" i="1"/>
  <c r="N491" i="1" s="1"/>
  <c r="D490" i="1" l="1"/>
  <c r="F490" i="1"/>
  <c r="G490" i="1" s="1"/>
  <c r="I490" i="1" s="1"/>
  <c r="J490" i="1" l="1"/>
  <c r="K490" i="1" s="1"/>
  <c r="L490" i="1" s="1"/>
  <c r="M490" i="1" s="1"/>
  <c r="E491" i="1" l="1"/>
  <c r="H491" i="1"/>
  <c r="C491" i="1"/>
  <c r="N492" i="1" s="1"/>
  <c r="D491" i="1" l="1"/>
  <c r="F491" i="1"/>
  <c r="G491" i="1" s="1"/>
  <c r="I491" i="1" s="1"/>
  <c r="J491" i="1" l="1"/>
  <c r="K491" i="1" s="1"/>
  <c r="L491" i="1" s="1"/>
  <c r="M491" i="1" s="1"/>
  <c r="C492" i="1" l="1"/>
  <c r="N493" i="1" s="1"/>
  <c r="H492" i="1"/>
  <c r="E492" i="1"/>
  <c r="F492" i="1" l="1"/>
  <c r="G492" i="1" s="1"/>
  <c r="I492" i="1" s="1"/>
  <c r="J492" i="1" s="1"/>
  <c r="D492" i="1"/>
  <c r="K492" i="1" l="1"/>
  <c r="L492" i="1" s="1"/>
  <c r="M492" i="1" s="1"/>
  <c r="H493" i="1" l="1"/>
  <c r="C493" i="1"/>
  <c r="N494" i="1" s="1"/>
  <c r="E493" i="1"/>
  <c r="D493" i="1" l="1"/>
  <c r="F493" i="1"/>
  <c r="G493" i="1" s="1"/>
  <c r="I493" i="1" s="1"/>
  <c r="J493" i="1" l="1"/>
  <c r="K493" i="1" s="1"/>
  <c r="L493" i="1" s="1"/>
  <c r="M493" i="1" s="1"/>
  <c r="C494" i="1" l="1"/>
  <c r="N495" i="1" s="1"/>
  <c r="H494" i="1"/>
  <c r="E494" i="1"/>
  <c r="F494" i="1" l="1"/>
  <c r="G494" i="1" s="1"/>
  <c r="I494" i="1" s="1"/>
  <c r="D494" i="1"/>
  <c r="J494" i="1" l="1"/>
  <c r="K494" i="1" s="1"/>
  <c r="L494" i="1" s="1"/>
  <c r="M494" i="1" s="1"/>
  <c r="H495" i="1" l="1"/>
  <c r="C495" i="1"/>
  <c r="N496" i="1" s="1"/>
  <c r="E495" i="1"/>
  <c r="D495" i="1" l="1"/>
  <c r="F495" i="1"/>
  <c r="G495" i="1" s="1"/>
  <c r="I495" i="1" s="1"/>
  <c r="J495" i="1" l="1"/>
  <c r="K495" i="1" s="1"/>
  <c r="L495" i="1" s="1"/>
  <c r="M495" i="1" s="1"/>
  <c r="E496" i="1" l="1"/>
  <c r="H496" i="1"/>
  <c r="C496" i="1"/>
  <c r="N497" i="1" s="1"/>
  <c r="D496" i="1" l="1"/>
  <c r="F496" i="1"/>
  <c r="G496" i="1" s="1"/>
  <c r="I496" i="1" s="1"/>
  <c r="J496" i="1" l="1"/>
  <c r="K496" i="1" s="1"/>
  <c r="L496" i="1" s="1"/>
  <c r="M496" i="1" s="1"/>
  <c r="H497" i="1" l="1"/>
  <c r="E497" i="1"/>
  <c r="C497" i="1"/>
  <c r="N498" i="1" s="1"/>
  <c r="D497" i="1" l="1"/>
  <c r="F497" i="1"/>
  <c r="G497" i="1" s="1"/>
  <c r="I497" i="1" s="1"/>
  <c r="J497" i="1" l="1"/>
  <c r="K497" i="1" s="1"/>
  <c r="L497" i="1" s="1"/>
  <c r="M497" i="1" s="1"/>
  <c r="H498" i="1" l="1"/>
  <c r="C498" i="1"/>
  <c r="N499" i="1" s="1"/>
  <c r="E498" i="1"/>
  <c r="F498" i="1" l="1"/>
  <c r="G498" i="1" s="1"/>
  <c r="I498" i="1" s="1"/>
  <c r="D498" i="1"/>
  <c r="J498" i="1" l="1"/>
  <c r="K498" i="1" s="1"/>
  <c r="L498" i="1" s="1"/>
  <c r="M498" i="1" s="1"/>
  <c r="H499" i="1" l="1"/>
  <c r="E499" i="1"/>
  <c r="C499" i="1"/>
  <c r="N500" i="1" s="1"/>
  <c r="D499" i="1" l="1"/>
  <c r="F499" i="1"/>
  <c r="G499" i="1" s="1"/>
  <c r="I499" i="1" s="1"/>
  <c r="J499" i="1" l="1"/>
  <c r="K499" i="1" s="1"/>
  <c r="L499" i="1" s="1"/>
  <c r="M499" i="1" s="1"/>
  <c r="E500" i="1" l="1"/>
  <c r="H500" i="1"/>
  <c r="C500" i="1"/>
  <c r="N501" i="1" s="1"/>
  <c r="D500" i="1" l="1"/>
  <c r="F500" i="1"/>
  <c r="G500" i="1" s="1"/>
  <c r="I500" i="1" s="1"/>
  <c r="J500" i="1" l="1"/>
  <c r="K500" i="1" s="1"/>
  <c r="L500" i="1" s="1"/>
  <c r="M500" i="1" s="1"/>
  <c r="H501" i="1" l="1"/>
  <c r="C501" i="1"/>
  <c r="N502" i="1" s="1"/>
  <c r="E501" i="1"/>
  <c r="F501" i="1" l="1"/>
  <c r="G501" i="1" s="1"/>
  <c r="I501" i="1" s="1"/>
  <c r="D501" i="1"/>
  <c r="J501" i="1" l="1"/>
  <c r="K501" i="1" s="1"/>
  <c r="L501" i="1" s="1"/>
  <c r="M501" i="1" s="1"/>
  <c r="H502" i="1" l="1"/>
  <c r="C502" i="1"/>
  <c r="N503" i="1" s="1"/>
  <c r="E502" i="1"/>
  <c r="F502" i="1" l="1"/>
  <c r="G502" i="1" s="1"/>
  <c r="I502" i="1" s="1"/>
  <c r="J502" i="1" s="1"/>
  <c r="D502" i="1"/>
  <c r="K502" i="1" l="1"/>
  <c r="L502" i="1" s="1"/>
  <c r="M502" i="1" s="1"/>
  <c r="H503" i="1" l="1"/>
  <c r="E503" i="1"/>
  <c r="C503" i="1"/>
  <c r="N504" i="1" s="1"/>
  <c r="D503" i="1" l="1"/>
  <c r="F503" i="1"/>
  <c r="G503" i="1" s="1"/>
  <c r="I503" i="1" s="1"/>
  <c r="J503" i="1" l="1"/>
  <c r="K503" i="1" s="1"/>
  <c r="L503" i="1" s="1"/>
  <c r="M503" i="1" s="1"/>
  <c r="E504" i="1" l="1"/>
  <c r="H504" i="1"/>
  <c r="C504" i="1"/>
  <c r="N505" i="1" s="1"/>
  <c r="D504" i="1" l="1"/>
  <c r="F504" i="1"/>
  <c r="G504" i="1" s="1"/>
  <c r="I504" i="1" s="1"/>
  <c r="J504" i="1" l="1"/>
  <c r="K504" i="1" s="1"/>
  <c r="L504" i="1" s="1"/>
  <c r="M504" i="1" s="1"/>
  <c r="H505" i="1" l="1"/>
  <c r="E505" i="1"/>
  <c r="C505" i="1"/>
  <c r="N506" i="1" s="1"/>
  <c r="D505" i="1" l="1"/>
  <c r="F505" i="1"/>
  <c r="G505" i="1" s="1"/>
  <c r="I505" i="1" s="1"/>
  <c r="J505" i="1" l="1"/>
  <c r="K505" i="1" s="1"/>
  <c r="L505" i="1" s="1"/>
  <c r="M505" i="1" s="1"/>
  <c r="H506" i="1" l="1"/>
  <c r="E506" i="1"/>
  <c r="C506" i="1"/>
  <c r="N507" i="1" s="1"/>
  <c r="F506" i="1" l="1"/>
  <c r="G506" i="1" s="1"/>
  <c r="I506" i="1" s="1"/>
  <c r="D506" i="1"/>
  <c r="J506" i="1" l="1"/>
  <c r="K506" i="1" s="1"/>
  <c r="L506" i="1" s="1"/>
  <c r="M506" i="1" s="1"/>
  <c r="H507" i="1" l="1"/>
  <c r="E507" i="1"/>
  <c r="C507" i="1"/>
  <c r="N508" i="1" s="1"/>
  <c r="D507" i="1" l="1"/>
  <c r="F507" i="1"/>
  <c r="G507" i="1" s="1"/>
  <c r="I507" i="1" s="1"/>
  <c r="J507" i="1" l="1"/>
  <c r="K507" i="1" s="1"/>
  <c r="L507" i="1" s="1"/>
  <c r="M507" i="1" s="1"/>
  <c r="E508" i="1" l="1"/>
  <c r="H508" i="1"/>
  <c r="C508" i="1"/>
  <c r="N509" i="1" s="1"/>
  <c r="D508" i="1" l="1"/>
  <c r="F508" i="1"/>
  <c r="G508" i="1" s="1"/>
  <c r="I508" i="1" s="1"/>
  <c r="J508" i="1" l="1"/>
  <c r="K508" i="1" s="1"/>
  <c r="L508" i="1" s="1"/>
  <c r="M508" i="1" s="1"/>
  <c r="H509" i="1" l="1"/>
  <c r="E509" i="1"/>
  <c r="C509" i="1"/>
  <c r="N510" i="1" s="1"/>
  <c r="D509" i="1" l="1"/>
  <c r="F509" i="1"/>
  <c r="G509" i="1" s="1"/>
  <c r="I509" i="1" s="1"/>
  <c r="J509" i="1" l="1"/>
  <c r="K509" i="1" s="1"/>
  <c r="L509" i="1" s="1"/>
  <c r="M509" i="1" s="1"/>
  <c r="E510" i="1" l="1"/>
  <c r="H510" i="1"/>
  <c r="C510" i="1"/>
  <c r="N511" i="1" s="1"/>
  <c r="D510" i="1" l="1"/>
  <c r="F510" i="1"/>
  <c r="G510" i="1" s="1"/>
  <c r="I510" i="1" s="1"/>
  <c r="J510" i="1" l="1"/>
  <c r="K510" i="1" s="1"/>
  <c r="L510" i="1" s="1"/>
  <c r="M510" i="1" s="1"/>
  <c r="H511" i="1" l="1"/>
  <c r="E511" i="1"/>
  <c r="C511" i="1"/>
  <c r="N512" i="1" s="1"/>
  <c r="D511" i="1" l="1"/>
  <c r="F511" i="1"/>
  <c r="G511" i="1" s="1"/>
  <c r="I511" i="1" s="1"/>
  <c r="J511" i="1" l="1"/>
  <c r="K511" i="1" s="1"/>
  <c r="L511" i="1" s="1"/>
  <c r="M511" i="1" s="1"/>
  <c r="E512" i="1" l="1"/>
  <c r="H512" i="1"/>
  <c r="C512" i="1"/>
  <c r="N513" i="1" s="1"/>
  <c r="D512" i="1" l="1"/>
  <c r="F512" i="1"/>
  <c r="G512" i="1" s="1"/>
  <c r="I512" i="1" s="1"/>
  <c r="J512" i="1" l="1"/>
  <c r="K512" i="1" s="1"/>
  <c r="L512" i="1" s="1"/>
  <c r="M512" i="1" s="1"/>
  <c r="H513" i="1" l="1"/>
  <c r="E513" i="1"/>
  <c r="C513" i="1"/>
  <c r="N514" i="1" s="1"/>
  <c r="D513" i="1" l="1"/>
  <c r="F513" i="1"/>
  <c r="G513" i="1" s="1"/>
  <c r="I513" i="1" s="1"/>
  <c r="J513" i="1" l="1"/>
  <c r="K513" i="1" s="1"/>
  <c r="L513" i="1" s="1"/>
  <c r="M513" i="1" s="1"/>
  <c r="E514" i="1" l="1"/>
  <c r="H514" i="1"/>
  <c r="C514" i="1"/>
  <c r="N515" i="1" s="1"/>
  <c r="F514" i="1" l="1"/>
  <c r="G514" i="1" s="1"/>
  <c r="I514" i="1" s="1"/>
  <c r="J514" i="1" s="1"/>
  <c r="D514" i="1"/>
  <c r="K514" i="1" l="1"/>
  <c r="L514" i="1" s="1"/>
  <c r="M514" i="1" s="1"/>
  <c r="H515" i="1" l="1"/>
  <c r="E515" i="1"/>
  <c r="C515" i="1"/>
  <c r="N516" i="1" s="1"/>
  <c r="D515" i="1" l="1"/>
  <c r="F515" i="1"/>
  <c r="G515" i="1" s="1"/>
  <c r="I515" i="1" s="1"/>
  <c r="J515" i="1" l="1"/>
  <c r="K515" i="1" s="1"/>
  <c r="L515" i="1" s="1"/>
  <c r="M515" i="1" s="1"/>
  <c r="H516" i="1" l="1"/>
  <c r="C516" i="1"/>
  <c r="N517" i="1" s="1"/>
  <c r="E516" i="1"/>
  <c r="F516" i="1" l="1"/>
  <c r="G516" i="1" s="1"/>
  <c r="I516" i="1" s="1"/>
  <c r="D516" i="1"/>
  <c r="J516" i="1" l="1"/>
  <c r="K516" i="1" s="1"/>
  <c r="L516" i="1" s="1"/>
  <c r="M516" i="1" s="1"/>
  <c r="E517" i="1" l="1"/>
  <c r="H517" i="1"/>
  <c r="C517" i="1"/>
  <c r="N518" i="1" s="1"/>
  <c r="F517" i="1" l="1"/>
  <c r="G517" i="1" s="1"/>
  <c r="I517" i="1" s="1"/>
  <c r="D517" i="1"/>
  <c r="J517" i="1" l="1"/>
  <c r="K517" i="1" s="1"/>
  <c r="L517" i="1" s="1"/>
  <c r="M517" i="1" s="1"/>
  <c r="H518" i="1" l="1"/>
  <c r="C518" i="1"/>
  <c r="N519" i="1" s="1"/>
  <c r="E518" i="1"/>
  <c r="D518" i="1" l="1"/>
  <c r="F518" i="1"/>
  <c r="G518" i="1" s="1"/>
  <c r="I518" i="1" s="1"/>
  <c r="J518" i="1" l="1"/>
  <c r="K518" i="1" s="1"/>
  <c r="L518" i="1" s="1"/>
  <c r="M518" i="1" s="1"/>
  <c r="H519" i="1" l="1"/>
  <c r="C519" i="1"/>
  <c r="N520" i="1" s="1"/>
  <c r="E519" i="1"/>
  <c r="D519" i="1" l="1"/>
  <c r="F519" i="1"/>
  <c r="G519" i="1" s="1"/>
  <c r="I519" i="1" s="1"/>
  <c r="J519" i="1" l="1"/>
  <c r="K519" i="1" s="1"/>
  <c r="L519" i="1" s="1"/>
  <c r="M519" i="1" s="1"/>
  <c r="C520" i="1" l="1"/>
  <c r="N521" i="1" s="1"/>
  <c r="H520" i="1"/>
  <c r="E520" i="1"/>
  <c r="F520" i="1" l="1"/>
  <c r="G520" i="1" s="1"/>
  <c r="I520" i="1" s="1"/>
  <c r="J520" i="1" s="1"/>
  <c r="D520" i="1"/>
  <c r="K520" i="1" l="1"/>
  <c r="L520" i="1" s="1"/>
  <c r="M520" i="1" s="1"/>
  <c r="E521" i="1" l="1"/>
  <c r="H521" i="1"/>
  <c r="C521" i="1"/>
  <c r="N522" i="1" s="1"/>
  <c r="D521" i="1" l="1"/>
  <c r="F521" i="1"/>
  <c r="G521" i="1" s="1"/>
  <c r="I521" i="1" s="1"/>
  <c r="J521" i="1" l="1"/>
  <c r="K521" i="1" s="1"/>
  <c r="L521" i="1" s="1"/>
  <c r="M521" i="1" s="1"/>
  <c r="C522" i="1" l="1"/>
  <c r="N523" i="1" s="1"/>
  <c r="H522" i="1"/>
  <c r="E522" i="1"/>
  <c r="F522" i="1" l="1"/>
  <c r="G522" i="1" s="1"/>
  <c r="I522" i="1" s="1"/>
  <c r="J522" i="1" s="1"/>
  <c r="D522" i="1"/>
  <c r="K522" i="1" l="1"/>
  <c r="L522" i="1" s="1"/>
  <c r="M522" i="1" s="1"/>
  <c r="H523" i="1" l="1"/>
  <c r="E523" i="1"/>
  <c r="C523" i="1"/>
  <c r="N524" i="1" s="1"/>
  <c r="D523" i="1" l="1"/>
  <c r="F523" i="1"/>
  <c r="G523" i="1" s="1"/>
  <c r="I523" i="1" s="1"/>
  <c r="J523" i="1" l="1"/>
  <c r="K523" i="1" s="1"/>
  <c r="L523" i="1" s="1"/>
  <c r="M523" i="1" s="1"/>
  <c r="H524" i="1" l="1"/>
  <c r="C524" i="1"/>
  <c r="N525" i="1" s="1"/>
  <c r="E524" i="1"/>
  <c r="D524" i="1" l="1"/>
  <c r="F524" i="1"/>
  <c r="G524" i="1" s="1"/>
  <c r="I524" i="1" s="1"/>
  <c r="J524" i="1" l="1"/>
  <c r="K524" i="1" s="1"/>
  <c r="L524" i="1" s="1"/>
  <c r="M524" i="1" s="1"/>
  <c r="H525" i="1" l="1"/>
  <c r="E525" i="1"/>
  <c r="C525" i="1"/>
  <c r="N526" i="1" s="1"/>
  <c r="D525" i="1" l="1"/>
  <c r="F525" i="1"/>
  <c r="G525" i="1" s="1"/>
  <c r="I525" i="1" s="1"/>
  <c r="J525" i="1" l="1"/>
  <c r="K525" i="1" s="1"/>
  <c r="L525" i="1" s="1"/>
  <c r="M525" i="1" s="1"/>
  <c r="H526" i="1" l="1"/>
  <c r="E526" i="1"/>
  <c r="C526" i="1"/>
  <c r="N527" i="1" s="1"/>
  <c r="D526" i="1" l="1"/>
  <c r="F526" i="1"/>
  <c r="G526" i="1" s="1"/>
  <c r="I526" i="1" s="1"/>
  <c r="J526" i="1" l="1"/>
  <c r="K526" i="1" s="1"/>
  <c r="L526" i="1" s="1"/>
  <c r="M526" i="1" s="1"/>
  <c r="C527" i="1" l="1"/>
  <c r="N528" i="1" s="1"/>
  <c r="H527" i="1"/>
  <c r="E527" i="1"/>
  <c r="D527" i="1" l="1"/>
  <c r="F527" i="1"/>
  <c r="G527" i="1" s="1"/>
  <c r="I527" i="1" s="1"/>
  <c r="J527" i="1" l="1"/>
  <c r="K527" i="1" s="1"/>
  <c r="L527" i="1" s="1"/>
  <c r="M527" i="1" s="1"/>
  <c r="C528" i="1" l="1"/>
  <c r="N529" i="1" s="1"/>
  <c r="H528" i="1"/>
  <c r="E528" i="1"/>
  <c r="D528" i="1" l="1"/>
  <c r="F528" i="1"/>
  <c r="G528" i="1" s="1"/>
  <c r="I528" i="1" s="1"/>
  <c r="J528" i="1" l="1"/>
  <c r="K528" i="1" s="1"/>
  <c r="L528" i="1" s="1"/>
  <c r="M528" i="1" s="1"/>
  <c r="C529" i="1" l="1"/>
  <c r="N530" i="1" s="1"/>
  <c r="H529" i="1"/>
  <c r="E529" i="1"/>
  <c r="D529" i="1" l="1"/>
  <c r="F529" i="1"/>
  <c r="G529" i="1" s="1"/>
  <c r="I529" i="1" s="1"/>
  <c r="J529" i="1" l="1"/>
  <c r="K529" i="1" s="1"/>
  <c r="L529" i="1" s="1"/>
  <c r="M529" i="1" s="1"/>
  <c r="H530" i="1" l="1"/>
  <c r="E530" i="1"/>
  <c r="C530" i="1"/>
  <c r="N531" i="1" s="1"/>
  <c r="F530" i="1" l="1"/>
  <c r="G530" i="1" s="1"/>
  <c r="I530" i="1" s="1"/>
  <c r="D530" i="1"/>
  <c r="J530" i="1" l="1"/>
  <c r="K530" i="1" s="1"/>
  <c r="L530" i="1" s="1"/>
  <c r="M530" i="1" s="1"/>
  <c r="H531" i="1" l="1"/>
  <c r="C531" i="1"/>
  <c r="N532" i="1" s="1"/>
  <c r="E531" i="1"/>
  <c r="D531" i="1" l="1"/>
  <c r="F531" i="1"/>
  <c r="G531" i="1" s="1"/>
  <c r="I531" i="1" s="1"/>
  <c r="J531" i="1" l="1"/>
  <c r="K531" i="1" s="1"/>
  <c r="L531" i="1" s="1"/>
  <c r="M531" i="1" s="1"/>
  <c r="C532" i="1" l="1"/>
  <c r="N533" i="1" s="1"/>
  <c r="H532" i="1"/>
  <c r="E532" i="1"/>
  <c r="F532" i="1" l="1"/>
  <c r="G532" i="1" s="1"/>
  <c r="I532" i="1" s="1"/>
  <c r="J532" i="1" s="1"/>
  <c r="D532" i="1"/>
  <c r="K532" i="1" l="1"/>
  <c r="L532" i="1" s="1"/>
  <c r="M532" i="1" s="1"/>
  <c r="C533" i="1" l="1"/>
  <c r="N534" i="1" s="1"/>
  <c r="H533" i="1"/>
  <c r="E533" i="1"/>
  <c r="F533" i="1" l="1"/>
  <c r="G533" i="1" s="1"/>
  <c r="I533" i="1" s="1"/>
  <c r="J533" i="1" s="1"/>
  <c r="D533" i="1"/>
  <c r="K533" i="1" l="1"/>
  <c r="L533" i="1" s="1"/>
  <c r="M533" i="1" s="1"/>
  <c r="C534" i="1" l="1"/>
  <c r="N535" i="1" s="1"/>
  <c r="H534" i="1"/>
  <c r="E534" i="1"/>
  <c r="D534" i="1" l="1"/>
  <c r="F534" i="1"/>
  <c r="G534" i="1" s="1"/>
  <c r="I534" i="1" s="1"/>
  <c r="J534" i="1" l="1"/>
  <c r="K534" i="1" s="1"/>
  <c r="L534" i="1" s="1"/>
  <c r="M534" i="1" s="1"/>
  <c r="C535" i="1" l="1"/>
  <c r="N536" i="1" s="1"/>
  <c r="H535" i="1"/>
  <c r="E535" i="1"/>
  <c r="D535" i="1" l="1"/>
  <c r="F535" i="1"/>
  <c r="G535" i="1" s="1"/>
  <c r="I535" i="1" s="1"/>
  <c r="J535" i="1" l="1"/>
  <c r="K535" i="1" s="1"/>
  <c r="L535" i="1" s="1"/>
  <c r="M535" i="1" s="1"/>
  <c r="H536" i="1" l="1"/>
  <c r="E536" i="1"/>
  <c r="C536" i="1"/>
  <c r="N537" i="1" s="1"/>
  <c r="F536" i="1" l="1"/>
  <c r="G536" i="1" s="1"/>
  <c r="I536" i="1" s="1"/>
  <c r="D536" i="1"/>
  <c r="J536" i="1" l="1"/>
  <c r="K536" i="1" s="1"/>
  <c r="L536" i="1" s="1"/>
  <c r="M536" i="1" s="1"/>
  <c r="H537" i="1" l="1"/>
  <c r="C537" i="1"/>
  <c r="N538" i="1" s="1"/>
  <c r="E537" i="1"/>
  <c r="D537" i="1" l="1"/>
  <c r="F537" i="1"/>
  <c r="G537" i="1" s="1"/>
  <c r="I537" i="1" s="1"/>
  <c r="J537" i="1" l="1"/>
  <c r="K537" i="1" s="1"/>
  <c r="L537" i="1" s="1"/>
  <c r="M537" i="1" s="1"/>
  <c r="E538" i="1" l="1"/>
  <c r="H538" i="1"/>
  <c r="C538" i="1"/>
  <c r="N539" i="1" s="1"/>
  <c r="D538" i="1" l="1"/>
  <c r="F538" i="1"/>
  <c r="G538" i="1" s="1"/>
  <c r="I538" i="1" s="1"/>
  <c r="J538" i="1" l="1"/>
  <c r="K538" i="1" s="1"/>
  <c r="L538" i="1" s="1"/>
  <c r="M538" i="1" s="1"/>
  <c r="E539" i="1" l="1"/>
  <c r="H539" i="1"/>
  <c r="C539" i="1"/>
  <c r="N540" i="1" s="1"/>
  <c r="D539" i="1" l="1"/>
  <c r="F539" i="1"/>
  <c r="G539" i="1" s="1"/>
  <c r="I539" i="1" s="1"/>
  <c r="J539" i="1" l="1"/>
  <c r="K539" i="1" s="1"/>
  <c r="L539" i="1" s="1"/>
  <c r="M539" i="1" s="1"/>
  <c r="E540" i="1" l="1"/>
  <c r="H540" i="1"/>
  <c r="C540" i="1"/>
  <c r="N541" i="1" s="1"/>
  <c r="F540" i="1" l="1"/>
  <c r="G540" i="1" s="1"/>
  <c r="I540" i="1" s="1"/>
  <c r="J540" i="1" s="1"/>
  <c r="D540" i="1"/>
  <c r="K540" i="1" l="1"/>
  <c r="L540" i="1" s="1"/>
  <c r="M540" i="1" s="1"/>
  <c r="H541" i="1" l="1"/>
  <c r="C541" i="1"/>
  <c r="N542" i="1" s="1"/>
  <c r="E541" i="1"/>
  <c r="D541" i="1" l="1"/>
  <c r="F541" i="1"/>
  <c r="G541" i="1" s="1"/>
  <c r="I541" i="1" s="1"/>
  <c r="J541" i="1" l="1"/>
  <c r="K541" i="1" s="1"/>
  <c r="L541" i="1" s="1"/>
  <c r="M541" i="1" s="1"/>
  <c r="E542" i="1" l="1"/>
  <c r="H542" i="1"/>
  <c r="C542" i="1"/>
  <c r="N543" i="1" s="1"/>
  <c r="F542" i="1" l="1"/>
  <c r="G542" i="1" s="1"/>
  <c r="I542" i="1" s="1"/>
  <c r="J542" i="1" s="1"/>
  <c r="D542" i="1"/>
  <c r="K542" i="1" l="1"/>
  <c r="L542" i="1" s="1"/>
  <c r="M542" i="1" s="1"/>
  <c r="C543" i="1" l="1"/>
  <c r="N544" i="1" s="1"/>
  <c r="H543" i="1"/>
  <c r="E543" i="1"/>
  <c r="D543" i="1" l="1"/>
  <c r="F543" i="1"/>
  <c r="G543" i="1" s="1"/>
  <c r="I543" i="1" s="1"/>
  <c r="J543" i="1" l="1"/>
  <c r="K543" i="1" s="1"/>
  <c r="L543" i="1" s="1"/>
  <c r="M543" i="1" s="1"/>
  <c r="E544" i="1" l="1"/>
  <c r="H544" i="1"/>
  <c r="C544" i="1"/>
  <c r="N545" i="1" s="1"/>
  <c r="D544" i="1" l="1"/>
  <c r="F544" i="1"/>
  <c r="G544" i="1" s="1"/>
  <c r="I544" i="1" s="1"/>
  <c r="J544" i="1" l="1"/>
  <c r="K544" i="1" s="1"/>
  <c r="L544" i="1" s="1"/>
  <c r="M544" i="1" s="1"/>
  <c r="H545" i="1" l="1"/>
  <c r="C545" i="1"/>
  <c r="N546" i="1" s="1"/>
  <c r="E545" i="1"/>
  <c r="D545" i="1" l="1"/>
  <c r="F545" i="1"/>
  <c r="G545" i="1" s="1"/>
  <c r="I545" i="1" s="1"/>
  <c r="J545" i="1" l="1"/>
  <c r="K545" i="1" s="1"/>
  <c r="L545" i="1" s="1"/>
  <c r="M545" i="1" s="1"/>
  <c r="H546" i="1" l="1"/>
  <c r="E546" i="1"/>
  <c r="C546" i="1"/>
  <c r="N547" i="1" s="1"/>
  <c r="F546" i="1" l="1"/>
  <c r="G546" i="1" s="1"/>
  <c r="I546" i="1" s="1"/>
  <c r="D546" i="1"/>
  <c r="J546" i="1" l="1"/>
  <c r="K546" i="1" s="1"/>
  <c r="L546" i="1" s="1"/>
  <c r="M546" i="1" s="1"/>
  <c r="H547" i="1" l="1"/>
  <c r="E547" i="1"/>
  <c r="C547" i="1"/>
  <c r="N548" i="1" s="1"/>
  <c r="D547" i="1" l="1"/>
  <c r="F547" i="1"/>
  <c r="G547" i="1" s="1"/>
  <c r="I547" i="1" s="1"/>
  <c r="J547" i="1" l="1"/>
  <c r="K547" i="1" s="1"/>
  <c r="L547" i="1" s="1"/>
  <c r="M547" i="1" s="1"/>
  <c r="H548" i="1" l="1"/>
  <c r="E548" i="1"/>
  <c r="C548" i="1"/>
  <c r="N549" i="1" s="1"/>
  <c r="F548" i="1" l="1"/>
  <c r="G548" i="1" s="1"/>
  <c r="I548" i="1" s="1"/>
  <c r="D548" i="1"/>
  <c r="J548" i="1" l="1"/>
  <c r="K548" i="1" s="1"/>
  <c r="L548" i="1" s="1"/>
  <c r="M548" i="1" s="1"/>
  <c r="E549" i="1" l="1"/>
  <c r="H549" i="1"/>
  <c r="C549" i="1"/>
  <c r="N550" i="1" s="1"/>
  <c r="F549" i="1" l="1"/>
  <c r="G549" i="1" s="1"/>
  <c r="I549" i="1" s="1"/>
  <c r="J549" i="1" s="1"/>
  <c r="D549" i="1"/>
  <c r="K549" i="1" l="1"/>
  <c r="L549" i="1" s="1"/>
  <c r="M549" i="1" s="1"/>
  <c r="H550" i="1" l="1"/>
  <c r="E550" i="1"/>
  <c r="C550" i="1"/>
  <c r="N551" i="1" s="1"/>
  <c r="D550" i="1" l="1"/>
  <c r="F550" i="1"/>
  <c r="G550" i="1" s="1"/>
  <c r="I550" i="1" s="1"/>
  <c r="J550" i="1" l="1"/>
  <c r="K550" i="1" s="1"/>
  <c r="L550" i="1" s="1"/>
  <c r="M550" i="1" s="1"/>
  <c r="H551" i="1" l="1"/>
  <c r="E551" i="1"/>
  <c r="C551" i="1"/>
  <c r="N552" i="1" s="1"/>
  <c r="D551" i="1" l="1"/>
  <c r="F551" i="1"/>
  <c r="G551" i="1" s="1"/>
  <c r="I551" i="1" s="1"/>
  <c r="J551" i="1" l="1"/>
  <c r="K551" i="1" s="1"/>
  <c r="L551" i="1" s="1"/>
  <c r="M551" i="1" s="1"/>
  <c r="H552" i="1" l="1"/>
  <c r="E552" i="1"/>
  <c r="C552" i="1"/>
  <c r="N553" i="1" s="1"/>
  <c r="F552" i="1" l="1"/>
  <c r="G552" i="1" s="1"/>
  <c r="I552" i="1" s="1"/>
  <c r="D552" i="1"/>
  <c r="J552" i="1" l="1"/>
  <c r="K552" i="1" s="1"/>
  <c r="L552" i="1" s="1"/>
  <c r="M552" i="1" s="1"/>
  <c r="C553" i="1" l="1"/>
  <c r="N554" i="1" s="1"/>
  <c r="H553" i="1"/>
  <c r="E553" i="1"/>
  <c r="D553" i="1" l="1"/>
  <c r="F553" i="1"/>
  <c r="G553" i="1" s="1"/>
  <c r="I553" i="1" s="1"/>
  <c r="J553" i="1" l="1"/>
  <c r="K553" i="1" s="1"/>
  <c r="L553" i="1" s="1"/>
  <c r="M553" i="1" s="1"/>
  <c r="E554" i="1" l="1"/>
  <c r="H554" i="1"/>
  <c r="C554" i="1"/>
  <c r="N555" i="1" s="1"/>
  <c r="F554" i="1" l="1"/>
  <c r="G554" i="1" s="1"/>
  <c r="I554" i="1" s="1"/>
  <c r="J554" i="1" s="1"/>
  <c r="D554" i="1"/>
  <c r="K554" i="1" l="1"/>
  <c r="L554" i="1" s="1"/>
  <c r="M554" i="1" s="1"/>
  <c r="C555" i="1" l="1"/>
  <c r="N556" i="1" s="1"/>
  <c r="H555" i="1"/>
  <c r="E555" i="1"/>
  <c r="D555" i="1" l="1"/>
  <c r="F555" i="1"/>
  <c r="G555" i="1" s="1"/>
  <c r="I555" i="1" s="1"/>
  <c r="J555" i="1" l="1"/>
  <c r="K555" i="1" s="1"/>
  <c r="L555" i="1" s="1"/>
  <c r="M555" i="1" s="1"/>
  <c r="H556" i="1" l="1"/>
  <c r="C556" i="1"/>
  <c r="N557" i="1" s="1"/>
  <c r="E556" i="1"/>
  <c r="D556" i="1" l="1"/>
  <c r="F556" i="1"/>
  <c r="G556" i="1" s="1"/>
  <c r="I556" i="1" s="1"/>
  <c r="J556" i="1" l="1"/>
  <c r="K556" i="1" s="1"/>
  <c r="L556" i="1" s="1"/>
  <c r="M556" i="1" s="1"/>
  <c r="E557" i="1" l="1"/>
  <c r="H557" i="1"/>
  <c r="C557" i="1"/>
  <c r="N558" i="1" s="1"/>
  <c r="F557" i="1" l="1"/>
  <c r="G557" i="1" s="1"/>
  <c r="I557" i="1" s="1"/>
  <c r="D557" i="1"/>
  <c r="J557" i="1" l="1"/>
  <c r="K557" i="1" s="1"/>
  <c r="L557" i="1" s="1"/>
  <c r="M557" i="1" s="1"/>
  <c r="C558" i="1" l="1"/>
  <c r="N559" i="1" s="1"/>
  <c r="H558" i="1"/>
  <c r="E558" i="1"/>
  <c r="D558" i="1" l="1"/>
  <c r="F558" i="1"/>
  <c r="G558" i="1" s="1"/>
  <c r="I558" i="1" s="1"/>
  <c r="J558" i="1" l="1"/>
  <c r="K558" i="1" s="1"/>
  <c r="L558" i="1" s="1"/>
  <c r="M558" i="1" s="1"/>
  <c r="H559" i="1" l="1"/>
  <c r="E559" i="1"/>
  <c r="C559" i="1"/>
  <c r="N560" i="1" s="1"/>
  <c r="D559" i="1" l="1"/>
  <c r="F559" i="1"/>
  <c r="G559" i="1" s="1"/>
  <c r="I559" i="1" s="1"/>
  <c r="J559" i="1" l="1"/>
  <c r="K559" i="1" s="1"/>
  <c r="L559" i="1" s="1"/>
  <c r="M559" i="1" s="1"/>
  <c r="H560" i="1" l="1"/>
  <c r="C560" i="1"/>
  <c r="N561" i="1" s="1"/>
  <c r="E560" i="1"/>
  <c r="F560" i="1" l="1"/>
  <c r="G560" i="1" s="1"/>
  <c r="I560" i="1" s="1"/>
  <c r="D560" i="1"/>
  <c r="J560" i="1" l="1"/>
  <c r="K560" i="1" s="1"/>
  <c r="L560" i="1" s="1"/>
  <c r="M560" i="1" s="1"/>
  <c r="E561" i="1" l="1"/>
  <c r="H561" i="1"/>
  <c r="C561" i="1"/>
  <c r="N562" i="1" s="1"/>
  <c r="F561" i="1" l="1"/>
  <c r="G561" i="1" s="1"/>
  <c r="I561" i="1" s="1"/>
  <c r="D561" i="1"/>
  <c r="J561" i="1" l="1"/>
  <c r="K561" i="1" s="1"/>
  <c r="L561" i="1" s="1"/>
  <c r="M561" i="1" s="1"/>
  <c r="C562" i="1" l="1"/>
  <c r="N563" i="1" s="1"/>
  <c r="H562" i="1"/>
  <c r="E562" i="1"/>
  <c r="F562" i="1" l="1"/>
  <c r="G562" i="1" s="1"/>
  <c r="I562" i="1" s="1"/>
  <c r="J562" i="1" s="1"/>
  <c r="D562" i="1"/>
  <c r="K562" i="1" l="1"/>
  <c r="L562" i="1" s="1"/>
  <c r="M562" i="1" s="1"/>
  <c r="H563" i="1" l="1"/>
  <c r="C563" i="1"/>
  <c r="N564" i="1" s="1"/>
  <c r="E563" i="1"/>
  <c r="F563" i="1" l="1"/>
  <c r="G563" i="1" s="1"/>
  <c r="I563" i="1" s="1"/>
  <c r="D563" i="1"/>
  <c r="J563" i="1" l="1"/>
  <c r="K563" i="1" s="1"/>
  <c r="L563" i="1" s="1"/>
  <c r="M563" i="1" s="1"/>
  <c r="H564" i="1" l="1"/>
  <c r="C564" i="1"/>
  <c r="N565" i="1" s="1"/>
  <c r="E564" i="1"/>
  <c r="D564" i="1" l="1"/>
  <c r="F564" i="1"/>
  <c r="G564" i="1" s="1"/>
  <c r="I564" i="1" s="1"/>
  <c r="J564" i="1" l="1"/>
  <c r="K564" i="1" s="1"/>
  <c r="L564" i="1" s="1"/>
  <c r="M564" i="1" s="1"/>
  <c r="H565" i="1" l="1"/>
  <c r="C565" i="1"/>
  <c r="N566" i="1" s="1"/>
  <c r="E565" i="1"/>
  <c r="D565" i="1" l="1"/>
  <c r="F565" i="1"/>
  <c r="G565" i="1" s="1"/>
  <c r="I565" i="1" s="1"/>
  <c r="J565" i="1" l="1"/>
  <c r="K565" i="1" s="1"/>
  <c r="L565" i="1" s="1"/>
  <c r="M565" i="1" s="1"/>
  <c r="H566" i="1" l="1"/>
  <c r="E566" i="1"/>
  <c r="C566" i="1"/>
  <c r="N567" i="1" s="1"/>
  <c r="F566" i="1" l="1"/>
  <c r="G566" i="1" s="1"/>
  <c r="I566" i="1" s="1"/>
  <c r="D566" i="1"/>
  <c r="J566" i="1" l="1"/>
  <c r="K566" i="1" s="1"/>
  <c r="L566" i="1" s="1"/>
  <c r="M566" i="1" s="1"/>
  <c r="H567" i="1" l="1"/>
  <c r="E567" i="1"/>
  <c r="C567" i="1"/>
  <c r="N568" i="1" s="1"/>
  <c r="D567" i="1" l="1"/>
  <c r="F567" i="1"/>
  <c r="G567" i="1" s="1"/>
  <c r="I567" i="1" s="1"/>
  <c r="J567" i="1" l="1"/>
  <c r="K567" i="1" s="1"/>
  <c r="L567" i="1" s="1"/>
  <c r="M567" i="1" s="1"/>
  <c r="H568" i="1" l="1"/>
  <c r="E568" i="1"/>
  <c r="C568" i="1"/>
  <c r="N569" i="1" s="1"/>
  <c r="D568" i="1" l="1"/>
  <c r="F568" i="1"/>
  <c r="G568" i="1" s="1"/>
  <c r="I568" i="1" s="1"/>
  <c r="J568" i="1" l="1"/>
  <c r="K568" i="1" s="1"/>
  <c r="L568" i="1" s="1"/>
  <c r="M568" i="1" s="1"/>
  <c r="H569" i="1" l="1"/>
  <c r="C569" i="1"/>
  <c r="N570" i="1" s="1"/>
  <c r="E569" i="1"/>
  <c r="F569" i="1" l="1"/>
  <c r="G569" i="1" s="1"/>
  <c r="I569" i="1" s="1"/>
  <c r="D569" i="1"/>
  <c r="J569" i="1" l="1"/>
  <c r="K569" i="1" s="1"/>
  <c r="L569" i="1" s="1"/>
  <c r="M569" i="1" s="1"/>
  <c r="H570" i="1" l="1"/>
  <c r="E570" i="1"/>
  <c r="C570" i="1"/>
  <c r="N571" i="1" s="1"/>
  <c r="F570" i="1" l="1"/>
  <c r="G570" i="1" s="1"/>
  <c r="I570" i="1" s="1"/>
  <c r="D570" i="1"/>
  <c r="J570" i="1" l="1"/>
  <c r="K570" i="1" s="1"/>
  <c r="L570" i="1" s="1"/>
  <c r="M570" i="1" s="1"/>
  <c r="H571" i="1" l="1"/>
  <c r="C571" i="1"/>
  <c r="N572" i="1" s="1"/>
  <c r="E571" i="1"/>
  <c r="F571" i="1" l="1"/>
  <c r="G571" i="1" s="1"/>
  <c r="I571" i="1" s="1"/>
  <c r="D571" i="1"/>
  <c r="J571" i="1" l="1"/>
  <c r="K571" i="1" s="1"/>
  <c r="L571" i="1" s="1"/>
  <c r="M571" i="1" s="1"/>
  <c r="E572" i="1" l="1"/>
  <c r="H572" i="1"/>
  <c r="C572" i="1"/>
  <c r="N573" i="1" s="1"/>
  <c r="F572" i="1" l="1"/>
  <c r="G572" i="1" s="1"/>
  <c r="I572" i="1" s="1"/>
  <c r="J572" i="1" s="1"/>
  <c r="D572" i="1"/>
  <c r="K572" i="1" l="1"/>
  <c r="L572" i="1" s="1"/>
  <c r="M572" i="1" s="1"/>
  <c r="C573" i="1" l="1"/>
  <c r="N574" i="1" s="1"/>
  <c r="H573" i="1"/>
  <c r="E573" i="1"/>
  <c r="F573" i="1" l="1"/>
  <c r="G573" i="1" s="1"/>
  <c r="I573" i="1" s="1"/>
  <c r="J573" i="1" s="1"/>
  <c r="D573" i="1"/>
  <c r="K573" i="1" l="1"/>
  <c r="L573" i="1" s="1"/>
  <c r="M573" i="1" s="1"/>
  <c r="H574" i="1" l="1"/>
  <c r="C574" i="1"/>
  <c r="N575" i="1" s="1"/>
  <c r="E574" i="1"/>
  <c r="F574" i="1" l="1"/>
  <c r="G574" i="1" s="1"/>
  <c r="I574" i="1" s="1"/>
  <c r="D574" i="1"/>
  <c r="J574" i="1" l="1"/>
  <c r="K574" i="1" s="1"/>
  <c r="L574" i="1" s="1"/>
  <c r="M574" i="1" s="1"/>
  <c r="E575" i="1" l="1"/>
  <c r="H575" i="1"/>
  <c r="C575" i="1"/>
  <c r="N576" i="1" s="1"/>
  <c r="D575" i="1" l="1"/>
  <c r="F575" i="1"/>
  <c r="G575" i="1" s="1"/>
  <c r="I575" i="1" s="1"/>
  <c r="J575" i="1" l="1"/>
  <c r="K575" i="1" s="1"/>
  <c r="L575" i="1" s="1"/>
  <c r="M575" i="1" s="1"/>
  <c r="H576" i="1" l="1"/>
  <c r="E576" i="1"/>
  <c r="C576" i="1"/>
  <c r="N577" i="1" s="1"/>
  <c r="F576" i="1" l="1"/>
  <c r="G576" i="1" s="1"/>
  <c r="I576" i="1" s="1"/>
  <c r="D576" i="1"/>
  <c r="J576" i="1" l="1"/>
  <c r="K576" i="1" s="1"/>
  <c r="L576" i="1" s="1"/>
  <c r="M576" i="1" s="1"/>
  <c r="H577" i="1" l="1"/>
  <c r="E577" i="1"/>
  <c r="C577" i="1"/>
  <c r="N578" i="1" s="1"/>
  <c r="F577" i="1" l="1"/>
  <c r="G577" i="1" s="1"/>
  <c r="I577" i="1" s="1"/>
  <c r="D577" i="1"/>
  <c r="J577" i="1" l="1"/>
  <c r="K577" i="1" s="1"/>
  <c r="L577" i="1" s="1"/>
  <c r="M577" i="1" s="1"/>
  <c r="E578" i="1" l="1"/>
  <c r="H578" i="1"/>
  <c r="C578" i="1"/>
  <c r="N579" i="1" s="1"/>
  <c r="F578" i="1" l="1"/>
  <c r="G578" i="1" s="1"/>
  <c r="I578" i="1" s="1"/>
  <c r="J578" i="1" s="1"/>
  <c r="D578" i="1"/>
  <c r="K578" i="1" l="1"/>
  <c r="L578" i="1" s="1"/>
  <c r="M578" i="1" s="1"/>
  <c r="H579" i="1" l="1"/>
  <c r="E579" i="1"/>
  <c r="C579" i="1"/>
  <c r="N580" i="1" s="1"/>
  <c r="D579" i="1" l="1"/>
  <c r="F579" i="1"/>
  <c r="G579" i="1" s="1"/>
  <c r="I579" i="1" s="1"/>
  <c r="J579" i="1" l="1"/>
  <c r="K579" i="1" s="1"/>
  <c r="L579" i="1" s="1"/>
  <c r="M579" i="1" s="1"/>
  <c r="C580" i="1" l="1"/>
  <c r="N581" i="1" s="1"/>
  <c r="H580" i="1"/>
  <c r="E580" i="1"/>
  <c r="D580" i="1" l="1"/>
  <c r="F580" i="1"/>
  <c r="G580" i="1" s="1"/>
  <c r="I580" i="1" s="1"/>
  <c r="J580" i="1" l="1"/>
  <c r="K580" i="1" s="1"/>
  <c r="L580" i="1" s="1"/>
  <c r="M580" i="1" s="1"/>
  <c r="H581" i="1" l="1"/>
  <c r="E581" i="1"/>
  <c r="C581" i="1"/>
  <c r="N582" i="1" s="1"/>
  <c r="D581" i="1" l="1"/>
  <c r="F581" i="1"/>
  <c r="G581" i="1" s="1"/>
  <c r="I581" i="1" s="1"/>
  <c r="J581" i="1" l="1"/>
  <c r="K581" i="1" s="1"/>
  <c r="L581" i="1" s="1"/>
  <c r="M581" i="1" s="1"/>
  <c r="E582" i="1" l="1"/>
  <c r="H582" i="1"/>
  <c r="C582" i="1"/>
  <c r="N583" i="1" s="1"/>
  <c r="F582" i="1" l="1"/>
  <c r="G582" i="1" s="1"/>
  <c r="I582" i="1" s="1"/>
  <c r="J582" i="1" s="1"/>
  <c r="D582" i="1"/>
  <c r="K582" i="1" l="1"/>
  <c r="L582" i="1" s="1"/>
  <c r="M582" i="1" s="1"/>
  <c r="H583" i="1" l="1"/>
  <c r="C583" i="1"/>
  <c r="N584" i="1" s="1"/>
  <c r="E583" i="1"/>
  <c r="F583" i="1" l="1"/>
  <c r="G583" i="1" s="1"/>
  <c r="I583" i="1" s="1"/>
  <c r="D583" i="1"/>
  <c r="J583" i="1" l="1"/>
  <c r="K583" i="1" s="1"/>
  <c r="L583" i="1" s="1"/>
  <c r="M583" i="1" s="1"/>
  <c r="H584" i="1" l="1"/>
  <c r="E584" i="1"/>
  <c r="C584" i="1"/>
  <c r="N585" i="1" s="1"/>
  <c r="D584" i="1" l="1"/>
  <c r="F584" i="1"/>
  <c r="G584" i="1" s="1"/>
  <c r="I584" i="1" s="1"/>
  <c r="J584" i="1" l="1"/>
  <c r="K584" i="1" s="1"/>
  <c r="L584" i="1" s="1"/>
  <c r="M584" i="1" s="1"/>
  <c r="H585" i="1" l="1"/>
  <c r="E585" i="1"/>
  <c r="C585" i="1"/>
  <c r="N586" i="1" s="1"/>
  <c r="F585" i="1" l="1"/>
  <c r="G585" i="1" s="1"/>
  <c r="I585" i="1" s="1"/>
  <c r="D585" i="1"/>
  <c r="J585" i="1" l="1"/>
  <c r="K585" i="1" s="1"/>
  <c r="L585" i="1" s="1"/>
  <c r="M585" i="1" s="1"/>
  <c r="H586" i="1" l="1"/>
  <c r="C586" i="1"/>
  <c r="N587" i="1" s="1"/>
  <c r="E586" i="1"/>
  <c r="D586" i="1" l="1"/>
  <c r="F586" i="1"/>
  <c r="G586" i="1" s="1"/>
  <c r="I586" i="1" s="1"/>
  <c r="J586" i="1" l="1"/>
  <c r="K586" i="1" s="1"/>
  <c r="L586" i="1" s="1"/>
  <c r="M586" i="1" s="1"/>
  <c r="E587" i="1" l="1"/>
  <c r="H587" i="1"/>
  <c r="C587" i="1"/>
  <c r="N588" i="1" s="1"/>
  <c r="D587" i="1" l="1"/>
  <c r="F587" i="1"/>
  <c r="G587" i="1" s="1"/>
  <c r="I587" i="1" s="1"/>
  <c r="J587" i="1" l="1"/>
  <c r="K587" i="1" s="1"/>
  <c r="L587" i="1" s="1"/>
  <c r="M587" i="1" s="1"/>
  <c r="H588" i="1" l="1"/>
  <c r="C588" i="1"/>
  <c r="N589" i="1" s="1"/>
  <c r="E588" i="1"/>
  <c r="D588" i="1" l="1"/>
  <c r="F588" i="1"/>
  <c r="G588" i="1" s="1"/>
  <c r="I588" i="1" s="1"/>
  <c r="J588" i="1" l="1"/>
  <c r="K588" i="1" s="1"/>
  <c r="L588" i="1" s="1"/>
  <c r="M588" i="1" s="1"/>
  <c r="C589" i="1" l="1"/>
  <c r="N590" i="1" s="1"/>
  <c r="H589" i="1"/>
  <c r="E589" i="1"/>
  <c r="F589" i="1" l="1"/>
  <c r="G589" i="1" s="1"/>
  <c r="I589" i="1" s="1"/>
  <c r="J589" i="1" s="1"/>
  <c r="D589" i="1"/>
  <c r="K589" i="1" l="1"/>
  <c r="L589" i="1" s="1"/>
  <c r="M589" i="1" s="1"/>
  <c r="E590" i="1" l="1"/>
  <c r="H590" i="1"/>
  <c r="C590" i="1"/>
  <c r="N591" i="1" s="1"/>
  <c r="F590" i="1" l="1"/>
  <c r="G590" i="1" s="1"/>
  <c r="I590" i="1" s="1"/>
  <c r="J590" i="1" s="1"/>
  <c r="D590" i="1"/>
  <c r="K590" i="1" l="1"/>
  <c r="L590" i="1" s="1"/>
  <c r="M590" i="1" s="1"/>
  <c r="E591" i="1" l="1"/>
  <c r="H591" i="1"/>
  <c r="C591" i="1"/>
  <c r="N592" i="1" s="1"/>
  <c r="F591" i="1" l="1"/>
  <c r="G591" i="1" s="1"/>
  <c r="I591" i="1" s="1"/>
  <c r="J591" i="1" s="1"/>
  <c r="D591" i="1"/>
  <c r="K591" i="1" l="1"/>
  <c r="L591" i="1" s="1"/>
  <c r="M591" i="1" s="1"/>
  <c r="H592" i="1" l="1"/>
  <c r="E592" i="1"/>
  <c r="C592" i="1"/>
  <c r="N593" i="1" s="1"/>
  <c r="F592" i="1" l="1"/>
  <c r="G592" i="1" s="1"/>
  <c r="I592" i="1" s="1"/>
  <c r="D592" i="1"/>
  <c r="J592" i="1" l="1"/>
  <c r="K592" i="1" s="1"/>
  <c r="L592" i="1" s="1"/>
  <c r="M592" i="1" s="1"/>
  <c r="E593" i="1" l="1"/>
  <c r="H593" i="1"/>
  <c r="C593" i="1"/>
  <c r="N594" i="1" s="1"/>
  <c r="D593" i="1" l="1"/>
  <c r="F593" i="1"/>
  <c r="G593" i="1" s="1"/>
  <c r="I593" i="1" s="1"/>
  <c r="J593" i="1" l="1"/>
  <c r="K593" i="1" s="1"/>
  <c r="L593" i="1" s="1"/>
  <c r="M593" i="1" s="1"/>
  <c r="H594" i="1" l="1"/>
  <c r="E594" i="1"/>
  <c r="C594" i="1"/>
  <c r="N595" i="1" s="1"/>
  <c r="F594" i="1" l="1"/>
  <c r="G594" i="1" s="1"/>
  <c r="I594" i="1" s="1"/>
  <c r="D594" i="1"/>
  <c r="J594" i="1" l="1"/>
  <c r="K594" i="1" s="1"/>
  <c r="L594" i="1" s="1"/>
  <c r="M594" i="1" s="1"/>
  <c r="H595" i="1" l="1"/>
  <c r="C595" i="1"/>
  <c r="N596" i="1" s="1"/>
  <c r="E595" i="1"/>
  <c r="F595" i="1" l="1"/>
  <c r="G595" i="1" s="1"/>
  <c r="I595" i="1" s="1"/>
  <c r="D595" i="1"/>
  <c r="J595" i="1" l="1"/>
  <c r="K595" i="1" s="1"/>
  <c r="L595" i="1" s="1"/>
  <c r="M595" i="1" s="1"/>
  <c r="E596" i="1" l="1"/>
  <c r="H596" i="1"/>
  <c r="C596" i="1"/>
  <c r="N597" i="1" s="1"/>
  <c r="F596" i="1" l="1"/>
  <c r="G596" i="1" s="1"/>
  <c r="I596" i="1" s="1"/>
  <c r="J596" i="1" s="1"/>
  <c r="D596" i="1"/>
  <c r="K596" i="1" l="1"/>
  <c r="L596" i="1" s="1"/>
  <c r="M596" i="1" s="1"/>
  <c r="H597" i="1" l="1"/>
  <c r="E597" i="1"/>
  <c r="C597" i="1"/>
  <c r="N598" i="1" s="1"/>
  <c r="D597" i="1" l="1"/>
  <c r="F597" i="1"/>
  <c r="G597" i="1" s="1"/>
  <c r="I597" i="1" s="1"/>
  <c r="J597" i="1" l="1"/>
  <c r="K597" i="1" s="1"/>
  <c r="L597" i="1" s="1"/>
  <c r="M597" i="1" s="1"/>
  <c r="E598" i="1" l="1"/>
  <c r="H598" i="1"/>
  <c r="C598" i="1"/>
  <c r="N599" i="1" s="1"/>
  <c r="F598" i="1" l="1"/>
  <c r="G598" i="1" s="1"/>
  <c r="I598" i="1" s="1"/>
  <c r="J598" i="1" s="1"/>
  <c r="D598" i="1"/>
  <c r="K598" i="1" l="1"/>
  <c r="L598" i="1" s="1"/>
  <c r="M598" i="1" s="1"/>
  <c r="E599" i="1" l="1"/>
  <c r="H599" i="1"/>
  <c r="C599" i="1"/>
  <c r="N600" i="1" s="1"/>
  <c r="D599" i="1" l="1"/>
  <c r="F599" i="1"/>
  <c r="G599" i="1" s="1"/>
  <c r="I599" i="1" s="1"/>
  <c r="J599" i="1" l="1"/>
  <c r="K599" i="1" s="1"/>
  <c r="L599" i="1" s="1"/>
  <c r="M599" i="1" s="1"/>
  <c r="E600" i="1" l="1"/>
  <c r="H600" i="1"/>
  <c r="C600" i="1"/>
  <c r="N601" i="1" s="1"/>
  <c r="D600" i="1" l="1"/>
  <c r="F600" i="1"/>
  <c r="G600" i="1" s="1"/>
  <c r="I600" i="1" s="1"/>
  <c r="J600" i="1" l="1"/>
  <c r="K600" i="1" s="1"/>
  <c r="L600" i="1" s="1"/>
  <c r="M600" i="1" s="1"/>
  <c r="C601" i="1" l="1"/>
  <c r="N602" i="1" s="1"/>
  <c r="H601" i="1"/>
  <c r="E601" i="1"/>
  <c r="F601" i="1" l="1"/>
  <c r="G601" i="1" s="1"/>
  <c r="I601" i="1" s="1"/>
  <c r="J601" i="1" s="1"/>
  <c r="D601" i="1"/>
  <c r="K601" i="1" l="1"/>
  <c r="L601" i="1" s="1"/>
  <c r="M601" i="1" s="1"/>
  <c r="H602" i="1" l="1"/>
  <c r="E602" i="1"/>
  <c r="C602" i="1"/>
  <c r="N603" i="1" s="1"/>
  <c r="F602" i="1" l="1"/>
  <c r="G602" i="1" s="1"/>
  <c r="I602" i="1" s="1"/>
  <c r="D602" i="1"/>
  <c r="J602" i="1" l="1"/>
  <c r="K602" i="1" s="1"/>
  <c r="L602" i="1" s="1"/>
  <c r="M602" i="1" s="1"/>
  <c r="H603" i="1" l="1"/>
  <c r="C603" i="1"/>
  <c r="N604" i="1" s="1"/>
  <c r="E603" i="1"/>
  <c r="F603" i="1" l="1"/>
  <c r="G603" i="1" s="1"/>
  <c r="I603" i="1" s="1"/>
  <c r="D603" i="1"/>
  <c r="J603" i="1" l="1"/>
  <c r="K603" i="1" s="1"/>
  <c r="L603" i="1" s="1"/>
  <c r="M603" i="1" s="1"/>
  <c r="E604" i="1" l="1"/>
  <c r="H604" i="1"/>
  <c r="C604" i="1"/>
  <c r="N605" i="1" s="1"/>
  <c r="D604" i="1" l="1"/>
  <c r="F604" i="1"/>
  <c r="G604" i="1" s="1"/>
  <c r="I604" i="1" s="1"/>
  <c r="J604" i="1" l="1"/>
  <c r="K604" i="1" s="1"/>
  <c r="L604" i="1" s="1"/>
  <c r="M604" i="1" s="1"/>
  <c r="H605" i="1" l="1"/>
  <c r="C605" i="1"/>
  <c r="N606" i="1" s="1"/>
  <c r="E605" i="1"/>
  <c r="F605" i="1" l="1"/>
  <c r="G605" i="1" s="1"/>
  <c r="I605" i="1" s="1"/>
  <c r="D605" i="1"/>
  <c r="J605" i="1" l="1"/>
  <c r="K605" i="1" s="1"/>
  <c r="L605" i="1" s="1"/>
  <c r="M605" i="1" s="1"/>
  <c r="C606" i="1" l="1"/>
  <c r="N607" i="1" s="1"/>
  <c r="H606" i="1"/>
  <c r="E606" i="1"/>
  <c r="F606" i="1" l="1"/>
  <c r="G606" i="1" s="1"/>
  <c r="I606" i="1" s="1"/>
  <c r="J606" i="1" s="1"/>
  <c r="D606" i="1"/>
  <c r="K606" i="1" l="1"/>
  <c r="L606" i="1" s="1"/>
  <c r="M606" i="1" s="1"/>
  <c r="H607" i="1" l="1"/>
  <c r="C607" i="1"/>
  <c r="N608" i="1" s="1"/>
  <c r="E607" i="1"/>
  <c r="F607" i="1" l="1"/>
  <c r="G607" i="1" s="1"/>
  <c r="I607" i="1" s="1"/>
  <c r="D607" i="1"/>
  <c r="J607" i="1" l="1"/>
  <c r="K607" i="1" s="1"/>
  <c r="L607" i="1" s="1"/>
  <c r="M607" i="1" s="1"/>
  <c r="H608" i="1" l="1"/>
  <c r="E608" i="1"/>
  <c r="C608" i="1"/>
  <c r="N609" i="1" s="1"/>
  <c r="F608" i="1" l="1"/>
  <c r="G608" i="1" s="1"/>
  <c r="I608" i="1" s="1"/>
  <c r="D608" i="1"/>
  <c r="J608" i="1" l="1"/>
  <c r="K608" i="1" s="1"/>
  <c r="L608" i="1" s="1"/>
  <c r="M608" i="1" s="1"/>
  <c r="H609" i="1" l="1"/>
  <c r="E609" i="1"/>
  <c r="C609" i="1"/>
  <c r="N610" i="1" s="1"/>
  <c r="F609" i="1" l="1"/>
  <c r="G609" i="1" s="1"/>
  <c r="I609" i="1" s="1"/>
  <c r="D609" i="1"/>
  <c r="J609" i="1" l="1"/>
  <c r="K609" i="1" s="1"/>
  <c r="L609" i="1" s="1"/>
  <c r="M609" i="1" s="1"/>
  <c r="C610" i="1" l="1"/>
  <c r="N611" i="1" s="1"/>
  <c r="H610" i="1"/>
  <c r="E610" i="1"/>
  <c r="F610" i="1" l="1"/>
  <c r="G610" i="1" s="1"/>
  <c r="I610" i="1" s="1"/>
  <c r="J610" i="1" s="1"/>
  <c r="D610" i="1"/>
  <c r="K610" i="1" l="1"/>
  <c r="L610" i="1" s="1"/>
  <c r="M610" i="1" s="1"/>
  <c r="H611" i="1" l="1"/>
  <c r="E611" i="1"/>
  <c r="C611" i="1"/>
  <c r="N612" i="1" s="1"/>
  <c r="F611" i="1" l="1"/>
  <c r="G611" i="1" s="1"/>
  <c r="I611" i="1" s="1"/>
  <c r="D611" i="1"/>
  <c r="J611" i="1" l="1"/>
  <c r="K611" i="1" s="1"/>
  <c r="L611" i="1" s="1"/>
  <c r="M611" i="1" s="1"/>
  <c r="H612" i="1" l="1"/>
  <c r="C612" i="1"/>
  <c r="N613" i="1" s="1"/>
  <c r="E612" i="1"/>
  <c r="D612" i="1" l="1"/>
  <c r="F612" i="1"/>
  <c r="G612" i="1" s="1"/>
  <c r="I612" i="1" s="1"/>
  <c r="J612" i="1" l="1"/>
  <c r="K612" i="1" s="1"/>
  <c r="L612" i="1" s="1"/>
  <c r="M612" i="1" s="1"/>
  <c r="H613" i="1" l="1"/>
  <c r="C613" i="1"/>
  <c r="N614" i="1" s="1"/>
  <c r="E613" i="1"/>
  <c r="F613" i="1" l="1"/>
  <c r="G613" i="1" s="1"/>
  <c r="I613" i="1" s="1"/>
  <c r="D613" i="1"/>
  <c r="J613" i="1" l="1"/>
  <c r="K613" i="1" s="1"/>
  <c r="L613" i="1" s="1"/>
  <c r="M613" i="1" s="1"/>
  <c r="H614" i="1" l="1"/>
  <c r="C614" i="1"/>
  <c r="N615" i="1" s="1"/>
  <c r="E614" i="1"/>
  <c r="D614" i="1" l="1"/>
  <c r="F614" i="1"/>
  <c r="G614" i="1" s="1"/>
  <c r="I614" i="1" s="1"/>
  <c r="J614" i="1" l="1"/>
  <c r="K614" i="1" s="1"/>
  <c r="L614" i="1" s="1"/>
  <c r="M614" i="1" s="1"/>
  <c r="H615" i="1" l="1"/>
  <c r="E615" i="1"/>
  <c r="C615" i="1"/>
  <c r="N616" i="1" s="1"/>
  <c r="D615" i="1" l="1"/>
  <c r="F615" i="1"/>
  <c r="G615" i="1" s="1"/>
  <c r="I615" i="1" s="1"/>
  <c r="J615" i="1" l="1"/>
  <c r="K615" i="1" s="1"/>
  <c r="L615" i="1" s="1"/>
  <c r="M615" i="1" s="1"/>
  <c r="H616" i="1" l="1"/>
  <c r="C616" i="1"/>
  <c r="N617" i="1" s="1"/>
  <c r="E616" i="1"/>
  <c r="D616" i="1" l="1"/>
  <c r="F616" i="1"/>
  <c r="G616" i="1" s="1"/>
  <c r="I616" i="1" s="1"/>
  <c r="J616" i="1" l="1"/>
  <c r="K616" i="1" s="1"/>
  <c r="L616" i="1" s="1"/>
  <c r="M616" i="1" s="1"/>
  <c r="C617" i="1" l="1"/>
  <c r="N618" i="1" s="1"/>
  <c r="H617" i="1"/>
  <c r="E617" i="1"/>
  <c r="D617" i="1" l="1"/>
  <c r="F617" i="1"/>
  <c r="G617" i="1" s="1"/>
  <c r="I617" i="1" s="1"/>
  <c r="J617" i="1" l="1"/>
  <c r="K617" i="1" s="1"/>
  <c r="L617" i="1" s="1"/>
  <c r="M617" i="1" s="1"/>
  <c r="H618" i="1" l="1"/>
  <c r="E618" i="1"/>
  <c r="C618" i="1"/>
  <c r="N619" i="1" s="1"/>
  <c r="F618" i="1" l="1"/>
  <c r="G618" i="1" s="1"/>
  <c r="I618" i="1" s="1"/>
  <c r="D618" i="1"/>
  <c r="J618" i="1" l="1"/>
  <c r="K618" i="1" s="1"/>
  <c r="L618" i="1" s="1"/>
  <c r="M618" i="1" s="1"/>
  <c r="C619" i="1" l="1"/>
  <c r="N620" i="1" s="1"/>
  <c r="H619" i="1"/>
  <c r="E619" i="1"/>
  <c r="F619" i="1" l="1"/>
  <c r="G619" i="1" s="1"/>
  <c r="I619" i="1" s="1"/>
  <c r="J619" i="1" s="1"/>
  <c r="D619" i="1"/>
  <c r="K619" i="1" l="1"/>
  <c r="L619" i="1" s="1"/>
  <c r="M619" i="1" s="1"/>
  <c r="H620" i="1" l="1"/>
  <c r="C620" i="1"/>
  <c r="N621" i="1" s="1"/>
  <c r="E620" i="1"/>
  <c r="D620" i="1" l="1"/>
  <c r="F620" i="1"/>
  <c r="G620" i="1" s="1"/>
  <c r="I620" i="1" s="1"/>
  <c r="J620" i="1" l="1"/>
  <c r="K620" i="1" s="1"/>
  <c r="L620" i="1" s="1"/>
  <c r="M620" i="1" s="1"/>
  <c r="H621" i="1" l="1"/>
  <c r="C621" i="1"/>
  <c r="N622" i="1" s="1"/>
  <c r="E621" i="1"/>
  <c r="D621" i="1" l="1"/>
  <c r="F621" i="1"/>
  <c r="G621" i="1" s="1"/>
  <c r="I621" i="1" s="1"/>
  <c r="J621" i="1" l="1"/>
  <c r="K621" i="1" s="1"/>
  <c r="L621" i="1" s="1"/>
  <c r="M621" i="1" s="1"/>
  <c r="C622" i="1" l="1"/>
  <c r="N623" i="1" s="1"/>
  <c r="H622" i="1"/>
  <c r="E622" i="1"/>
  <c r="D622" i="1" l="1"/>
  <c r="F622" i="1"/>
  <c r="G622" i="1" s="1"/>
  <c r="I622" i="1" s="1"/>
  <c r="J622" i="1" l="1"/>
  <c r="K622" i="1" s="1"/>
  <c r="L622" i="1" s="1"/>
  <c r="M622" i="1" s="1"/>
  <c r="E623" i="1" l="1"/>
  <c r="H623" i="1"/>
  <c r="C623" i="1"/>
  <c r="N624" i="1" s="1"/>
  <c r="D623" i="1" l="1"/>
  <c r="F623" i="1"/>
  <c r="G623" i="1" s="1"/>
  <c r="I623" i="1" s="1"/>
  <c r="J623" i="1" l="1"/>
  <c r="K623" i="1" s="1"/>
  <c r="L623" i="1" s="1"/>
  <c r="M623" i="1" s="1"/>
  <c r="H624" i="1" l="1"/>
  <c r="E624" i="1"/>
  <c r="C624" i="1"/>
  <c r="N625" i="1" s="1"/>
  <c r="F624" i="1" l="1"/>
  <c r="G624" i="1" s="1"/>
  <c r="I624" i="1" s="1"/>
  <c r="D624" i="1"/>
  <c r="J624" i="1" l="1"/>
  <c r="K624" i="1" s="1"/>
  <c r="L624" i="1" s="1"/>
  <c r="M624" i="1" s="1"/>
  <c r="E625" i="1" l="1"/>
  <c r="H625" i="1"/>
  <c r="C625" i="1"/>
  <c r="N626" i="1" s="1"/>
  <c r="D625" i="1" l="1"/>
  <c r="F625" i="1"/>
  <c r="G625" i="1" s="1"/>
  <c r="I625" i="1" s="1"/>
  <c r="J625" i="1" l="1"/>
  <c r="K625" i="1" s="1"/>
  <c r="L625" i="1" s="1"/>
  <c r="M625" i="1" s="1"/>
  <c r="H626" i="1" l="1"/>
  <c r="C626" i="1"/>
  <c r="N627" i="1" s="1"/>
  <c r="E626" i="1"/>
  <c r="F626" i="1" l="1"/>
  <c r="G626" i="1" s="1"/>
  <c r="I626" i="1" s="1"/>
  <c r="D626" i="1"/>
  <c r="J626" i="1" l="1"/>
  <c r="K626" i="1" s="1"/>
  <c r="L626" i="1" s="1"/>
  <c r="M626" i="1" s="1"/>
  <c r="C627" i="1" l="1"/>
  <c r="N628" i="1" s="1"/>
  <c r="H627" i="1"/>
  <c r="E627" i="1"/>
  <c r="F627" i="1" l="1"/>
  <c r="G627" i="1" s="1"/>
  <c r="I627" i="1" s="1"/>
  <c r="J627" i="1" s="1"/>
  <c r="D627" i="1"/>
  <c r="K627" i="1" l="1"/>
  <c r="L627" i="1" s="1"/>
  <c r="M627" i="1" s="1"/>
  <c r="H628" i="1" l="1"/>
  <c r="C628" i="1"/>
  <c r="N629" i="1" s="1"/>
  <c r="E628" i="1"/>
  <c r="D628" i="1" l="1"/>
  <c r="F628" i="1"/>
  <c r="G628" i="1" s="1"/>
  <c r="I628" i="1" s="1"/>
  <c r="J628" i="1" l="1"/>
  <c r="K628" i="1" s="1"/>
  <c r="L628" i="1" s="1"/>
  <c r="M628" i="1" s="1"/>
  <c r="E629" i="1" l="1"/>
  <c r="H629" i="1"/>
  <c r="C629" i="1"/>
  <c r="N630" i="1" s="1"/>
  <c r="F629" i="1" l="1"/>
  <c r="G629" i="1" s="1"/>
  <c r="I629" i="1" s="1"/>
  <c r="J629" i="1" s="1"/>
  <c r="D629" i="1"/>
  <c r="K629" i="1" l="1"/>
  <c r="L629" i="1" s="1"/>
  <c r="M629" i="1" s="1"/>
  <c r="C630" i="1" l="1"/>
  <c r="N631" i="1" s="1"/>
  <c r="H630" i="1"/>
  <c r="E630" i="1"/>
  <c r="F630" i="1" l="1"/>
  <c r="G630" i="1" s="1"/>
  <c r="I630" i="1" s="1"/>
  <c r="J630" i="1" s="1"/>
  <c r="D630" i="1"/>
  <c r="K630" i="1" l="1"/>
  <c r="L630" i="1" s="1"/>
  <c r="M630" i="1" s="1"/>
  <c r="C631" i="1" l="1"/>
  <c r="N632" i="1" s="1"/>
  <c r="H631" i="1"/>
  <c r="E631" i="1"/>
  <c r="D631" i="1" l="1"/>
  <c r="F631" i="1"/>
  <c r="G631" i="1" s="1"/>
  <c r="I631" i="1" s="1"/>
  <c r="J631" i="1" l="1"/>
  <c r="K631" i="1" s="1"/>
  <c r="L631" i="1" s="1"/>
  <c r="M631" i="1" s="1"/>
  <c r="H632" i="1" l="1"/>
  <c r="C632" i="1"/>
  <c r="N633" i="1" s="1"/>
  <c r="E632" i="1"/>
  <c r="F632" i="1" l="1"/>
  <c r="G632" i="1" s="1"/>
  <c r="I632" i="1" s="1"/>
  <c r="D632" i="1"/>
  <c r="J632" i="1" l="1"/>
  <c r="K632" i="1" s="1"/>
  <c r="L632" i="1" s="1"/>
  <c r="M632" i="1" s="1"/>
  <c r="H633" i="1" l="1"/>
  <c r="E633" i="1"/>
  <c r="C633" i="1"/>
  <c r="N634" i="1" s="1"/>
  <c r="D633" i="1" l="1"/>
  <c r="F633" i="1"/>
  <c r="G633" i="1" s="1"/>
  <c r="I633" i="1" s="1"/>
  <c r="J633" i="1" l="1"/>
  <c r="K633" i="1" s="1"/>
  <c r="L633" i="1" s="1"/>
  <c r="M633" i="1" s="1"/>
  <c r="H634" i="1" l="1"/>
  <c r="E634" i="1"/>
  <c r="C634" i="1"/>
  <c r="N635" i="1" s="1"/>
  <c r="D634" i="1" l="1"/>
  <c r="F634" i="1"/>
  <c r="G634" i="1" s="1"/>
  <c r="I634" i="1" s="1"/>
  <c r="J634" i="1" l="1"/>
  <c r="K634" i="1" s="1"/>
  <c r="L634" i="1" s="1"/>
  <c r="M634" i="1" s="1"/>
  <c r="C635" i="1" l="1"/>
  <c r="N636" i="1" s="1"/>
  <c r="H635" i="1"/>
  <c r="E635" i="1"/>
  <c r="F635" i="1" l="1"/>
  <c r="G635" i="1" s="1"/>
  <c r="I635" i="1" s="1"/>
  <c r="J635" i="1" s="1"/>
  <c r="D635" i="1"/>
  <c r="K635" i="1" l="1"/>
  <c r="L635" i="1" s="1"/>
  <c r="M635" i="1" s="1"/>
  <c r="H636" i="1" l="1"/>
  <c r="C636" i="1"/>
  <c r="N637" i="1" s="1"/>
  <c r="E636" i="1"/>
  <c r="F636" i="1" l="1"/>
  <c r="G636" i="1" s="1"/>
  <c r="I636" i="1" s="1"/>
  <c r="D636" i="1"/>
  <c r="J636" i="1" l="1"/>
  <c r="K636" i="1" s="1"/>
  <c r="L636" i="1" s="1"/>
  <c r="M636" i="1" s="1"/>
  <c r="E637" i="1" l="1"/>
  <c r="H637" i="1"/>
  <c r="C637" i="1"/>
  <c r="N638" i="1" s="1"/>
  <c r="F637" i="1" l="1"/>
  <c r="G637" i="1" s="1"/>
  <c r="I637" i="1" s="1"/>
  <c r="J637" i="1" s="1"/>
  <c r="D637" i="1"/>
  <c r="K637" i="1" l="1"/>
  <c r="L637" i="1" s="1"/>
  <c r="M637" i="1" s="1"/>
  <c r="E638" i="1" l="1"/>
  <c r="H638" i="1"/>
  <c r="C638" i="1"/>
  <c r="N639" i="1" s="1"/>
  <c r="F638" i="1" l="1"/>
  <c r="G638" i="1" s="1"/>
  <c r="I638" i="1" s="1"/>
  <c r="J638" i="1" s="1"/>
  <c r="D638" i="1"/>
  <c r="K638" i="1" l="1"/>
  <c r="L638" i="1" s="1"/>
  <c r="M638" i="1" s="1"/>
  <c r="H639" i="1" l="1"/>
  <c r="E639" i="1"/>
  <c r="C639" i="1"/>
  <c r="N640" i="1" s="1"/>
  <c r="F639" i="1" l="1"/>
  <c r="G639" i="1" s="1"/>
  <c r="I639" i="1" s="1"/>
  <c r="D639" i="1"/>
  <c r="J639" i="1" l="1"/>
  <c r="K639" i="1" s="1"/>
  <c r="L639" i="1" s="1"/>
  <c r="M639" i="1" s="1"/>
  <c r="H640" i="1" l="1"/>
  <c r="E640" i="1"/>
  <c r="C640" i="1"/>
  <c r="N641" i="1" s="1"/>
  <c r="F640" i="1" l="1"/>
  <c r="G640" i="1" s="1"/>
  <c r="I640" i="1" s="1"/>
  <c r="D640" i="1"/>
  <c r="J640" i="1" l="1"/>
  <c r="K640" i="1" s="1"/>
  <c r="L640" i="1" s="1"/>
  <c r="M640" i="1" s="1"/>
  <c r="H641" i="1" l="1"/>
  <c r="C641" i="1"/>
  <c r="N642" i="1" s="1"/>
  <c r="E641" i="1"/>
  <c r="D641" i="1" l="1"/>
  <c r="F641" i="1"/>
  <c r="G641" i="1" s="1"/>
  <c r="I641" i="1" s="1"/>
  <c r="J641" i="1" l="1"/>
  <c r="K641" i="1" s="1"/>
  <c r="L641" i="1" s="1"/>
  <c r="M641" i="1" s="1"/>
  <c r="C642" i="1" l="1"/>
  <c r="N643" i="1" s="1"/>
  <c r="H642" i="1"/>
  <c r="E642" i="1"/>
  <c r="D642" i="1" l="1"/>
  <c r="F642" i="1"/>
  <c r="G642" i="1" s="1"/>
  <c r="I642" i="1" s="1"/>
  <c r="J642" i="1" l="1"/>
  <c r="K642" i="1" s="1"/>
  <c r="L642" i="1" s="1"/>
  <c r="M642" i="1" s="1"/>
  <c r="E643" i="1" l="1"/>
  <c r="H643" i="1"/>
  <c r="C643" i="1"/>
  <c r="N644" i="1" s="1"/>
  <c r="F643" i="1" l="1"/>
  <c r="G643" i="1" s="1"/>
  <c r="I643" i="1" s="1"/>
  <c r="D643" i="1"/>
  <c r="J643" i="1" l="1"/>
  <c r="K643" i="1" s="1"/>
  <c r="L643" i="1" s="1"/>
  <c r="M643" i="1" s="1"/>
  <c r="H644" i="1" l="1"/>
  <c r="E644" i="1"/>
  <c r="C644" i="1"/>
  <c r="N645" i="1" s="1"/>
  <c r="D644" i="1" l="1"/>
  <c r="F644" i="1"/>
  <c r="G644" i="1" s="1"/>
  <c r="I644" i="1" s="1"/>
  <c r="J644" i="1" l="1"/>
  <c r="K644" i="1" s="1"/>
  <c r="L644" i="1" s="1"/>
  <c r="M644" i="1" s="1"/>
  <c r="H645" i="1" l="1"/>
  <c r="C645" i="1"/>
  <c r="N646" i="1" s="1"/>
  <c r="E645" i="1"/>
  <c r="D645" i="1" l="1"/>
  <c r="F645" i="1"/>
  <c r="G645" i="1" s="1"/>
  <c r="I645" i="1" s="1"/>
  <c r="J645" i="1" l="1"/>
  <c r="K645" i="1" s="1"/>
  <c r="L645" i="1" s="1"/>
  <c r="M645" i="1" s="1"/>
  <c r="C646" i="1" l="1"/>
  <c r="N647" i="1" s="1"/>
  <c r="H646" i="1"/>
  <c r="E646" i="1"/>
  <c r="D646" i="1" l="1"/>
  <c r="F646" i="1"/>
  <c r="G646" i="1" s="1"/>
  <c r="I646" i="1" s="1"/>
  <c r="J646" i="1" l="1"/>
  <c r="K646" i="1" s="1"/>
  <c r="L646" i="1" s="1"/>
  <c r="M646" i="1" s="1"/>
  <c r="E647" i="1" l="1"/>
  <c r="H647" i="1"/>
  <c r="C647" i="1"/>
  <c r="N648" i="1" s="1"/>
  <c r="D647" i="1" l="1"/>
  <c r="F647" i="1"/>
  <c r="G647" i="1" s="1"/>
  <c r="I647" i="1" s="1"/>
  <c r="J647" i="1" l="1"/>
  <c r="K647" i="1" s="1"/>
  <c r="L647" i="1" s="1"/>
  <c r="M647" i="1" s="1"/>
  <c r="H648" i="1" l="1"/>
  <c r="E648" i="1"/>
  <c r="C648" i="1"/>
  <c r="N649" i="1" s="1"/>
  <c r="D648" i="1" l="1"/>
  <c r="F648" i="1"/>
  <c r="G648" i="1" s="1"/>
  <c r="I648" i="1" s="1"/>
  <c r="J648" i="1" l="1"/>
  <c r="K648" i="1" s="1"/>
  <c r="L648" i="1" s="1"/>
  <c r="M648" i="1" s="1"/>
  <c r="E649" i="1" l="1"/>
  <c r="H649" i="1"/>
  <c r="C649" i="1"/>
  <c r="N650" i="1" s="1"/>
  <c r="F649" i="1" l="1"/>
  <c r="G649" i="1" s="1"/>
  <c r="I649" i="1" s="1"/>
  <c r="J649" i="1" s="1"/>
  <c r="D649" i="1"/>
  <c r="K649" i="1" l="1"/>
  <c r="L649" i="1" s="1"/>
  <c r="M649" i="1" s="1"/>
  <c r="H650" i="1" l="1"/>
  <c r="C650" i="1"/>
  <c r="N651" i="1" s="1"/>
  <c r="E650" i="1"/>
  <c r="F650" i="1" l="1"/>
  <c r="G650" i="1" s="1"/>
  <c r="I650" i="1" s="1"/>
  <c r="D650" i="1"/>
  <c r="J650" i="1" l="1"/>
  <c r="K650" i="1" s="1"/>
  <c r="L650" i="1" s="1"/>
  <c r="M650" i="1" s="1"/>
  <c r="E651" i="1" l="1"/>
  <c r="H651" i="1"/>
  <c r="C651" i="1"/>
  <c r="N652" i="1" s="1"/>
  <c r="D651" i="1" l="1"/>
  <c r="F651" i="1"/>
  <c r="G651" i="1" s="1"/>
  <c r="I651" i="1" s="1"/>
  <c r="J651" i="1" l="1"/>
  <c r="K651" i="1" s="1"/>
  <c r="L651" i="1" s="1"/>
  <c r="M651" i="1" s="1"/>
  <c r="H652" i="1" l="1"/>
  <c r="C652" i="1"/>
  <c r="N653" i="1" s="1"/>
  <c r="E652" i="1"/>
  <c r="F652" i="1" l="1"/>
  <c r="G652" i="1" s="1"/>
  <c r="I652" i="1" s="1"/>
  <c r="D652" i="1"/>
  <c r="J652" i="1" l="1"/>
  <c r="K652" i="1" s="1"/>
  <c r="L652" i="1" s="1"/>
  <c r="M652" i="1" s="1"/>
  <c r="E653" i="1" l="1"/>
  <c r="H653" i="1"/>
  <c r="C653" i="1"/>
  <c r="N654" i="1" s="1"/>
  <c r="F653" i="1" l="1"/>
  <c r="G653" i="1" s="1"/>
  <c r="I653" i="1" s="1"/>
  <c r="J653" i="1" s="1"/>
  <c r="D653" i="1"/>
  <c r="K653" i="1" l="1"/>
  <c r="L653" i="1" s="1"/>
  <c r="M653" i="1" s="1"/>
  <c r="H654" i="1" l="1"/>
  <c r="E654" i="1"/>
  <c r="C654" i="1"/>
  <c r="N655" i="1" s="1"/>
  <c r="F654" i="1" l="1"/>
  <c r="G654" i="1" s="1"/>
  <c r="I654" i="1" s="1"/>
  <c r="D654" i="1"/>
  <c r="J654" i="1" l="1"/>
  <c r="K654" i="1" s="1"/>
  <c r="L654" i="1" s="1"/>
  <c r="M654" i="1" s="1"/>
  <c r="H655" i="1" l="1"/>
  <c r="E655" i="1"/>
  <c r="C655" i="1"/>
  <c r="N656" i="1" s="1"/>
  <c r="D655" i="1" l="1"/>
  <c r="F655" i="1"/>
  <c r="G655" i="1" s="1"/>
  <c r="I655" i="1" s="1"/>
  <c r="J655" i="1" l="1"/>
  <c r="K655" i="1" s="1"/>
  <c r="L655" i="1" s="1"/>
  <c r="M655" i="1" s="1"/>
  <c r="E656" i="1" l="1"/>
  <c r="H656" i="1"/>
  <c r="C656" i="1"/>
  <c r="N657" i="1" s="1"/>
  <c r="D656" i="1" l="1"/>
  <c r="F656" i="1"/>
  <c r="G656" i="1" s="1"/>
  <c r="I656" i="1" s="1"/>
  <c r="J656" i="1" l="1"/>
  <c r="K656" i="1" s="1"/>
  <c r="L656" i="1" s="1"/>
  <c r="M656" i="1" s="1"/>
  <c r="H657" i="1" l="1"/>
  <c r="C657" i="1"/>
  <c r="N658" i="1" s="1"/>
  <c r="E657" i="1"/>
  <c r="F657" i="1" l="1"/>
  <c r="G657" i="1" s="1"/>
  <c r="I657" i="1" s="1"/>
  <c r="D657" i="1"/>
  <c r="J657" i="1" l="1"/>
  <c r="K657" i="1" s="1"/>
  <c r="L657" i="1" s="1"/>
  <c r="M657" i="1" s="1"/>
  <c r="E658" i="1" l="1"/>
  <c r="C658" i="1"/>
  <c r="N659" i="1" s="1"/>
  <c r="H658" i="1"/>
  <c r="F658" i="1" l="1"/>
  <c r="G658" i="1" s="1"/>
  <c r="I658" i="1" s="1"/>
  <c r="D658" i="1"/>
  <c r="J658" i="1" l="1"/>
  <c r="K658" i="1" s="1"/>
  <c r="L658" i="1" s="1"/>
  <c r="M658" i="1" s="1"/>
  <c r="E659" i="1" l="1"/>
  <c r="H659" i="1"/>
  <c r="C659" i="1"/>
  <c r="N660" i="1" s="1"/>
  <c r="F659" i="1" l="1"/>
  <c r="G659" i="1" s="1"/>
  <c r="I659" i="1" s="1"/>
  <c r="J659" i="1" s="1"/>
  <c r="D659" i="1"/>
  <c r="K659" i="1" l="1"/>
  <c r="L659" i="1" s="1"/>
  <c r="M659" i="1" s="1"/>
  <c r="H660" i="1" l="1"/>
  <c r="C660" i="1"/>
  <c r="N661" i="1" s="1"/>
  <c r="E660" i="1"/>
  <c r="D660" i="1" l="1"/>
  <c r="F660" i="1"/>
  <c r="G660" i="1" s="1"/>
  <c r="I660" i="1" s="1"/>
  <c r="J660" i="1" l="1"/>
  <c r="K660" i="1" s="1"/>
  <c r="L660" i="1" s="1"/>
  <c r="M660" i="1" s="1"/>
  <c r="C661" i="1" l="1"/>
  <c r="N662" i="1" s="1"/>
  <c r="H661" i="1"/>
  <c r="E661" i="1"/>
  <c r="D661" i="1" l="1"/>
  <c r="F661" i="1"/>
  <c r="G661" i="1" s="1"/>
  <c r="I661" i="1" s="1"/>
  <c r="J661" i="1" l="1"/>
  <c r="K661" i="1" s="1"/>
  <c r="L661" i="1" s="1"/>
  <c r="M661" i="1" s="1"/>
  <c r="H662" i="1" l="1"/>
  <c r="E662" i="1"/>
  <c r="C662" i="1"/>
  <c r="N663" i="1" s="1"/>
  <c r="F662" i="1" l="1"/>
  <c r="G662" i="1" s="1"/>
  <c r="I662" i="1" s="1"/>
  <c r="D662" i="1"/>
  <c r="J662" i="1" l="1"/>
  <c r="K662" i="1" s="1"/>
  <c r="L662" i="1" s="1"/>
  <c r="M662" i="1" s="1"/>
  <c r="H663" i="1" l="1"/>
  <c r="E663" i="1"/>
  <c r="C663" i="1"/>
  <c r="N664" i="1" s="1"/>
  <c r="F663" i="1" l="1"/>
  <c r="G663" i="1" s="1"/>
  <c r="I663" i="1" s="1"/>
  <c r="D663" i="1"/>
  <c r="J663" i="1" l="1"/>
  <c r="K663" i="1" s="1"/>
  <c r="L663" i="1" s="1"/>
  <c r="M663" i="1" s="1"/>
  <c r="C664" i="1" l="1"/>
  <c r="N665" i="1" s="1"/>
  <c r="H664" i="1"/>
  <c r="E664" i="1"/>
  <c r="F664" i="1" l="1"/>
  <c r="G664" i="1" s="1"/>
  <c r="I664" i="1" s="1"/>
  <c r="J664" i="1" s="1"/>
  <c r="D664" i="1"/>
  <c r="K664" i="1" l="1"/>
  <c r="L664" i="1" s="1"/>
  <c r="M664" i="1" s="1"/>
  <c r="H665" i="1" l="1"/>
  <c r="E665" i="1"/>
  <c r="C665" i="1"/>
  <c r="N666" i="1" s="1"/>
  <c r="F665" i="1" l="1"/>
  <c r="G665" i="1" s="1"/>
  <c r="I665" i="1" s="1"/>
  <c r="D665" i="1"/>
  <c r="J665" i="1" l="1"/>
  <c r="K665" i="1" s="1"/>
  <c r="L665" i="1" s="1"/>
  <c r="M665" i="1" s="1"/>
  <c r="E666" i="1" l="1"/>
  <c r="C666" i="1"/>
  <c r="N667" i="1" s="1"/>
  <c r="H666" i="1"/>
  <c r="F666" i="1" l="1"/>
  <c r="G666" i="1" s="1"/>
  <c r="I666" i="1" s="1"/>
  <c r="D666" i="1"/>
  <c r="J666" i="1" l="1"/>
  <c r="K666" i="1" s="1"/>
  <c r="L666" i="1" s="1"/>
  <c r="M666" i="1" s="1"/>
  <c r="E667" i="1" l="1"/>
  <c r="H667" i="1"/>
  <c r="C667" i="1"/>
  <c r="N668" i="1" s="1"/>
  <c r="F667" i="1" l="1"/>
  <c r="G667" i="1" s="1"/>
  <c r="I667" i="1" s="1"/>
  <c r="J667" i="1" s="1"/>
  <c r="D667" i="1"/>
  <c r="K667" i="1" l="1"/>
  <c r="L667" i="1" s="1"/>
  <c r="M667" i="1" s="1"/>
  <c r="C668" i="1" l="1"/>
  <c r="N669" i="1" s="1"/>
  <c r="H668" i="1"/>
  <c r="E668" i="1"/>
  <c r="F668" i="1" l="1"/>
  <c r="G668" i="1" s="1"/>
  <c r="I668" i="1" s="1"/>
  <c r="J668" i="1" s="1"/>
  <c r="D668" i="1"/>
  <c r="K668" i="1" l="1"/>
  <c r="L668" i="1" s="1"/>
  <c r="M668" i="1" s="1"/>
  <c r="E669" i="1" l="1"/>
  <c r="C669" i="1"/>
  <c r="N670" i="1" s="1"/>
  <c r="H669" i="1"/>
  <c r="D669" i="1" l="1"/>
  <c r="F669" i="1"/>
  <c r="G669" i="1" s="1"/>
  <c r="I669" i="1" s="1"/>
  <c r="J669" i="1" l="1"/>
  <c r="K669" i="1" s="1"/>
  <c r="L669" i="1" s="1"/>
  <c r="M669" i="1" s="1"/>
  <c r="E670" i="1" l="1"/>
  <c r="H670" i="1"/>
  <c r="C670" i="1"/>
  <c r="N671" i="1" s="1"/>
  <c r="F670" i="1" l="1"/>
  <c r="G670" i="1" s="1"/>
  <c r="I670" i="1" s="1"/>
  <c r="J670" i="1" s="1"/>
  <c r="D670" i="1"/>
  <c r="K670" i="1" l="1"/>
  <c r="L670" i="1" s="1"/>
  <c r="M670" i="1" s="1"/>
  <c r="E671" i="1" l="1"/>
  <c r="H671" i="1"/>
  <c r="C671" i="1"/>
  <c r="N672" i="1" s="1"/>
  <c r="F671" i="1" l="1"/>
  <c r="G671" i="1" s="1"/>
  <c r="I671" i="1" s="1"/>
  <c r="J671" i="1" s="1"/>
  <c r="D671" i="1"/>
  <c r="K671" i="1" l="1"/>
  <c r="L671" i="1" s="1"/>
  <c r="M671" i="1" s="1"/>
  <c r="H672" i="1" l="1"/>
  <c r="E672" i="1"/>
  <c r="C672" i="1"/>
  <c r="N673" i="1" s="1"/>
  <c r="D672" i="1" l="1"/>
  <c r="F672" i="1"/>
  <c r="G672" i="1" s="1"/>
  <c r="I672" i="1" s="1"/>
  <c r="J672" i="1" l="1"/>
  <c r="K672" i="1" s="1"/>
  <c r="L672" i="1" s="1"/>
  <c r="M672" i="1" s="1"/>
  <c r="H673" i="1" l="1"/>
  <c r="E673" i="1"/>
  <c r="C673" i="1"/>
  <c r="N674" i="1" s="1"/>
  <c r="D673" i="1" l="1"/>
  <c r="F673" i="1"/>
  <c r="G673" i="1" s="1"/>
  <c r="I673" i="1" s="1"/>
  <c r="J673" i="1" l="1"/>
  <c r="K673" i="1" s="1"/>
  <c r="L673" i="1" s="1"/>
  <c r="M673" i="1" s="1"/>
  <c r="E674" i="1" l="1"/>
  <c r="H674" i="1"/>
  <c r="C674" i="1"/>
  <c r="N675" i="1" s="1"/>
  <c r="D674" i="1" l="1"/>
  <c r="F674" i="1"/>
  <c r="G674" i="1" s="1"/>
  <c r="I674" i="1" s="1"/>
  <c r="J674" i="1" l="1"/>
  <c r="K674" i="1" s="1"/>
  <c r="L674" i="1" s="1"/>
  <c r="M674" i="1" s="1"/>
  <c r="E675" i="1" l="1"/>
  <c r="H675" i="1"/>
  <c r="C675" i="1"/>
  <c r="N676" i="1" s="1"/>
  <c r="F675" i="1" l="1"/>
  <c r="G675" i="1" s="1"/>
  <c r="I675" i="1" s="1"/>
  <c r="D675" i="1"/>
  <c r="J675" i="1" l="1"/>
  <c r="K675" i="1" s="1"/>
  <c r="L675" i="1" s="1"/>
  <c r="M675" i="1" s="1"/>
  <c r="H676" i="1" l="1"/>
  <c r="E676" i="1"/>
  <c r="C676" i="1"/>
  <c r="N677" i="1" s="1"/>
  <c r="D676" i="1" l="1"/>
  <c r="F676" i="1"/>
  <c r="G676" i="1" s="1"/>
  <c r="I676" i="1" s="1"/>
  <c r="J676" i="1" l="1"/>
  <c r="K676" i="1" s="1"/>
  <c r="L676" i="1" s="1"/>
  <c r="M676" i="1" s="1"/>
  <c r="H677" i="1" l="1"/>
  <c r="E677" i="1"/>
  <c r="C677" i="1"/>
  <c r="N678" i="1" s="1"/>
  <c r="D677" i="1" l="1"/>
  <c r="F677" i="1"/>
  <c r="G677" i="1" s="1"/>
  <c r="I677" i="1" s="1"/>
  <c r="J677" i="1" l="1"/>
  <c r="K677" i="1" s="1"/>
  <c r="L677" i="1" s="1"/>
  <c r="M677" i="1" s="1"/>
  <c r="C678" i="1" l="1"/>
  <c r="N679" i="1" s="1"/>
  <c r="H678" i="1"/>
  <c r="E678" i="1"/>
  <c r="F678" i="1" l="1"/>
  <c r="G678" i="1" s="1"/>
  <c r="I678" i="1" s="1"/>
  <c r="J678" i="1" s="1"/>
  <c r="D678" i="1"/>
  <c r="K678" i="1" l="1"/>
  <c r="L678" i="1" s="1"/>
  <c r="M678" i="1" s="1"/>
  <c r="H679" i="1" l="1"/>
  <c r="C679" i="1"/>
  <c r="N680" i="1" s="1"/>
  <c r="E679" i="1"/>
  <c r="D679" i="1" l="1"/>
  <c r="F679" i="1"/>
  <c r="G679" i="1" s="1"/>
  <c r="I679" i="1" s="1"/>
  <c r="J679" i="1" l="1"/>
  <c r="K679" i="1" s="1"/>
  <c r="L679" i="1" s="1"/>
  <c r="M679" i="1" s="1"/>
  <c r="H680" i="1" l="1"/>
  <c r="C680" i="1"/>
  <c r="N681" i="1" s="1"/>
  <c r="E680" i="1"/>
  <c r="D680" i="1" l="1"/>
  <c r="F680" i="1"/>
  <c r="G680" i="1" s="1"/>
  <c r="I680" i="1" s="1"/>
  <c r="J680" i="1" l="1"/>
  <c r="K680" i="1" s="1"/>
  <c r="L680" i="1" s="1"/>
  <c r="M680" i="1" s="1"/>
  <c r="H681" i="1" l="1"/>
  <c r="C681" i="1"/>
  <c r="N682" i="1" s="1"/>
  <c r="E681" i="1"/>
  <c r="F681" i="1" l="1"/>
  <c r="G681" i="1" s="1"/>
  <c r="I681" i="1" s="1"/>
  <c r="D681" i="1"/>
  <c r="J681" i="1" l="1"/>
  <c r="K681" i="1" s="1"/>
  <c r="L681" i="1" s="1"/>
  <c r="M681" i="1" s="1"/>
  <c r="C682" i="1" l="1"/>
  <c r="N683" i="1" s="1"/>
  <c r="H682" i="1"/>
  <c r="E682" i="1"/>
  <c r="D682" i="1" l="1"/>
  <c r="F682" i="1"/>
  <c r="G682" i="1" s="1"/>
  <c r="I682" i="1" s="1"/>
  <c r="J682" i="1" l="1"/>
  <c r="K682" i="1" s="1"/>
  <c r="L682" i="1" s="1"/>
  <c r="M682" i="1" s="1"/>
  <c r="H683" i="1" l="1"/>
  <c r="E683" i="1"/>
  <c r="C683" i="1"/>
  <c r="N684" i="1" s="1"/>
  <c r="F683" i="1" l="1"/>
  <c r="G683" i="1" s="1"/>
  <c r="I683" i="1" s="1"/>
  <c r="D683" i="1"/>
  <c r="J683" i="1" l="1"/>
  <c r="K683" i="1" s="1"/>
  <c r="L683" i="1" s="1"/>
  <c r="M683" i="1" s="1"/>
  <c r="H684" i="1" l="1"/>
  <c r="C684" i="1"/>
  <c r="N685" i="1" s="1"/>
  <c r="E684" i="1"/>
  <c r="D684" i="1" l="1"/>
  <c r="F684" i="1"/>
  <c r="G684" i="1" s="1"/>
  <c r="I684" i="1" s="1"/>
  <c r="J684" i="1" l="1"/>
  <c r="K684" i="1" s="1"/>
  <c r="L684" i="1" s="1"/>
  <c r="M684" i="1" s="1"/>
  <c r="H685" i="1" l="1"/>
  <c r="E685" i="1"/>
  <c r="C685" i="1"/>
  <c r="N686" i="1" s="1"/>
  <c r="D685" i="1" l="1"/>
  <c r="F685" i="1"/>
  <c r="G685" i="1" s="1"/>
  <c r="I685" i="1" s="1"/>
  <c r="J685" i="1" l="1"/>
  <c r="K685" i="1" s="1"/>
  <c r="L685" i="1" s="1"/>
  <c r="M685" i="1" s="1"/>
  <c r="H686" i="1" l="1"/>
  <c r="E686" i="1"/>
  <c r="C686" i="1"/>
  <c r="N687" i="1" s="1"/>
  <c r="D686" i="1" l="1"/>
  <c r="F686" i="1"/>
  <c r="G686" i="1" s="1"/>
  <c r="I686" i="1" s="1"/>
  <c r="J686" i="1" l="1"/>
  <c r="K686" i="1" s="1"/>
  <c r="L686" i="1" s="1"/>
  <c r="M686" i="1" s="1"/>
  <c r="C687" i="1" l="1"/>
  <c r="N688" i="1" s="1"/>
  <c r="H687" i="1"/>
  <c r="E687" i="1"/>
  <c r="D687" i="1" l="1"/>
  <c r="F687" i="1"/>
  <c r="G687" i="1" s="1"/>
  <c r="I687" i="1" s="1"/>
  <c r="J687" i="1" l="1"/>
  <c r="K687" i="1" s="1"/>
  <c r="L687" i="1" s="1"/>
  <c r="M687" i="1" s="1"/>
  <c r="H688" i="1" l="1"/>
  <c r="E688" i="1"/>
  <c r="C688" i="1"/>
  <c r="N689" i="1" s="1"/>
  <c r="D688" i="1" l="1"/>
  <c r="F688" i="1"/>
  <c r="G688" i="1" s="1"/>
  <c r="I688" i="1" s="1"/>
  <c r="J688" i="1" l="1"/>
  <c r="K688" i="1" s="1"/>
  <c r="L688" i="1" s="1"/>
  <c r="M688" i="1" s="1"/>
  <c r="E689" i="1" l="1"/>
  <c r="H689" i="1"/>
  <c r="C689" i="1"/>
  <c r="N690" i="1" s="1"/>
  <c r="F689" i="1" l="1"/>
  <c r="G689" i="1" s="1"/>
  <c r="I689" i="1" s="1"/>
  <c r="J689" i="1" s="1"/>
  <c r="D689" i="1"/>
  <c r="K689" i="1" l="1"/>
  <c r="L689" i="1" s="1"/>
  <c r="M689" i="1" s="1"/>
  <c r="H690" i="1" l="1"/>
  <c r="C690" i="1"/>
  <c r="N691" i="1" s="1"/>
  <c r="E690" i="1"/>
  <c r="F690" i="1" l="1"/>
  <c r="G690" i="1" s="1"/>
  <c r="I690" i="1" s="1"/>
  <c r="D690" i="1"/>
  <c r="J690" i="1" l="1"/>
  <c r="K690" i="1" s="1"/>
  <c r="L690" i="1" s="1"/>
  <c r="M690" i="1" s="1"/>
  <c r="H691" i="1" l="1"/>
  <c r="E691" i="1"/>
  <c r="C691" i="1"/>
  <c r="N692" i="1" s="1"/>
  <c r="D691" i="1" l="1"/>
  <c r="F691" i="1"/>
  <c r="G691" i="1" s="1"/>
  <c r="I691" i="1" s="1"/>
  <c r="J691" i="1" l="1"/>
  <c r="K691" i="1" s="1"/>
  <c r="L691" i="1" s="1"/>
  <c r="M691" i="1" s="1"/>
  <c r="E692" i="1" l="1"/>
  <c r="H692" i="1"/>
  <c r="C692" i="1"/>
  <c r="N693" i="1" s="1"/>
  <c r="D692" i="1" l="1"/>
  <c r="F692" i="1"/>
  <c r="G692" i="1" s="1"/>
  <c r="I692" i="1" s="1"/>
  <c r="J692" i="1" l="1"/>
  <c r="K692" i="1" s="1"/>
  <c r="L692" i="1" s="1"/>
  <c r="M692" i="1" s="1"/>
  <c r="E693" i="1" l="1"/>
  <c r="C693" i="1"/>
  <c r="N694" i="1" s="1"/>
  <c r="H693" i="1"/>
  <c r="D693" i="1" l="1"/>
  <c r="F693" i="1"/>
  <c r="G693" i="1" s="1"/>
  <c r="I693" i="1" s="1"/>
  <c r="J693" i="1" l="1"/>
  <c r="K693" i="1" s="1"/>
  <c r="L693" i="1" s="1"/>
  <c r="M693" i="1" s="1"/>
  <c r="H694" i="1" l="1"/>
  <c r="E694" i="1"/>
  <c r="C694" i="1"/>
  <c r="N695" i="1" s="1"/>
  <c r="D694" i="1" l="1"/>
  <c r="F694" i="1"/>
  <c r="G694" i="1" s="1"/>
  <c r="I694" i="1" s="1"/>
  <c r="J694" i="1" l="1"/>
  <c r="K694" i="1" s="1"/>
  <c r="L694" i="1" s="1"/>
  <c r="M694" i="1" s="1"/>
  <c r="H695" i="1" l="1"/>
  <c r="C695" i="1"/>
  <c r="N696" i="1" s="1"/>
  <c r="E695" i="1"/>
  <c r="D695" i="1" l="1"/>
  <c r="F695" i="1"/>
  <c r="G695" i="1" s="1"/>
  <c r="I695" i="1" s="1"/>
  <c r="J695" i="1" l="1"/>
  <c r="K695" i="1" s="1"/>
  <c r="L695" i="1" s="1"/>
  <c r="M695" i="1" s="1"/>
  <c r="C696" i="1" l="1"/>
  <c r="N697" i="1" s="1"/>
  <c r="H696" i="1"/>
  <c r="E696" i="1"/>
  <c r="D696" i="1" l="1"/>
  <c r="F696" i="1"/>
  <c r="G696" i="1" s="1"/>
  <c r="I696" i="1" s="1"/>
  <c r="J696" i="1" l="1"/>
  <c r="K696" i="1" s="1"/>
  <c r="L696" i="1" s="1"/>
  <c r="M696" i="1" s="1"/>
  <c r="H697" i="1" l="1"/>
  <c r="C697" i="1"/>
  <c r="N698" i="1" s="1"/>
  <c r="E697" i="1"/>
  <c r="F697" i="1" l="1"/>
  <c r="G697" i="1" s="1"/>
  <c r="I697" i="1" s="1"/>
  <c r="D697" i="1"/>
  <c r="J697" i="1" l="1"/>
  <c r="K697" i="1" s="1"/>
  <c r="L697" i="1" s="1"/>
  <c r="M697" i="1" s="1"/>
  <c r="C698" i="1" l="1"/>
  <c r="N699" i="1" s="1"/>
  <c r="H698" i="1"/>
  <c r="E698" i="1"/>
  <c r="D698" i="1" l="1"/>
  <c r="F698" i="1"/>
  <c r="G698" i="1" s="1"/>
  <c r="I698" i="1" s="1"/>
  <c r="J698" i="1" l="1"/>
  <c r="K698" i="1" s="1"/>
  <c r="L698" i="1" s="1"/>
  <c r="M698" i="1" s="1"/>
  <c r="C699" i="1" l="1"/>
  <c r="N700" i="1" s="1"/>
  <c r="H699" i="1"/>
  <c r="E699" i="1"/>
  <c r="F699" i="1" l="1"/>
  <c r="G699" i="1" s="1"/>
  <c r="I699" i="1" s="1"/>
  <c r="J699" i="1" s="1"/>
  <c r="D699" i="1"/>
  <c r="K699" i="1" l="1"/>
  <c r="L699" i="1" s="1"/>
  <c r="M699" i="1" s="1"/>
  <c r="H700" i="1" l="1"/>
  <c r="C700" i="1"/>
  <c r="N701" i="1" s="1"/>
  <c r="E700" i="1"/>
  <c r="F700" i="1" l="1"/>
  <c r="G700" i="1" s="1"/>
  <c r="I700" i="1" s="1"/>
  <c r="J700" i="1" s="1"/>
  <c r="D700" i="1"/>
  <c r="K700" i="1" l="1"/>
  <c r="L700" i="1" s="1"/>
  <c r="M700" i="1" s="1"/>
  <c r="H701" i="1" l="1"/>
  <c r="E701" i="1"/>
  <c r="C701" i="1"/>
  <c r="N702" i="1" s="1"/>
  <c r="D701" i="1" l="1"/>
  <c r="F701" i="1"/>
  <c r="G701" i="1" s="1"/>
  <c r="I701" i="1" s="1"/>
  <c r="J701" i="1" l="1"/>
  <c r="K701" i="1" s="1"/>
  <c r="L701" i="1" s="1"/>
  <c r="M701" i="1" s="1"/>
  <c r="H702" i="1" l="1"/>
  <c r="C702" i="1"/>
  <c r="N703" i="1" s="1"/>
  <c r="E702" i="1"/>
  <c r="F702" i="1" l="1"/>
  <c r="G702" i="1" s="1"/>
  <c r="I702" i="1" s="1"/>
  <c r="D702" i="1"/>
  <c r="J702" i="1" l="1"/>
  <c r="K702" i="1" s="1"/>
  <c r="L702" i="1" s="1"/>
  <c r="M702" i="1" s="1"/>
  <c r="H703" i="1" l="1"/>
  <c r="E703" i="1"/>
  <c r="C703" i="1"/>
  <c r="N704" i="1" s="1"/>
  <c r="F703" i="1" l="1"/>
  <c r="G703" i="1" s="1"/>
  <c r="I703" i="1" s="1"/>
  <c r="D703" i="1"/>
  <c r="J703" i="1" l="1"/>
  <c r="K703" i="1" s="1"/>
  <c r="L703" i="1" s="1"/>
  <c r="M703" i="1" s="1"/>
  <c r="E704" i="1" l="1"/>
  <c r="H704" i="1"/>
  <c r="C704" i="1"/>
  <c r="N705" i="1" s="1"/>
  <c r="D704" i="1" l="1"/>
  <c r="F704" i="1"/>
  <c r="G704" i="1" s="1"/>
  <c r="I704" i="1" s="1"/>
  <c r="J704" i="1" l="1"/>
  <c r="K704" i="1" s="1"/>
  <c r="L704" i="1" s="1"/>
  <c r="M704" i="1" s="1"/>
  <c r="H705" i="1" l="1"/>
  <c r="C705" i="1"/>
  <c r="N706" i="1" s="1"/>
  <c r="E705" i="1"/>
  <c r="D705" i="1" l="1"/>
  <c r="F705" i="1"/>
  <c r="G705" i="1" s="1"/>
  <c r="I705" i="1" s="1"/>
  <c r="J705" i="1" l="1"/>
  <c r="K705" i="1" s="1"/>
  <c r="L705" i="1" s="1"/>
  <c r="M705" i="1" s="1"/>
  <c r="H706" i="1" l="1"/>
  <c r="E706" i="1"/>
  <c r="C706" i="1"/>
  <c r="N707" i="1" s="1"/>
  <c r="D706" i="1" l="1"/>
  <c r="F706" i="1"/>
  <c r="G706" i="1" s="1"/>
  <c r="I706" i="1" s="1"/>
  <c r="J706" i="1" l="1"/>
  <c r="K706" i="1" s="1"/>
  <c r="L706" i="1" s="1"/>
  <c r="M706" i="1" s="1"/>
  <c r="E707" i="1" l="1"/>
  <c r="H707" i="1"/>
  <c r="C707" i="1"/>
  <c r="N708" i="1" s="1"/>
  <c r="F707" i="1" l="1"/>
  <c r="G707" i="1" s="1"/>
  <c r="I707" i="1" s="1"/>
  <c r="J707" i="1" s="1"/>
  <c r="D707" i="1"/>
  <c r="K707" i="1" l="1"/>
  <c r="L707" i="1" s="1"/>
  <c r="M707" i="1" s="1"/>
  <c r="H708" i="1" l="1"/>
  <c r="C708" i="1"/>
  <c r="N709" i="1" s="1"/>
  <c r="E708" i="1"/>
  <c r="F708" i="1" l="1"/>
  <c r="G708" i="1" s="1"/>
  <c r="I708" i="1" s="1"/>
  <c r="D708" i="1"/>
  <c r="J708" i="1" l="1"/>
  <c r="K708" i="1" s="1"/>
  <c r="L708" i="1" s="1"/>
  <c r="M708" i="1" s="1"/>
  <c r="H709" i="1" l="1"/>
  <c r="C709" i="1"/>
  <c r="N710" i="1" s="1"/>
  <c r="E709" i="1"/>
  <c r="D709" i="1" l="1"/>
  <c r="F709" i="1"/>
  <c r="G709" i="1" s="1"/>
  <c r="I709" i="1" s="1"/>
  <c r="J709" i="1" l="1"/>
  <c r="K709" i="1" s="1"/>
  <c r="L709" i="1" s="1"/>
  <c r="M709" i="1" s="1"/>
  <c r="H710" i="1" l="1"/>
  <c r="C710" i="1"/>
  <c r="N711" i="1" s="1"/>
  <c r="E710" i="1"/>
  <c r="F710" i="1" l="1"/>
  <c r="G710" i="1" s="1"/>
  <c r="I710" i="1" s="1"/>
  <c r="D710" i="1"/>
  <c r="J710" i="1" l="1"/>
  <c r="K710" i="1" s="1"/>
  <c r="L710" i="1" s="1"/>
  <c r="M710" i="1" s="1"/>
  <c r="E711" i="1" l="1"/>
  <c r="H711" i="1"/>
  <c r="C711" i="1"/>
  <c r="N712" i="1" s="1"/>
  <c r="F711" i="1" l="1"/>
  <c r="G711" i="1" s="1"/>
  <c r="I711" i="1" s="1"/>
  <c r="D711" i="1"/>
  <c r="J711" i="1" l="1"/>
  <c r="K711" i="1" s="1"/>
  <c r="L711" i="1" s="1"/>
  <c r="M711" i="1" s="1"/>
  <c r="H712" i="1" l="1"/>
  <c r="C712" i="1"/>
  <c r="N713" i="1" s="1"/>
  <c r="E712" i="1"/>
  <c r="D712" i="1" l="1"/>
  <c r="F712" i="1"/>
  <c r="G712" i="1" s="1"/>
  <c r="I712" i="1" s="1"/>
  <c r="J712" i="1" l="1"/>
  <c r="K712" i="1" s="1"/>
  <c r="L712" i="1" s="1"/>
  <c r="M712" i="1" s="1"/>
  <c r="H713" i="1" l="1"/>
  <c r="E713" i="1"/>
  <c r="C713" i="1"/>
  <c r="N714" i="1" s="1"/>
  <c r="F713" i="1" l="1"/>
  <c r="G713" i="1" s="1"/>
  <c r="I713" i="1" s="1"/>
  <c r="D713" i="1"/>
  <c r="J713" i="1" l="1"/>
  <c r="K713" i="1" s="1"/>
  <c r="L713" i="1" s="1"/>
  <c r="M713" i="1" s="1"/>
  <c r="C714" i="1" l="1"/>
  <c r="N715" i="1" s="1"/>
  <c r="H714" i="1"/>
  <c r="E714" i="1"/>
  <c r="F714" i="1" l="1"/>
  <c r="G714" i="1" s="1"/>
  <c r="I714" i="1" s="1"/>
  <c r="J714" i="1" s="1"/>
  <c r="D714" i="1"/>
  <c r="K714" i="1" l="1"/>
  <c r="L714" i="1" s="1"/>
  <c r="M714" i="1" s="1"/>
  <c r="H715" i="1" l="1"/>
  <c r="E715" i="1"/>
  <c r="C715" i="1"/>
  <c r="N716" i="1" s="1"/>
  <c r="D715" i="1" l="1"/>
  <c r="F715" i="1"/>
  <c r="G715" i="1" s="1"/>
  <c r="I715" i="1" s="1"/>
  <c r="J715" i="1" l="1"/>
  <c r="K715" i="1" s="1"/>
  <c r="L715" i="1" s="1"/>
  <c r="M715" i="1" s="1"/>
  <c r="E716" i="1" l="1"/>
  <c r="H716" i="1"/>
  <c r="C716" i="1"/>
  <c r="N717" i="1" s="1"/>
  <c r="D716" i="1" l="1"/>
  <c r="F716" i="1"/>
  <c r="G716" i="1" s="1"/>
  <c r="I716" i="1" s="1"/>
  <c r="J716" i="1" l="1"/>
  <c r="K716" i="1" s="1"/>
  <c r="L716" i="1" s="1"/>
  <c r="M716" i="1" s="1"/>
  <c r="C717" i="1" l="1"/>
  <c r="N718" i="1" s="1"/>
  <c r="H717" i="1"/>
  <c r="E717" i="1"/>
  <c r="D717" i="1" l="1"/>
  <c r="F717" i="1"/>
  <c r="G717" i="1" s="1"/>
  <c r="I717" i="1" s="1"/>
  <c r="J717" i="1" l="1"/>
  <c r="K717" i="1" s="1"/>
  <c r="L717" i="1" s="1"/>
  <c r="M717" i="1" s="1"/>
  <c r="E718" i="1" l="1"/>
  <c r="H718" i="1"/>
  <c r="C718" i="1"/>
  <c r="N719" i="1" s="1"/>
  <c r="F718" i="1" l="1"/>
  <c r="G718" i="1" s="1"/>
  <c r="I718" i="1" s="1"/>
  <c r="J718" i="1" s="1"/>
  <c r="D718" i="1"/>
  <c r="K718" i="1" l="1"/>
  <c r="L718" i="1" s="1"/>
  <c r="M718" i="1" s="1"/>
  <c r="H719" i="1" l="1"/>
  <c r="E719" i="1"/>
  <c r="C719" i="1"/>
  <c r="N720" i="1" s="1"/>
  <c r="D719" i="1" l="1"/>
  <c r="F719" i="1"/>
  <c r="G719" i="1" s="1"/>
  <c r="I719" i="1" s="1"/>
  <c r="J719" i="1" l="1"/>
  <c r="K719" i="1" s="1"/>
  <c r="L719" i="1" s="1"/>
  <c r="M719" i="1" s="1"/>
  <c r="E720" i="1" l="1"/>
  <c r="H720" i="1"/>
  <c r="C720" i="1"/>
  <c r="N721" i="1" s="1"/>
  <c r="F720" i="1" l="1"/>
  <c r="G720" i="1" s="1"/>
  <c r="I720" i="1" s="1"/>
  <c r="J720" i="1" s="1"/>
  <c r="D720" i="1"/>
  <c r="K720" i="1" l="1"/>
  <c r="L720" i="1" s="1"/>
  <c r="M720" i="1" s="1"/>
  <c r="C721" i="1" l="1"/>
  <c r="N722" i="1" s="1"/>
  <c r="H721" i="1"/>
  <c r="E721" i="1"/>
  <c r="F721" i="1" l="1"/>
  <c r="G721" i="1" s="1"/>
  <c r="I721" i="1" s="1"/>
  <c r="J721" i="1" s="1"/>
  <c r="D721" i="1"/>
  <c r="K721" i="1" l="1"/>
  <c r="L721" i="1" s="1"/>
  <c r="M721" i="1" s="1"/>
  <c r="E722" i="1" l="1"/>
  <c r="H722" i="1"/>
  <c r="C722" i="1"/>
  <c r="N723" i="1" s="1"/>
  <c r="D722" i="1" l="1"/>
  <c r="F722" i="1"/>
  <c r="G722" i="1" s="1"/>
  <c r="I722" i="1" s="1"/>
  <c r="J722" i="1" l="1"/>
  <c r="K722" i="1" s="1"/>
  <c r="L722" i="1" s="1"/>
  <c r="M722" i="1" s="1"/>
  <c r="H723" i="1" l="1"/>
  <c r="C723" i="1"/>
  <c r="N724" i="1" s="1"/>
  <c r="E723" i="1"/>
  <c r="F723" i="1" l="1"/>
  <c r="G723" i="1" s="1"/>
  <c r="I723" i="1" s="1"/>
  <c r="D723" i="1"/>
  <c r="J723" i="1" l="1"/>
  <c r="K723" i="1" s="1"/>
  <c r="L723" i="1" s="1"/>
  <c r="M723" i="1" s="1"/>
  <c r="H724" i="1" l="1"/>
  <c r="C724" i="1"/>
  <c r="N725" i="1" s="1"/>
  <c r="E724" i="1"/>
  <c r="D724" i="1" l="1"/>
  <c r="F724" i="1"/>
  <c r="G724" i="1" s="1"/>
  <c r="I724" i="1" s="1"/>
  <c r="J724" i="1" l="1"/>
  <c r="K724" i="1" s="1"/>
  <c r="L724" i="1" s="1"/>
  <c r="M724" i="1" s="1"/>
  <c r="H725" i="1" l="1"/>
  <c r="E725" i="1"/>
  <c r="C725" i="1"/>
  <c r="N726" i="1" s="1"/>
  <c r="D725" i="1" l="1"/>
  <c r="F725" i="1"/>
  <c r="G725" i="1" s="1"/>
  <c r="I725" i="1" s="1"/>
  <c r="J725" i="1" l="1"/>
  <c r="K725" i="1" s="1"/>
  <c r="L725" i="1" s="1"/>
  <c r="M725" i="1" s="1"/>
  <c r="H726" i="1" l="1"/>
  <c r="C726" i="1"/>
  <c r="N727" i="1" s="1"/>
  <c r="E726" i="1"/>
  <c r="F726" i="1" l="1"/>
  <c r="G726" i="1" s="1"/>
  <c r="I726" i="1" s="1"/>
  <c r="D726" i="1"/>
  <c r="J726" i="1" l="1"/>
  <c r="K726" i="1" s="1"/>
  <c r="L726" i="1" s="1"/>
  <c r="M726" i="1" s="1"/>
  <c r="H727" i="1" l="1"/>
  <c r="E727" i="1"/>
  <c r="C727" i="1"/>
  <c r="N728" i="1" s="1"/>
  <c r="F727" i="1" l="1"/>
  <c r="G727" i="1" s="1"/>
  <c r="I727" i="1" s="1"/>
  <c r="D727" i="1"/>
  <c r="J727" i="1" l="1"/>
  <c r="K727" i="1" s="1"/>
  <c r="L727" i="1" s="1"/>
  <c r="M727" i="1" s="1"/>
  <c r="E728" i="1" l="1"/>
  <c r="H728" i="1"/>
  <c r="C728" i="1"/>
  <c r="N729" i="1" s="1"/>
  <c r="D728" i="1" l="1"/>
  <c r="F728" i="1"/>
  <c r="G728" i="1" s="1"/>
  <c r="I728" i="1" s="1"/>
  <c r="J728" i="1" l="1"/>
  <c r="K728" i="1" s="1"/>
  <c r="L728" i="1" s="1"/>
  <c r="M728" i="1" s="1"/>
  <c r="H729" i="1" l="1"/>
  <c r="C729" i="1"/>
  <c r="N730" i="1" s="1"/>
  <c r="E729" i="1"/>
  <c r="F729" i="1" l="1"/>
  <c r="G729" i="1" s="1"/>
  <c r="I729" i="1" s="1"/>
  <c r="D729" i="1"/>
  <c r="J729" i="1" l="1"/>
  <c r="K729" i="1" s="1"/>
  <c r="L729" i="1" s="1"/>
  <c r="M729" i="1" s="1"/>
  <c r="H730" i="1" l="1"/>
  <c r="E730" i="1"/>
  <c r="C730" i="1"/>
  <c r="N731" i="1" s="1"/>
  <c r="D730" i="1" l="1"/>
  <c r="F730" i="1"/>
  <c r="G730" i="1" s="1"/>
  <c r="I730" i="1" s="1"/>
  <c r="J730" i="1" l="1"/>
  <c r="K730" i="1" s="1"/>
  <c r="L730" i="1" s="1"/>
  <c r="M730" i="1" s="1"/>
  <c r="C731" i="1" l="1"/>
  <c r="N732" i="1" s="1"/>
  <c r="H731" i="1"/>
  <c r="E731" i="1"/>
  <c r="D731" i="1" l="1"/>
  <c r="F731" i="1"/>
  <c r="G731" i="1" s="1"/>
  <c r="I731" i="1" s="1"/>
  <c r="J731" i="1" l="1"/>
  <c r="K731" i="1" s="1"/>
  <c r="L731" i="1" s="1"/>
  <c r="M731" i="1" s="1"/>
  <c r="E732" i="1" l="1"/>
  <c r="C732" i="1"/>
  <c r="N733" i="1" s="1"/>
  <c r="H732" i="1"/>
  <c r="F732" i="1" l="1"/>
  <c r="G732" i="1" s="1"/>
  <c r="I732" i="1" s="1"/>
  <c r="D732" i="1"/>
  <c r="J732" i="1" l="1"/>
  <c r="K732" i="1" s="1"/>
  <c r="L732" i="1" s="1"/>
  <c r="M732" i="1" s="1"/>
  <c r="H733" i="1" l="1"/>
  <c r="C733" i="1"/>
  <c r="N734" i="1" s="1"/>
  <c r="E733" i="1"/>
  <c r="F733" i="1" l="1"/>
  <c r="G733" i="1" s="1"/>
  <c r="I733" i="1" s="1"/>
  <c r="D733" i="1"/>
  <c r="J733" i="1" l="1"/>
  <c r="K733" i="1" s="1"/>
  <c r="L733" i="1" s="1"/>
  <c r="M733" i="1" s="1"/>
  <c r="H734" i="1" l="1"/>
  <c r="E734" i="1"/>
  <c r="C734" i="1"/>
  <c r="N735" i="1" s="1"/>
  <c r="D734" i="1" l="1"/>
  <c r="F734" i="1"/>
  <c r="G734" i="1" s="1"/>
  <c r="I734" i="1" s="1"/>
  <c r="J734" i="1" l="1"/>
  <c r="K734" i="1" s="1"/>
  <c r="L734" i="1" s="1"/>
  <c r="M734" i="1" s="1"/>
  <c r="C735" i="1" l="1"/>
  <c r="N736" i="1" s="1"/>
  <c r="H735" i="1"/>
  <c r="E735" i="1"/>
  <c r="F735" i="1" l="1"/>
  <c r="G735" i="1" s="1"/>
  <c r="I735" i="1" s="1"/>
  <c r="J735" i="1" s="1"/>
  <c r="D735" i="1"/>
  <c r="K735" i="1" l="1"/>
  <c r="L735" i="1" s="1"/>
  <c r="M735" i="1" s="1"/>
  <c r="C736" i="1" l="1"/>
  <c r="N737" i="1" s="1"/>
  <c r="H736" i="1"/>
  <c r="E736" i="1"/>
  <c r="D736" i="1" l="1"/>
  <c r="F736" i="1"/>
  <c r="G736" i="1" s="1"/>
  <c r="I736" i="1" s="1"/>
  <c r="J736" i="1" l="1"/>
  <c r="K736" i="1" s="1"/>
  <c r="L736" i="1" s="1"/>
  <c r="M736" i="1" s="1"/>
  <c r="H737" i="1" l="1"/>
  <c r="E737" i="1"/>
  <c r="C737" i="1"/>
  <c r="N738" i="1" s="1"/>
  <c r="F737" i="1" l="1"/>
  <c r="G737" i="1" s="1"/>
  <c r="I737" i="1" s="1"/>
  <c r="D737" i="1"/>
  <c r="J737" i="1" l="1"/>
  <c r="K737" i="1" s="1"/>
  <c r="L737" i="1" s="1"/>
  <c r="M737" i="1" s="1"/>
  <c r="H738" i="1" l="1"/>
  <c r="E738" i="1"/>
  <c r="C738" i="1"/>
  <c r="N739" i="1" s="1"/>
  <c r="D738" i="1" l="1"/>
  <c r="F738" i="1"/>
  <c r="G738" i="1" s="1"/>
  <c r="I738" i="1" s="1"/>
  <c r="J738" i="1" l="1"/>
  <c r="K738" i="1" s="1"/>
  <c r="L738" i="1" s="1"/>
  <c r="M738" i="1" s="1"/>
  <c r="C739" i="1" l="1"/>
  <c r="N740" i="1" s="1"/>
  <c r="H739" i="1"/>
  <c r="E739" i="1"/>
  <c r="D739" i="1" l="1"/>
  <c r="F739" i="1"/>
  <c r="G739" i="1" s="1"/>
  <c r="I739" i="1" s="1"/>
  <c r="J739" i="1" l="1"/>
  <c r="K739" i="1" s="1"/>
  <c r="L739" i="1" s="1"/>
  <c r="M739" i="1" s="1"/>
  <c r="E740" i="1" l="1"/>
  <c r="H740" i="1"/>
  <c r="C740" i="1"/>
  <c r="N741" i="1" s="1"/>
  <c r="D740" i="1" l="1"/>
  <c r="F740" i="1"/>
  <c r="G740" i="1" s="1"/>
  <c r="I740" i="1" s="1"/>
  <c r="J740" i="1" l="1"/>
  <c r="K740" i="1" s="1"/>
  <c r="L740" i="1" s="1"/>
  <c r="M740" i="1" s="1"/>
  <c r="E741" i="1" l="1"/>
  <c r="H741" i="1"/>
  <c r="C741" i="1"/>
  <c r="N742" i="1" s="1"/>
  <c r="F741" i="1" l="1"/>
  <c r="G741" i="1" s="1"/>
  <c r="I741" i="1" s="1"/>
  <c r="J741" i="1" s="1"/>
  <c r="D741" i="1"/>
  <c r="K741" i="1" l="1"/>
  <c r="L741" i="1" s="1"/>
  <c r="M741" i="1" s="1"/>
  <c r="H742" i="1" l="1"/>
  <c r="C742" i="1"/>
  <c r="N743" i="1" s="1"/>
  <c r="E742" i="1"/>
  <c r="D742" i="1" l="1"/>
  <c r="F742" i="1"/>
  <c r="G742" i="1" s="1"/>
  <c r="I742" i="1" s="1"/>
  <c r="J742" i="1" l="1"/>
  <c r="K742" i="1" s="1"/>
  <c r="L742" i="1" s="1"/>
  <c r="M742" i="1" s="1"/>
  <c r="E743" i="1" l="1"/>
  <c r="H743" i="1"/>
  <c r="C743" i="1"/>
  <c r="N744" i="1" s="1"/>
  <c r="D743" i="1" l="1"/>
  <c r="F743" i="1"/>
  <c r="G743" i="1" s="1"/>
  <c r="I743" i="1" s="1"/>
  <c r="J743" i="1" l="1"/>
  <c r="K743" i="1" s="1"/>
  <c r="L743" i="1" s="1"/>
  <c r="M743" i="1" s="1"/>
  <c r="E744" i="1" l="1"/>
  <c r="H744" i="1"/>
  <c r="C744" i="1"/>
  <c r="N745" i="1" s="1"/>
  <c r="F744" i="1" l="1"/>
  <c r="G744" i="1" s="1"/>
  <c r="I744" i="1" s="1"/>
  <c r="J744" i="1" s="1"/>
  <c r="D744" i="1"/>
  <c r="K744" i="1" l="1"/>
  <c r="L744" i="1" s="1"/>
  <c r="M744" i="1" s="1"/>
  <c r="E745" i="1" l="1"/>
  <c r="H745" i="1"/>
  <c r="C745" i="1"/>
  <c r="N746" i="1" s="1"/>
  <c r="F745" i="1" l="1"/>
  <c r="G745" i="1" s="1"/>
  <c r="I745" i="1" s="1"/>
  <c r="J745" i="1" s="1"/>
  <c r="D745" i="1"/>
  <c r="K745" i="1" l="1"/>
  <c r="L745" i="1" s="1"/>
  <c r="M745" i="1" s="1"/>
  <c r="H746" i="1" l="1"/>
  <c r="E746" i="1"/>
  <c r="C746" i="1"/>
  <c r="N747" i="1" s="1"/>
  <c r="F746" i="1" l="1"/>
  <c r="G746" i="1" s="1"/>
  <c r="I746" i="1" s="1"/>
  <c r="D746" i="1"/>
  <c r="J746" i="1" l="1"/>
  <c r="K746" i="1" s="1"/>
  <c r="L746" i="1" s="1"/>
  <c r="M746" i="1" s="1"/>
  <c r="H747" i="1" l="1"/>
  <c r="C747" i="1"/>
  <c r="N748" i="1" s="1"/>
  <c r="E747" i="1"/>
  <c r="F747" i="1" l="1"/>
  <c r="G747" i="1" s="1"/>
  <c r="I747" i="1" s="1"/>
  <c r="D747" i="1"/>
  <c r="J747" i="1" l="1"/>
  <c r="K747" i="1" s="1"/>
  <c r="L747" i="1" s="1"/>
  <c r="M747" i="1" s="1"/>
  <c r="H748" i="1" l="1"/>
  <c r="C748" i="1"/>
  <c r="N749" i="1" s="1"/>
  <c r="E748" i="1"/>
  <c r="D748" i="1" l="1"/>
  <c r="F748" i="1"/>
  <c r="G748" i="1" s="1"/>
  <c r="I748" i="1" s="1"/>
  <c r="J748" i="1" l="1"/>
  <c r="K748" i="1" s="1"/>
  <c r="L748" i="1" s="1"/>
  <c r="M748" i="1" s="1"/>
  <c r="E749" i="1" l="1"/>
  <c r="H749" i="1"/>
  <c r="C749" i="1"/>
  <c r="N750" i="1" s="1"/>
  <c r="D749" i="1" l="1"/>
  <c r="F749" i="1"/>
  <c r="G749" i="1" s="1"/>
  <c r="I749" i="1" s="1"/>
  <c r="J749" i="1" l="1"/>
  <c r="K749" i="1" s="1"/>
  <c r="L749" i="1" s="1"/>
  <c r="M749" i="1" s="1"/>
  <c r="C750" i="1" l="1"/>
  <c r="N751" i="1" s="1"/>
  <c r="H750" i="1"/>
  <c r="E750" i="1"/>
  <c r="D750" i="1" l="1"/>
  <c r="F750" i="1"/>
  <c r="G750" i="1" s="1"/>
  <c r="I750" i="1" s="1"/>
  <c r="J750" i="1" l="1"/>
  <c r="K750" i="1" s="1"/>
  <c r="L750" i="1" s="1"/>
  <c r="M750" i="1" s="1"/>
  <c r="E751" i="1" l="1"/>
  <c r="H751" i="1"/>
  <c r="C751" i="1"/>
  <c r="N752" i="1" s="1"/>
  <c r="F751" i="1" l="1"/>
  <c r="G751" i="1" s="1"/>
  <c r="I751" i="1" s="1"/>
  <c r="J751" i="1" s="1"/>
  <c r="D751" i="1"/>
  <c r="K751" i="1" l="1"/>
  <c r="L751" i="1" s="1"/>
  <c r="M751" i="1" s="1"/>
  <c r="E752" i="1" l="1"/>
  <c r="H752" i="1"/>
  <c r="C752" i="1"/>
  <c r="N753" i="1" s="1"/>
  <c r="D752" i="1" l="1"/>
  <c r="F752" i="1"/>
  <c r="G752" i="1" s="1"/>
  <c r="I752" i="1" s="1"/>
  <c r="J752" i="1" l="1"/>
  <c r="K752" i="1" s="1"/>
  <c r="L752" i="1" s="1"/>
  <c r="M752" i="1" s="1"/>
  <c r="H753" i="1" l="1"/>
  <c r="E753" i="1"/>
  <c r="C753" i="1"/>
  <c r="N754" i="1" s="1"/>
  <c r="D753" i="1" l="1"/>
  <c r="F753" i="1"/>
  <c r="G753" i="1" s="1"/>
  <c r="I753" i="1" s="1"/>
  <c r="J753" i="1" l="1"/>
  <c r="K753" i="1" s="1"/>
  <c r="L753" i="1" s="1"/>
  <c r="M753" i="1" s="1"/>
  <c r="C754" i="1" l="1"/>
  <c r="N755" i="1" s="1"/>
  <c r="H754" i="1"/>
  <c r="E754" i="1"/>
  <c r="D754" i="1" l="1"/>
  <c r="F754" i="1"/>
  <c r="G754" i="1" s="1"/>
  <c r="I754" i="1" s="1"/>
  <c r="J754" i="1" l="1"/>
  <c r="K754" i="1" s="1"/>
  <c r="L754" i="1" s="1"/>
  <c r="M754" i="1" s="1"/>
  <c r="C755" i="1" l="1"/>
  <c r="N756" i="1" s="1"/>
  <c r="H755" i="1"/>
  <c r="E755" i="1"/>
  <c r="D755" i="1" l="1"/>
  <c r="F755" i="1"/>
  <c r="G755" i="1" s="1"/>
  <c r="I755" i="1" s="1"/>
  <c r="J755" i="1" l="1"/>
  <c r="K755" i="1" s="1"/>
  <c r="L755" i="1" s="1"/>
  <c r="M755" i="1" s="1"/>
  <c r="C756" i="1" l="1"/>
  <c r="N757" i="1" s="1"/>
  <c r="H756" i="1"/>
  <c r="E756" i="1"/>
  <c r="F756" i="1" l="1"/>
  <c r="G756" i="1" s="1"/>
  <c r="I756" i="1" s="1"/>
  <c r="J756" i="1" s="1"/>
  <c r="D756" i="1"/>
  <c r="K756" i="1" l="1"/>
  <c r="L756" i="1" s="1"/>
  <c r="M756" i="1" s="1"/>
  <c r="C757" i="1" l="1"/>
  <c r="N758" i="1" s="1"/>
  <c r="H757" i="1"/>
  <c r="E757" i="1"/>
  <c r="F757" i="1" l="1"/>
  <c r="G757" i="1" s="1"/>
  <c r="I757" i="1" s="1"/>
  <c r="J757" i="1" s="1"/>
  <c r="D757" i="1"/>
  <c r="K757" i="1" l="1"/>
  <c r="L757" i="1" s="1"/>
  <c r="M757" i="1" s="1"/>
  <c r="H758" i="1" l="1"/>
  <c r="E758" i="1"/>
  <c r="C758" i="1"/>
  <c r="N759" i="1" s="1"/>
  <c r="F758" i="1" l="1"/>
  <c r="G758" i="1" s="1"/>
  <c r="I758" i="1" s="1"/>
  <c r="D758" i="1"/>
  <c r="J758" i="1" l="1"/>
  <c r="K758" i="1" s="1"/>
  <c r="L758" i="1" s="1"/>
  <c r="M758" i="1" s="1"/>
  <c r="E759" i="1" l="1"/>
  <c r="H759" i="1"/>
  <c r="C759" i="1"/>
  <c r="N760" i="1" s="1"/>
  <c r="D759" i="1" l="1"/>
  <c r="F759" i="1"/>
  <c r="G759" i="1" s="1"/>
  <c r="I759" i="1" s="1"/>
  <c r="J759" i="1" l="1"/>
  <c r="K759" i="1" s="1"/>
  <c r="L759" i="1" s="1"/>
  <c r="M759" i="1" s="1"/>
  <c r="H760" i="1" l="1"/>
  <c r="E760" i="1"/>
  <c r="C760" i="1"/>
  <c r="N761" i="1" s="1"/>
  <c r="F760" i="1" l="1"/>
  <c r="G760" i="1" s="1"/>
  <c r="I760" i="1" s="1"/>
  <c r="D760" i="1"/>
  <c r="J760" i="1" l="1"/>
  <c r="K760" i="1" s="1"/>
  <c r="L760" i="1" s="1"/>
  <c r="M760" i="1" s="1"/>
  <c r="H761" i="1" l="1"/>
  <c r="E761" i="1"/>
  <c r="C761" i="1"/>
  <c r="N762" i="1" s="1"/>
  <c r="D761" i="1" l="1"/>
  <c r="F761" i="1"/>
  <c r="G761" i="1" s="1"/>
  <c r="I761" i="1" s="1"/>
  <c r="J761" i="1" l="1"/>
  <c r="K761" i="1" s="1"/>
  <c r="L761" i="1" s="1"/>
  <c r="M761" i="1" s="1"/>
  <c r="H762" i="1" l="1"/>
  <c r="C762" i="1"/>
  <c r="N763" i="1" s="1"/>
  <c r="E762" i="1"/>
  <c r="D762" i="1" l="1"/>
  <c r="F762" i="1"/>
  <c r="G762" i="1" s="1"/>
  <c r="I762" i="1" s="1"/>
  <c r="J762" i="1" l="1"/>
  <c r="K762" i="1" s="1"/>
  <c r="L762" i="1" s="1"/>
  <c r="M762" i="1" s="1"/>
  <c r="C763" i="1" l="1"/>
  <c r="N764" i="1" s="1"/>
  <c r="H763" i="1"/>
  <c r="E763" i="1"/>
  <c r="F763" i="1" l="1"/>
  <c r="G763" i="1" s="1"/>
  <c r="I763" i="1" s="1"/>
  <c r="J763" i="1" s="1"/>
  <c r="D763" i="1"/>
  <c r="K763" i="1" l="1"/>
  <c r="L763" i="1" s="1"/>
  <c r="M763" i="1" s="1"/>
  <c r="H764" i="1" l="1"/>
  <c r="E764" i="1"/>
  <c r="C764" i="1"/>
  <c r="N765" i="1" s="1"/>
  <c r="F764" i="1" l="1"/>
  <c r="G764" i="1" s="1"/>
  <c r="I764" i="1" s="1"/>
  <c r="D764" i="1"/>
  <c r="J764" i="1" l="1"/>
  <c r="K764" i="1" s="1"/>
  <c r="L764" i="1" s="1"/>
  <c r="M764" i="1" s="1"/>
  <c r="H765" i="1" l="1"/>
  <c r="C765" i="1"/>
  <c r="N766" i="1" s="1"/>
  <c r="E765" i="1"/>
  <c r="D765" i="1" l="1"/>
  <c r="F765" i="1"/>
  <c r="G765" i="1" s="1"/>
  <c r="I765" i="1" s="1"/>
  <c r="J765" i="1" l="1"/>
  <c r="K765" i="1" s="1"/>
  <c r="L765" i="1" s="1"/>
  <c r="M765" i="1" s="1"/>
  <c r="H766" i="1" l="1"/>
  <c r="C766" i="1"/>
  <c r="N767" i="1" s="1"/>
  <c r="E766" i="1"/>
  <c r="F766" i="1" l="1"/>
  <c r="G766" i="1" s="1"/>
  <c r="I766" i="1" s="1"/>
  <c r="D766" i="1"/>
  <c r="J766" i="1" l="1"/>
  <c r="K766" i="1" s="1"/>
  <c r="L766" i="1" s="1"/>
  <c r="M766" i="1" s="1"/>
  <c r="E767" i="1" l="1"/>
  <c r="H767" i="1"/>
  <c r="C767" i="1"/>
  <c r="N768" i="1" s="1"/>
  <c r="F767" i="1" l="1"/>
  <c r="G767" i="1" s="1"/>
  <c r="I767" i="1" s="1"/>
  <c r="J767" i="1" s="1"/>
  <c r="D767" i="1"/>
  <c r="K767" i="1" l="1"/>
  <c r="L767" i="1" s="1"/>
  <c r="M767" i="1" s="1"/>
  <c r="E768" i="1" l="1"/>
  <c r="H768" i="1"/>
  <c r="C768" i="1"/>
  <c r="N769" i="1" s="1"/>
  <c r="D768" i="1" l="1"/>
  <c r="F768" i="1"/>
  <c r="G768" i="1" s="1"/>
  <c r="I768" i="1" s="1"/>
  <c r="J768" i="1" l="1"/>
  <c r="K768" i="1" s="1"/>
  <c r="L768" i="1" s="1"/>
  <c r="M768" i="1" s="1"/>
  <c r="E769" i="1" l="1"/>
  <c r="H769" i="1"/>
  <c r="C769" i="1"/>
  <c r="N770" i="1" s="1"/>
  <c r="F769" i="1" l="1"/>
  <c r="G769" i="1" s="1"/>
  <c r="I769" i="1" s="1"/>
  <c r="J769" i="1" s="1"/>
  <c r="D769" i="1"/>
  <c r="K769" i="1" l="1"/>
  <c r="L769" i="1" s="1"/>
  <c r="M769" i="1" s="1"/>
  <c r="E770" i="1" l="1"/>
  <c r="H770" i="1"/>
  <c r="C770" i="1"/>
  <c r="N771" i="1" s="1"/>
  <c r="D770" i="1" l="1"/>
  <c r="F770" i="1"/>
  <c r="G770" i="1" s="1"/>
  <c r="I770" i="1" s="1"/>
  <c r="J770" i="1" l="1"/>
  <c r="K770" i="1" s="1"/>
  <c r="L770" i="1" s="1"/>
  <c r="M770" i="1" s="1"/>
  <c r="H771" i="1" l="1"/>
  <c r="C771" i="1"/>
  <c r="N772" i="1" s="1"/>
  <c r="E771" i="1"/>
  <c r="F771" i="1" l="1"/>
  <c r="G771" i="1" s="1"/>
  <c r="I771" i="1" s="1"/>
  <c r="D771" i="1"/>
  <c r="J771" i="1" l="1"/>
  <c r="K771" i="1" s="1"/>
  <c r="L771" i="1" s="1"/>
  <c r="M771" i="1" s="1"/>
  <c r="E772" i="1" l="1"/>
  <c r="H772" i="1"/>
  <c r="C772" i="1"/>
  <c r="N773" i="1" s="1"/>
  <c r="D772" i="1" l="1"/>
  <c r="F772" i="1"/>
  <c r="G772" i="1" s="1"/>
  <c r="I772" i="1" s="1"/>
  <c r="J772" i="1" l="1"/>
  <c r="K772" i="1" s="1"/>
  <c r="L772" i="1" s="1"/>
  <c r="M772" i="1" s="1"/>
  <c r="H773" i="1" l="1"/>
  <c r="E773" i="1"/>
  <c r="C773" i="1"/>
  <c r="N774" i="1" s="1"/>
  <c r="D773" i="1" l="1"/>
  <c r="F773" i="1"/>
  <c r="G773" i="1" s="1"/>
  <c r="I773" i="1" s="1"/>
  <c r="J773" i="1" l="1"/>
  <c r="K773" i="1" s="1"/>
  <c r="L773" i="1" s="1"/>
  <c r="M773" i="1" s="1"/>
  <c r="C774" i="1" l="1"/>
  <c r="N775" i="1" s="1"/>
  <c r="H774" i="1"/>
  <c r="E774" i="1"/>
  <c r="F774" i="1" l="1"/>
  <c r="G774" i="1" s="1"/>
  <c r="I774" i="1" s="1"/>
  <c r="J774" i="1" s="1"/>
  <c r="D774" i="1"/>
  <c r="K774" i="1" l="1"/>
  <c r="L774" i="1" s="1"/>
  <c r="M774" i="1" s="1"/>
  <c r="E775" i="1" l="1"/>
  <c r="H775" i="1"/>
  <c r="C775" i="1"/>
  <c r="N776" i="1" s="1"/>
  <c r="F775" i="1" l="1"/>
  <c r="G775" i="1" s="1"/>
  <c r="I775" i="1" s="1"/>
  <c r="J775" i="1" s="1"/>
  <c r="D775" i="1"/>
  <c r="K775" i="1" l="1"/>
  <c r="L775" i="1" s="1"/>
  <c r="M775" i="1" s="1"/>
  <c r="H776" i="1" l="1"/>
  <c r="E776" i="1"/>
  <c r="C776" i="1"/>
  <c r="N777" i="1" s="1"/>
  <c r="D776" i="1" l="1"/>
  <c r="F776" i="1"/>
  <c r="G776" i="1" s="1"/>
  <c r="I776" i="1" s="1"/>
  <c r="J776" i="1" l="1"/>
  <c r="K776" i="1" s="1"/>
  <c r="L776" i="1" s="1"/>
  <c r="M776" i="1" s="1"/>
  <c r="H777" i="1" l="1"/>
  <c r="C777" i="1"/>
  <c r="N778" i="1" s="1"/>
  <c r="E777" i="1"/>
  <c r="D777" i="1" l="1"/>
  <c r="F777" i="1"/>
  <c r="G777" i="1" s="1"/>
  <c r="I777" i="1" s="1"/>
  <c r="J777" i="1" l="1"/>
  <c r="K777" i="1" s="1"/>
  <c r="L777" i="1" s="1"/>
  <c r="M777" i="1" s="1"/>
  <c r="H778" i="1" l="1"/>
  <c r="E778" i="1"/>
  <c r="C778" i="1"/>
  <c r="N779" i="1" s="1"/>
  <c r="F778" i="1" l="1"/>
  <c r="G778" i="1" s="1"/>
  <c r="I778" i="1" s="1"/>
  <c r="D778" i="1"/>
  <c r="J778" i="1" l="1"/>
  <c r="K778" i="1" s="1"/>
  <c r="L778" i="1" s="1"/>
  <c r="M778" i="1" s="1"/>
  <c r="H779" i="1" l="1"/>
  <c r="E779" i="1"/>
  <c r="C779" i="1"/>
  <c r="N780" i="1" s="1"/>
  <c r="D779" i="1" l="1"/>
  <c r="F779" i="1"/>
  <c r="G779" i="1" s="1"/>
  <c r="I779" i="1" s="1"/>
  <c r="J779" i="1" l="1"/>
  <c r="K779" i="1" s="1"/>
  <c r="L779" i="1" s="1"/>
  <c r="M779" i="1" s="1"/>
  <c r="C780" i="1" l="1"/>
  <c r="N781" i="1" s="1"/>
  <c r="H780" i="1"/>
  <c r="E780" i="1"/>
  <c r="F780" i="1" l="1"/>
  <c r="G780" i="1" s="1"/>
  <c r="I780" i="1" s="1"/>
  <c r="J780" i="1" s="1"/>
  <c r="D780" i="1"/>
  <c r="K780" i="1" l="1"/>
  <c r="L780" i="1" s="1"/>
  <c r="M780" i="1" s="1"/>
  <c r="H781" i="1" l="1"/>
  <c r="C781" i="1"/>
  <c r="N782" i="1" s="1"/>
  <c r="E781" i="1"/>
  <c r="F781" i="1" l="1"/>
  <c r="G781" i="1" s="1"/>
  <c r="I781" i="1" s="1"/>
  <c r="D781" i="1"/>
  <c r="J781" i="1" l="1"/>
  <c r="K781" i="1" s="1"/>
  <c r="L781" i="1" s="1"/>
  <c r="M781" i="1" s="1"/>
  <c r="H782" i="1" l="1"/>
  <c r="E782" i="1"/>
  <c r="C782" i="1"/>
  <c r="N783" i="1" s="1"/>
  <c r="F782" i="1" l="1"/>
  <c r="G782" i="1" s="1"/>
  <c r="I782" i="1" s="1"/>
  <c r="D782" i="1"/>
  <c r="J782" i="1" l="1"/>
  <c r="K782" i="1" s="1"/>
  <c r="L782" i="1" s="1"/>
  <c r="M782" i="1" s="1"/>
  <c r="C783" i="1" l="1"/>
  <c r="N784" i="1" s="1"/>
  <c r="H783" i="1"/>
  <c r="E783" i="1"/>
  <c r="D783" i="1" l="1"/>
  <c r="F783" i="1"/>
  <c r="G783" i="1" s="1"/>
  <c r="I783" i="1" s="1"/>
  <c r="J783" i="1" l="1"/>
  <c r="K783" i="1" s="1"/>
  <c r="L783" i="1" s="1"/>
  <c r="M783" i="1" s="1"/>
  <c r="H784" i="1" l="1"/>
  <c r="C784" i="1"/>
  <c r="N785" i="1" s="1"/>
  <c r="E784" i="1"/>
  <c r="F784" i="1" l="1"/>
  <c r="G784" i="1" s="1"/>
  <c r="I784" i="1" s="1"/>
  <c r="D784" i="1"/>
  <c r="J784" i="1" l="1"/>
  <c r="K784" i="1" s="1"/>
  <c r="L784" i="1" s="1"/>
  <c r="M784" i="1" s="1"/>
  <c r="H785" i="1" l="1"/>
  <c r="E785" i="1"/>
  <c r="C785" i="1"/>
  <c r="N786" i="1" s="1"/>
  <c r="F785" i="1" l="1"/>
  <c r="G785" i="1" s="1"/>
  <c r="I785" i="1" s="1"/>
  <c r="D785" i="1"/>
  <c r="J785" i="1" l="1"/>
  <c r="K785" i="1" s="1"/>
  <c r="L785" i="1" s="1"/>
  <c r="M785" i="1" s="1"/>
  <c r="H786" i="1" l="1"/>
  <c r="C786" i="1"/>
  <c r="N787" i="1" s="1"/>
  <c r="E786" i="1"/>
  <c r="D786" i="1" l="1"/>
  <c r="F786" i="1"/>
  <c r="G786" i="1" s="1"/>
  <c r="I786" i="1" s="1"/>
  <c r="J786" i="1" l="1"/>
  <c r="K786" i="1" s="1"/>
  <c r="L786" i="1" s="1"/>
  <c r="M786" i="1" s="1"/>
  <c r="E787" i="1" l="1"/>
  <c r="H787" i="1"/>
  <c r="C787" i="1"/>
  <c r="N788" i="1" s="1"/>
  <c r="F787" i="1" l="1"/>
  <c r="G787" i="1" s="1"/>
  <c r="I787" i="1" s="1"/>
  <c r="J787" i="1" s="1"/>
  <c r="D787" i="1"/>
  <c r="K787" i="1" l="1"/>
  <c r="L787" i="1" s="1"/>
  <c r="M787" i="1" s="1"/>
  <c r="H788" i="1" l="1"/>
  <c r="E788" i="1"/>
  <c r="C788" i="1"/>
  <c r="N789" i="1" s="1"/>
  <c r="D788" i="1" l="1"/>
  <c r="F788" i="1"/>
  <c r="G788" i="1" s="1"/>
  <c r="I788" i="1" s="1"/>
  <c r="J788" i="1" l="1"/>
  <c r="K788" i="1" s="1"/>
  <c r="L788" i="1" s="1"/>
  <c r="M788" i="1" s="1"/>
  <c r="H789" i="1" l="1"/>
  <c r="C789" i="1"/>
  <c r="N790" i="1" s="1"/>
  <c r="E789" i="1"/>
  <c r="F789" i="1" l="1"/>
  <c r="G789" i="1" s="1"/>
  <c r="I789" i="1" s="1"/>
  <c r="D789" i="1"/>
  <c r="J789" i="1" l="1"/>
  <c r="K789" i="1" s="1"/>
  <c r="L789" i="1" s="1"/>
  <c r="M789" i="1" s="1"/>
  <c r="E790" i="1" l="1"/>
  <c r="C790" i="1"/>
  <c r="N791" i="1" s="1"/>
  <c r="H790" i="1"/>
  <c r="F790" i="1" l="1"/>
  <c r="G790" i="1" s="1"/>
  <c r="I790" i="1" s="1"/>
  <c r="D790" i="1"/>
  <c r="J790" i="1" l="1"/>
  <c r="K790" i="1" s="1"/>
  <c r="L790" i="1" s="1"/>
  <c r="M790" i="1" s="1"/>
  <c r="E791" i="1" l="1"/>
  <c r="H791" i="1"/>
  <c r="C791" i="1"/>
  <c r="N792" i="1" s="1"/>
  <c r="F791" i="1" l="1"/>
  <c r="G791" i="1" s="1"/>
  <c r="I791" i="1" s="1"/>
  <c r="J791" i="1" s="1"/>
  <c r="D791" i="1"/>
  <c r="K791" i="1" l="1"/>
  <c r="L791" i="1" s="1"/>
  <c r="M791" i="1" s="1"/>
  <c r="H792" i="1" l="1"/>
  <c r="E792" i="1"/>
  <c r="C792" i="1"/>
  <c r="N793" i="1" s="1"/>
  <c r="F792" i="1" l="1"/>
  <c r="G792" i="1" s="1"/>
  <c r="I792" i="1" s="1"/>
  <c r="D792" i="1"/>
  <c r="J792" i="1" l="1"/>
  <c r="K792" i="1" s="1"/>
  <c r="L792" i="1" s="1"/>
  <c r="M792" i="1" s="1"/>
  <c r="H793" i="1" l="1"/>
  <c r="E793" i="1"/>
  <c r="C793" i="1"/>
  <c r="N794" i="1" s="1"/>
  <c r="F793" i="1" l="1"/>
  <c r="G793" i="1" s="1"/>
  <c r="I793" i="1" s="1"/>
  <c r="D793" i="1"/>
  <c r="J793" i="1" l="1"/>
  <c r="K793" i="1" s="1"/>
  <c r="L793" i="1" s="1"/>
  <c r="M793" i="1" s="1"/>
  <c r="E794" i="1" l="1"/>
  <c r="H794" i="1"/>
  <c r="C794" i="1"/>
  <c r="N795" i="1" s="1"/>
  <c r="D794" i="1" l="1"/>
  <c r="F794" i="1"/>
  <c r="G794" i="1" s="1"/>
  <c r="I794" i="1" s="1"/>
  <c r="J794" i="1" l="1"/>
  <c r="K794" i="1" s="1"/>
  <c r="L794" i="1" s="1"/>
  <c r="M794" i="1" s="1"/>
  <c r="C795" i="1" l="1"/>
  <c r="N796" i="1" s="1"/>
  <c r="H795" i="1"/>
  <c r="E795" i="1"/>
  <c r="F795" i="1" l="1"/>
  <c r="G795" i="1" s="1"/>
  <c r="I795" i="1" s="1"/>
  <c r="J795" i="1" s="1"/>
  <c r="D795" i="1"/>
  <c r="K795" i="1" l="1"/>
  <c r="L795" i="1" s="1"/>
  <c r="M795" i="1" s="1"/>
  <c r="E796" i="1" l="1"/>
  <c r="H796" i="1"/>
  <c r="C796" i="1"/>
  <c r="N797" i="1" s="1"/>
  <c r="F796" i="1" l="1"/>
  <c r="G796" i="1" s="1"/>
  <c r="I796" i="1" s="1"/>
  <c r="J796" i="1" s="1"/>
  <c r="D796" i="1"/>
  <c r="K796" i="1" l="1"/>
  <c r="L796" i="1" s="1"/>
  <c r="M796" i="1" s="1"/>
  <c r="C797" i="1" l="1"/>
  <c r="N798" i="1" s="1"/>
  <c r="H797" i="1"/>
  <c r="E797" i="1"/>
  <c r="D797" i="1" l="1"/>
  <c r="F797" i="1"/>
  <c r="G797" i="1" s="1"/>
  <c r="I797" i="1" s="1"/>
  <c r="J797" i="1" l="1"/>
  <c r="K797" i="1" s="1"/>
  <c r="L797" i="1" s="1"/>
  <c r="M797" i="1" s="1"/>
  <c r="H798" i="1" l="1"/>
  <c r="E798" i="1"/>
  <c r="C798" i="1"/>
  <c r="N799" i="1" s="1"/>
  <c r="F798" i="1" l="1"/>
  <c r="G798" i="1" s="1"/>
  <c r="I798" i="1" s="1"/>
  <c r="D798" i="1"/>
  <c r="J798" i="1" l="1"/>
  <c r="K798" i="1" s="1"/>
  <c r="L798" i="1" s="1"/>
  <c r="M798" i="1" s="1"/>
  <c r="E799" i="1" l="1"/>
  <c r="H799" i="1"/>
  <c r="C799" i="1"/>
  <c r="N800" i="1" s="1"/>
  <c r="D799" i="1" l="1"/>
  <c r="F799" i="1"/>
  <c r="G799" i="1" s="1"/>
  <c r="I799" i="1" s="1"/>
  <c r="J799" i="1" l="1"/>
  <c r="K799" i="1" s="1"/>
  <c r="L799" i="1" s="1"/>
  <c r="M799" i="1" s="1"/>
  <c r="H800" i="1" l="1"/>
  <c r="E800" i="1"/>
  <c r="C800" i="1"/>
  <c r="N801" i="1" s="1"/>
  <c r="D800" i="1" l="1"/>
  <c r="F800" i="1"/>
  <c r="G800" i="1" s="1"/>
  <c r="I800" i="1" s="1"/>
  <c r="J800" i="1" l="1"/>
  <c r="K800" i="1" s="1"/>
  <c r="L800" i="1" s="1"/>
  <c r="M800" i="1" s="1"/>
  <c r="C801" i="1" l="1"/>
  <c r="N802" i="1" s="1"/>
  <c r="H801" i="1"/>
  <c r="E801" i="1"/>
  <c r="D801" i="1" l="1"/>
  <c r="F801" i="1"/>
  <c r="G801" i="1" s="1"/>
  <c r="I801" i="1" s="1"/>
  <c r="J801" i="1" l="1"/>
  <c r="K801" i="1" s="1"/>
  <c r="L801" i="1" s="1"/>
  <c r="M801" i="1" s="1"/>
  <c r="H802" i="1" l="1"/>
  <c r="E802" i="1"/>
  <c r="C802" i="1"/>
  <c r="N803" i="1" s="1"/>
  <c r="F802" i="1" l="1"/>
  <c r="G802" i="1" s="1"/>
  <c r="I802" i="1" s="1"/>
  <c r="D802" i="1"/>
  <c r="J802" i="1" l="1"/>
  <c r="K802" i="1" s="1"/>
  <c r="L802" i="1" s="1"/>
  <c r="M802" i="1" s="1"/>
  <c r="H803" i="1" l="1"/>
  <c r="E803" i="1"/>
  <c r="C803" i="1"/>
  <c r="N804" i="1" s="1"/>
  <c r="D803" i="1" l="1"/>
  <c r="F803" i="1"/>
  <c r="G803" i="1" s="1"/>
  <c r="I803" i="1" s="1"/>
  <c r="J803" i="1" l="1"/>
  <c r="K803" i="1" s="1"/>
  <c r="L803" i="1" s="1"/>
  <c r="M803" i="1" s="1"/>
  <c r="C804" i="1" l="1"/>
  <c r="N805" i="1" s="1"/>
  <c r="H804" i="1"/>
  <c r="E804" i="1"/>
  <c r="D804" i="1" l="1"/>
  <c r="F804" i="1"/>
  <c r="G804" i="1" s="1"/>
  <c r="I804" i="1" s="1"/>
  <c r="J804" i="1" l="1"/>
  <c r="K804" i="1" s="1"/>
  <c r="L804" i="1" s="1"/>
  <c r="M804" i="1" s="1"/>
  <c r="C805" i="1" l="1"/>
  <c r="N806" i="1" s="1"/>
  <c r="H805" i="1"/>
  <c r="E805" i="1"/>
  <c r="D805" i="1" l="1"/>
  <c r="F805" i="1"/>
  <c r="G805" i="1" s="1"/>
  <c r="I805" i="1" s="1"/>
  <c r="J805" i="1" l="1"/>
  <c r="K805" i="1" s="1"/>
  <c r="L805" i="1" s="1"/>
  <c r="M805" i="1" s="1"/>
  <c r="H806" i="1" l="1"/>
  <c r="C806" i="1"/>
  <c r="N807" i="1" s="1"/>
  <c r="E806" i="1"/>
  <c r="F806" i="1" l="1"/>
  <c r="G806" i="1" s="1"/>
  <c r="I806" i="1" s="1"/>
  <c r="D806" i="1"/>
  <c r="J806" i="1" l="1"/>
  <c r="K806" i="1" s="1"/>
  <c r="L806" i="1" s="1"/>
  <c r="M806" i="1" s="1"/>
  <c r="E807" i="1" l="1"/>
  <c r="H807" i="1"/>
  <c r="C807" i="1"/>
  <c r="N808" i="1" s="1"/>
  <c r="D807" i="1" l="1"/>
  <c r="F807" i="1"/>
  <c r="G807" i="1" s="1"/>
  <c r="I807" i="1" s="1"/>
  <c r="J807" i="1" l="1"/>
  <c r="K807" i="1" s="1"/>
  <c r="L807" i="1" s="1"/>
  <c r="M807" i="1" s="1"/>
  <c r="H808" i="1" l="1"/>
  <c r="C808" i="1"/>
  <c r="N809" i="1" s="1"/>
  <c r="E808" i="1"/>
  <c r="D808" i="1" l="1"/>
  <c r="F808" i="1"/>
  <c r="G808" i="1" s="1"/>
  <c r="I808" i="1" s="1"/>
  <c r="J808" i="1" l="1"/>
  <c r="K808" i="1" s="1"/>
  <c r="L808" i="1" s="1"/>
  <c r="M808" i="1" s="1"/>
  <c r="E809" i="1" l="1"/>
  <c r="H809" i="1"/>
  <c r="C809" i="1"/>
  <c r="N810" i="1" s="1"/>
  <c r="F809" i="1" l="1"/>
  <c r="G809" i="1" s="1"/>
  <c r="I809" i="1" s="1"/>
  <c r="J809" i="1" s="1"/>
  <c r="D809" i="1"/>
  <c r="K809" i="1" l="1"/>
  <c r="L809" i="1" s="1"/>
  <c r="M809" i="1" s="1"/>
  <c r="C810" i="1" l="1"/>
  <c r="N811" i="1" s="1"/>
  <c r="H810" i="1"/>
  <c r="E810" i="1"/>
  <c r="D810" i="1" l="1"/>
  <c r="F810" i="1"/>
  <c r="G810" i="1" s="1"/>
  <c r="I810" i="1" s="1"/>
  <c r="J810" i="1" l="1"/>
  <c r="K810" i="1" s="1"/>
  <c r="L810" i="1" s="1"/>
  <c r="M810" i="1" s="1"/>
  <c r="H811" i="1" l="1"/>
  <c r="E811" i="1"/>
  <c r="C811" i="1"/>
  <c r="N812" i="1" s="1"/>
  <c r="F811" i="1" l="1"/>
  <c r="G811" i="1" s="1"/>
  <c r="I811" i="1" s="1"/>
  <c r="D811" i="1"/>
  <c r="J811" i="1" l="1"/>
  <c r="K811" i="1" s="1"/>
  <c r="L811" i="1" s="1"/>
  <c r="M811" i="1" s="1"/>
  <c r="E812" i="1" l="1"/>
  <c r="H812" i="1"/>
  <c r="C812" i="1"/>
  <c r="N813" i="1" s="1"/>
  <c r="D812" i="1" l="1"/>
  <c r="F812" i="1"/>
  <c r="G812" i="1" s="1"/>
  <c r="I812" i="1" s="1"/>
  <c r="J812" i="1" l="1"/>
  <c r="K812" i="1" s="1"/>
  <c r="L812" i="1" s="1"/>
  <c r="M812" i="1" s="1"/>
  <c r="E813" i="1" l="1"/>
  <c r="H813" i="1"/>
  <c r="C813" i="1"/>
  <c r="N814" i="1" s="1"/>
  <c r="D813" i="1" l="1"/>
  <c r="F813" i="1"/>
  <c r="G813" i="1" s="1"/>
  <c r="I813" i="1" s="1"/>
  <c r="J813" i="1" l="1"/>
  <c r="K813" i="1" s="1"/>
  <c r="L813" i="1" s="1"/>
  <c r="M813" i="1" s="1"/>
  <c r="H814" i="1" l="1"/>
  <c r="C814" i="1"/>
  <c r="N815" i="1" s="1"/>
  <c r="E814" i="1"/>
  <c r="F814" i="1" l="1"/>
  <c r="G814" i="1" s="1"/>
  <c r="I814" i="1" s="1"/>
  <c r="D814" i="1"/>
  <c r="J814" i="1" l="1"/>
  <c r="K814" i="1" s="1"/>
  <c r="L814" i="1" s="1"/>
  <c r="M814" i="1" s="1"/>
  <c r="E815" i="1" l="1"/>
  <c r="H815" i="1"/>
  <c r="C815" i="1"/>
  <c r="N816" i="1" s="1"/>
  <c r="D815" i="1" l="1"/>
  <c r="F815" i="1"/>
  <c r="G815" i="1" s="1"/>
  <c r="I815" i="1" s="1"/>
  <c r="J815" i="1" l="1"/>
  <c r="K815" i="1" s="1"/>
  <c r="L815" i="1" s="1"/>
  <c r="M815" i="1" s="1"/>
  <c r="H816" i="1" l="1"/>
  <c r="C816" i="1"/>
  <c r="N817" i="1" s="1"/>
  <c r="E816" i="1"/>
  <c r="D816" i="1" l="1"/>
  <c r="F816" i="1"/>
  <c r="G816" i="1" s="1"/>
  <c r="I816" i="1" s="1"/>
  <c r="J816" i="1" l="1"/>
  <c r="K816" i="1" s="1"/>
  <c r="L816" i="1" s="1"/>
  <c r="M816" i="1" s="1"/>
  <c r="H817" i="1" l="1"/>
  <c r="C817" i="1"/>
  <c r="N818" i="1" s="1"/>
  <c r="E817" i="1"/>
  <c r="F817" i="1" l="1"/>
  <c r="G817" i="1" s="1"/>
  <c r="I817" i="1" s="1"/>
  <c r="D817" i="1"/>
  <c r="J817" i="1" l="1"/>
  <c r="K817" i="1" s="1"/>
  <c r="L817" i="1" s="1"/>
  <c r="M817" i="1" s="1"/>
  <c r="H818" i="1" l="1"/>
  <c r="E818" i="1"/>
  <c r="C818" i="1"/>
  <c r="N819" i="1" s="1"/>
  <c r="F818" i="1" l="1"/>
  <c r="G818" i="1" s="1"/>
  <c r="I818" i="1" s="1"/>
  <c r="D818" i="1"/>
  <c r="J818" i="1" l="1"/>
  <c r="K818" i="1" s="1"/>
  <c r="L818" i="1" s="1"/>
  <c r="M818" i="1" s="1"/>
  <c r="H819" i="1" l="1"/>
  <c r="C819" i="1"/>
  <c r="N820" i="1" s="1"/>
  <c r="E819" i="1"/>
  <c r="D819" i="1" l="1"/>
  <c r="F819" i="1"/>
  <c r="G819" i="1" s="1"/>
  <c r="I819" i="1" s="1"/>
  <c r="J819" i="1" l="1"/>
  <c r="K819" i="1" s="1"/>
  <c r="L819" i="1" s="1"/>
  <c r="M819" i="1" s="1"/>
  <c r="E820" i="1" l="1"/>
  <c r="H820" i="1"/>
  <c r="C820" i="1"/>
  <c r="N821" i="1" s="1"/>
  <c r="F820" i="1" l="1"/>
  <c r="G820" i="1" s="1"/>
  <c r="I820" i="1" s="1"/>
  <c r="J820" i="1" s="1"/>
  <c r="D820" i="1"/>
  <c r="K820" i="1" l="1"/>
  <c r="L820" i="1" s="1"/>
  <c r="M820" i="1" s="1"/>
  <c r="E821" i="1" l="1"/>
  <c r="H821" i="1"/>
  <c r="C821" i="1"/>
  <c r="N822" i="1" s="1"/>
  <c r="F821" i="1" l="1"/>
  <c r="G821" i="1" s="1"/>
  <c r="I821" i="1" s="1"/>
  <c r="J821" i="1" s="1"/>
  <c r="D821" i="1"/>
  <c r="K821" i="1" l="1"/>
  <c r="L821" i="1" s="1"/>
  <c r="M821" i="1" s="1"/>
  <c r="C822" i="1" l="1"/>
  <c r="N823" i="1" s="1"/>
  <c r="H822" i="1"/>
  <c r="E822" i="1"/>
  <c r="F822" i="1" l="1"/>
  <c r="G822" i="1" s="1"/>
  <c r="I822" i="1" s="1"/>
  <c r="J822" i="1" s="1"/>
  <c r="D822" i="1"/>
  <c r="K822" i="1" l="1"/>
  <c r="L822" i="1" s="1"/>
  <c r="M822" i="1" s="1"/>
  <c r="H823" i="1" l="1"/>
  <c r="E823" i="1"/>
  <c r="C823" i="1"/>
  <c r="N824" i="1" s="1"/>
  <c r="D823" i="1" l="1"/>
  <c r="F823" i="1"/>
  <c r="G823" i="1" s="1"/>
  <c r="I823" i="1" s="1"/>
  <c r="J823" i="1" l="1"/>
  <c r="K823" i="1" s="1"/>
  <c r="L823" i="1" s="1"/>
  <c r="M823" i="1" s="1"/>
  <c r="H824" i="1" l="1"/>
  <c r="E824" i="1"/>
  <c r="C824" i="1"/>
  <c r="N825" i="1" s="1"/>
  <c r="F824" i="1" l="1"/>
  <c r="G824" i="1" s="1"/>
  <c r="I824" i="1" s="1"/>
  <c r="D824" i="1"/>
  <c r="J824" i="1" l="1"/>
  <c r="K824" i="1" s="1"/>
  <c r="L824" i="1" s="1"/>
  <c r="M824" i="1" s="1"/>
  <c r="C825" i="1" l="1"/>
  <c r="N826" i="1" s="1"/>
  <c r="H825" i="1"/>
  <c r="E825" i="1"/>
  <c r="F825" i="1" l="1"/>
  <c r="G825" i="1" s="1"/>
  <c r="I825" i="1" s="1"/>
  <c r="J825" i="1" s="1"/>
  <c r="D825" i="1"/>
  <c r="K825" i="1" l="1"/>
  <c r="L825" i="1" s="1"/>
  <c r="M825" i="1" s="1"/>
  <c r="H826" i="1" l="1"/>
  <c r="C826" i="1"/>
  <c r="N827" i="1" s="1"/>
  <c r="E826" i="1"/>
  <c r="F826" i="1" l="1"/>
  <c r="G826" i="1" s="1"/>
  <c r="I826" i="1" s="1"/>
  <c r="D826" i="1"/>
  <c r="J826" i="1" l="1"/>
  <c r="K826" i="1" s="1"/>
  <c r="L826" i="1" s="1"/>
  <c r="M826" i="1" s="1"/>
  <c r="H827" i="1" l="1"/>
  <c r="E827" i="1"/>
  <c r="C827" i="1"/>
  <c r="N828" i="1" s="1"/>
  <c r="D827" i="1" l="1"/>
  <c r="F827" i="1"/>
  <c r="G827" i="1" s="1"/>
  <c r="I827" i="1" s="1"/>
  <c r="J827" i="1" l="1"/>
  <c r="K827" i="1" s="1"/>
  <c r="L827" i="1" s="1"/>
  <c r="M827" i="1" s="1"/>
  <c r="C828" i="1" l="1"/>
  <c r="N829" i="1" s="1"/>
  <c r="H828" i="1"/>
  <c r="E828" i="1"/>
  <c r="F828" i="1" l="1"/>
  <c r="G828" i="1" s="1"/>
  <c r="I828" i="1" s="1"/>
  <c r="J828" i="1" s="1"/>
  <c r="D828" i="1"/>
  <c r="K828" i="1" l="1"/>
  <c r="L828" i="1" s="1"/>
  <c r="M828" i="1" s="1"/>
  <c r="E829" i="1" l="1"/>
  <c r="H829" i="1"/>
  <c r="C829" i="1"/>
  <c r="N830" i="1" s="1"/>
  <c r="D829" i="1" l="1"/>
  <c r="F829" i="1"/>
  <c r="G829" i="1" s="1"/>
  <c r="I829" i="1" s="1"/>
  <c r="J829" i="1" l="1"/>
  <c r="K829" i="1" s="1"/>
  <c r="L829" i="1" s="1"/>
  <c r="M829" i="1" s="1"/>
  <c r="H830" i="1" l="1"/>
  <c r="E830" i="1"/>
  <c r="C830" i="1"/>
  <c r="N831" i="1" s="1"/>
  <c r="F830" i="1" l="1"/>
  <c r="G830" i="1" s="1"/>
  <c r="I830" i="1" s="1"/>
  <c r="D830" i="1"/>
  <c r="J830" i="1" l="1"/>
  <c r="K830" i="1" s="1"/>
  <c r="L830" i="1" s="1"/>
  <c r="M830" i="1" s="1"/>
  <c r="E831" i="1" l="1"/>
  <c r="H831" i="1"/>
  <c r="C831" i="1"/>
  <c r="N832" i="1" s="1"/>
  <c r="D831" i="1" l="1"/>
  <c r="F831" i="1"/>
  <c r="G831" i="1" s="1"/>
  <c r="I831" i="1" s="1"/>
  <c r="J831" i="1" l="1"/>
  <c r="K831" i="1" s="1"/>
  <c r="L831" i="1" s="1"/>
  <c r="M831" i="1" s="1"/>
  <c r="H832" i="1" l="1"/>
  <c r="C832" i="1"/>
  <c r="N833" i="1" s="1"/>
  <c r="E832" i="1"/>
  <c r="F832" i="1" l="1"/>
  <c r="G832" i="1" s="1"/>
  <c r="I832" i="1" s="1"/>
  <c r="D832" i="1"/>
  <c r="J832" i="1" l="1"/>
  <c r="K832" i="1" s="1"/>
  <c r="L832" i="1" s="1"/>
  <c r="M832" i="1" s="1"/>
  <c r="E833" i="1" l="1"/>
  <c r="H833" i="1"/>
  <c r="C833" i="1"/>
  <c r="N834" i="1" s="1"/>
  <c r="F833" i="1" l="1"/>
  <c r="G833" i="1" s="1"/>
  <c r="I833" i="1" s="1"/>
  <c r="J833" i="1" s="1"/>
  <c r="D833" i="1"/>
  <c r="K833" i="1" l="1"/>
  <c r="L833" i="1" s="1"/>
  <c r="M833" i="1" s="1"/>
  <c r="H834" i="1" l="1"/>
  <c r="C834" i="1"/>
  <c r="N835" i="1" s="1"/>
  <c r="E834" i="1"/>
  <c r="D834" i="1" l="1"/>
  <c r="F834" i="1"/>
  <c r="G834" i="1" s="1"/>
  <c r="I834" i="1" s="1"/>
  <c r="J834" i="1" l="1"/>
  <c r="K834" i="1" s="1"/>
  <c r="L834" i="1" s="1"/>
  <c r="M834" i="1" s="1"/>
  <c r="H835" i="1" l="1"/>
  <c r="C835" i="1"/>
  <c r="N836" i="1" s="1"/>
  <c r="E835" i="1"/>
  <c r="D835" i="1" l="1"/>
  <c r="F835" i="1"/>
  <c r="G835" i="1" s="1"/>
  <c r="I835" i="1" s="1"/>
  <c r="J835" i="1" l="1"/>
  <c r="K835" i="1" s="1"/>
  <c r="L835" i="1" s="1"/>
  <c r="M835" i="1" s="1"/>
  <c r="H836" i="1" l="1"/>
  <c r="E836" i="1"/>
  <c r="C836" i="1"/>
  <c r="N837" i="1" s="1"/>
  <c r="F836" i="1" l="1"/>
  <c r="G836" i="1" s="1"/>
  <c r="I836" i="1" s="1"/>
  <c r="D836" i="1"/>
  <c r="J836" i="1" l="1"/>
  <c r="K836" i="1" s="1"/>
  <c r="L836" i="1" s="1"/>
  <c r="M836" i="1" s="1"/>
  <c r="H837" i="1" l="1"/>
  <c r="C837" i="1"/>
  <c r="N838" i="1" s="1"/>
  <c r="E837" i="1"/>
  <c r="F837" i="1" l="1"/>
  <c r="G837" i="1" s="1"/>
  <c r="I837" i="1" s="1"/>
  <c r="D837" i="1"/>
  <c r="J837" i="1" l="1"/>
  <c r="K837" i="1" s="1"/>
  <c r="L837" i="1" s="1"/>
  <c r="M837" i="1" s="1"/>
  <c r="H838" i="1" l="1"/>
  <c r="E838" i="1"/>
  <c r="C838" i="1"/>
  <c r="N839" i="1" s="1"/>
  <c r="F838" i="1" l="1"/>
  <c r="G838" i="1" s="1"/>
  <c r="I838" i="1" s="1"/>
  <c r="D838" i="1"/>
  <c r="J838" i="1" l="1"/>
  <c r="K838" i="1" s="1"/>
  <c r="L838" i="1" s="1"/>
  <c r="M838" i="1" s="1"/>
  <c r="E839" i="1" l="1"/>
  <c r="H839" i="1"/>
  <c r="C839" i="1"/>
  <c r="N840" i="1" s="1"/>
  <c r="D839" i="1" l="1"/>
  <c r="F839" i="1"/>
  <c r="G839" i="1" s="1"/>
  <c r="I839" i="1" s="1"/>
  <c r="J839" i="1" l="1"/>
  <c r="K839" i="1" s="1"/>
  <c r="L839" i="1" s="1"/>
  <c r="M839" i="1" s="1"/>
  <c r="H840" i="1" l="1"/>
  <c r="C840" i="1"/>
  <c r="N841" i="1" s="1"/>
  <c r="E840" i="1"/>
  <c r="F840" i="1" l="1"/>
  <c r="G840" i="1" s="1"/>
  <c r="I840" i="1" s="1"/>
  <c r="D840" i="1"/>
  <c r="J840" i="1" l="1"/>
  <c r="K840" i="1" s="1"/>
  <c r="L840" i="1" s="1"/>
  <c r="M840" i="1" s="1"/>
  <c r="H841" i="1" l="1"/>
  <c r="E841" i="1"/>
  <c r="C841" i="1"/>
  <c r="N842" i="1" s="1"/>
  <c r="D841" i="1" l="1"/>
  <c r="F841" i="1"/>
  <c r="G841" i="1" s="1"/>
  <c r="I841" i="1" s="1"/>
  <c r="J841" i="1" l="1"/>
  <c r="K841" i="1" s="1"/>
  <c r="L841" i="1" s="1"/>
  <c r="M841" i="1" s="1"/>
  <c r="H842" i="1" l="1"/>
  <c r="E842" i="1"/>
  <c r="C842" i="1"/>
  <c r="N843" i="1" s="1"/>
  <c r="F842" i="1" l="1"/>
  <c r="G842" i="1" s="1"/>
  <c r="I842" i="1" s="1"/>
  <c r="D842" i="1"/>
  <c r="J842" i="1" l="1"/>
  <c r="K842" i="1" s="1"/>
  <c r="L842" i="1" s="1"/>
  <c r="M842" i="1" s="1"/>
  <c r="H843" i="1" l="1"/>
  <c r="C843" i="1"/>
  <c r="N844" i="1" s="1"/>
  <c r="E843" i="1"/>
  <c r="F843" i="1" l="1"/>
  <c r="G843" i="1" s="1"/>
  <c r="I843" i="1" s="1"/>
  <c r="D843" i="1"/>
  <c r="J843" i="1" l="1"/>
  <c r="K843" i="1" s="1"/>
  <c r="L843" i="1" s="1"/>
  <c r="M843" i="1" s="1"/>
  <c r="C844" i="1" l="1"/>
  <c r="N845" i="1" s="1"/>
  <c r="H844" i="1"/>
  <c r="E844" i="1"/>
  <c r="D844" i="1" l="1"/>
  <c r="F844" i="1"/>
  <c r="G844" i="1" s="1"/>
  <c r="I844" i="1" s="1"/>
  <c r="J844" i="1" l="1"/>
  <c r="K844" i="1" s="1"/>
  <c r="L844" i="1" s="1"/>
  <c r="M844" i="1" s="1"/>
  <c r="H845" i="1" l="1"/>
  <c r="E845" i="1"/>
  <c r="C845" i="1"/>
  <c r="N846" i="1" s="1"/>
  <c r="F845" i="1" l="1"/>
  <c r="G845" i="1" s="1"/>
  <c r="I845" i="1" s="1"/>
  <c r="D845" i="1"/>
  <c r="J845" i="1" l="1"/>
  <c r="K845" i="1" s="1"/>
  <c r="L845" i="1" s="1"/>
  <c r="M845" i="1" s="1"/>
  <c r="C846" i="1" l="1"/>
  <c r="N847" i="1" s="1"/>
  <c r="H846" i="1"/>
  <c r="E846" i="1"/>
  <c r="F846" i="1" l="1"/>
  <c r="G846" i="1" s="1"/>
  <c r="I846" i="1" s="1"/>
  <c r="J846" i="1" s="1"/>
  <c r="D846" i="1"/>
  <c r="K846" i="1" l="1"/>
  <c r="L846" i="1" s="1"/>
  <c r="M846" i="1" s="1"/>
  <c r="E847" i="1" l="1"/>
  <c r="H847" i="1"/>
  <c r="C847" i="1"/>
  <c r="N848" i="1" s="1"/>
  <c r="F847" i="1" l="1"/>
  <c r="G847" i="1" s="1"/>
  <c r="I847" i="1" s="1"/>
  <c r="J847" i="1" s="1"/>
  <c r="D847" i="1"/>
  <c r="K847" i="1" l="1"/>
  <c r="L847" i="1" s="1"/>
  <c r="M847" i="1" s="1"/>
  <c r="C848" i="1" l="1"/>
  <c r="N849" i="1" s="1"/>
  <c r="H848" i="1"/>
  <c r="E848" i="1"/>
  <c r="F848" i="1" l="1"/>
  <c r="G848" i="1" s="1"/>
  <c r="I848" i="1" s="1"/>
  <c r="J848" i="1" s="1"/>
  <c r="D848" i="1"/>
  <c r="K848" i="1" l="1"/>
  <c r="L848" i="1" s="1"/>
  <c r="M848" i="1" s="1"/>
  <c r="H849" i="1" l="1"/>
  <c r="E849" i="1"/>
  <c r="C849" i="1"/>
  <c r="N850" i="1" s="1"/>
  <c r="F849" i="1" l="1"/>
  <c r="G849" i="1" s="1"/>
  <c r="I849" i="1" s="1"/>
  <c r="D849" i="1"/>
  <c r="J849" i="1" l="1"/>
  <c r="K849" i="1" s="1"/>
  <c r="L849" i="1" s="1"/>
  <c r="M849" i="1" s="1"/>
  <c r="E850" i="1" l="1"/>
  <c r="H850" i="1"/>
  <c r="C850" i="1"/>
  <c r="N851" i="1" s="1"/>
  <c r="D850" i="1" l="1"/>
  <c r="F850" i="1"/>
  <c r="G850" i="1" s="1"/>
  <c r="I850" i="1" s="1"/>
  <c r="J850" i="1" l="1"/>
  <c r="K850" i="1" s="1"/>
  <c r="L850" i="1" s="1"/>
  <c r="M850" i="1" s="1"/>
  <c r="H851" i="1" l="1"/>
  <c r="C851" i="1"/>
  <c r="N852" i="1" s="1"/>
  <c r="E851" i="1"/>
  <c r="F851" i="1" l="1"/>
  <c r="G851" i="1" s="1"/>
  <c r="I851" i="1" s="1"/>
  <c r="D851" i="1"/>
  <c r="J851" i="1" l="1"/>
  <c r="K851" i="1" s="1"/>
  <c r="L851" i="1" s="1"/>
  <c r="M851" i="1" s="1"/>
  <c r="H852" i="1" l="1"/>
  <c r="E852" i="1"/>
  <c r="C852" i="1"/>
  <c r="N853" i="1" s="1"/>
  <c r="D852" i="1" l="1"/>
  <c r="F852" i="1"/>
  <c r="G852" i="1" s="1"/>
  <c r="I852" i="1" s="1"/>
  <c r="J852" i="1" l="1"/>
  <c r="K852" i="1" s="1"/>
  <c r="L852" i="1" s="1"/>
  <c r="M852" i="1" s="1"/>
  <c r="C853" i="1" l="1"/>
  <c r="N854" i="1" s="1"/>
  <c r="H853" i="1"/>
  <c r="E853" i="1"/>
  <c r="F853" i="1" l="1"/>
  <c r="G853" i="1" s="1"/>
  <c r="I853" i="1" s="1"/>
  <c r="J853" i="1" s="1"/>
  <c r="D853" i="1"/>
  <c r="K853" i="1" l="1"/>
  <c r="L853" i="1" s="1"/>
  <c r="M853" i="1" s="1"/>
  <c r="H854" i="1" l="1"/>
  <c r="E854" i="1"/>
  <c r="C854" i="1"/>
  <c r="N855" i="1" s="1"/>
  <c r="D854" i="1" l="1"/>
  <c r="F854" i="1"/>
  <c r="G854" i="1" s="1"/>
  <c r="I854" i="1" s="1"/>
  <c r="J854" i="1" l="1"/>
  <c r="K854" i="1" s="1"/>
  <c r="L854" i="1" s="1"/>
  <c r="M854" i="1" s="1"/>
  <c r="C855" i="1" l="1"/>
  <c r="N856" i="1" s="1"/>
  <c r="H855" i="1"/>
  <c r="E855" i="1"/>
  <c r="D855" i="1" l="1"/>
  <c r="F855" i="1"/>
  <c r="G855" i="1" s="1"/>
  <c r="I855" i="1" s="1"/>
  <c r="J855" i="1" l="1"/>
  <c r="K855" i="1" s="1"/>
  <c r="L855" i="1" s="1"/>
  <c r="M855" i="1" s="1"/>
  <c r="C856" i="1" l="1"/>
  <c r="N857" i="1" s="1"/>
  <c r="H856" i="1"/>
  <c r="E856" i="1"/>
  <c r="D856" i="1" l="1"/>
  <c r="F856" i="1"/>
  <c r="G856" i="1" s="1"/>
  <c r="I856" i="1" s="1"/>
  <c r="J856" i="1" l="1"/>
  <c r="K856" i="1" s="1"/>
  <c r="L856" i="1" s="1"/>
  <c r="M856" i="1" s="1"/>
  <c r="E857" i="1" l="1"/>
  <c r="H857" i="1"/>
  <c r="C857" i="1"/>
  <c r="N858" i="1" s="1"/>
  <c r="D857" i="1" l="1"/>
  <c r="F857" i="1"/>
  <c r="G857" i="1" s="1"/>
  <c r="I857" i="1" s="1"/>
  <c r="J857" i="1" l="1"/>
  <c r="K857" i="1" s="1"/>
  <c r="L857" i="1" s="1"/>
  <c r="M857" i="1" s="1"/>
  <c r="E858" i="1" l="1"/>
  <c r="H858" i="1"/>
  <c r="C858" i="1"/>
  <c r="N859" i="1" s="1"/>
  <c r="F858" i="1" l="1"/>
  <c r="G858" i="1" s="1"/>
  <c r="I858" i="1" s="1"/>
  <c r="J858" i="1" s="1"/>
  <c r="D858" i="1"/>
  <c r="K858" i="1" l="1"/>
  <c r="L858" i="1" s="1"/>
  <c r="M858" i="1" s="1"/>
  <c r="H859" i="1" l="1"/>
  <c r="E859" i="1"/>
  <c r="C859" i="1"/>
  <c r="N860" i="1" s="1"/>
  <c r="D859" i="1" l="1"/>
  <c r="F859" i="1"/>
  <c r="G859" i="1" s="1"/>
  <c r="I859" i="1" s="1"/>
  <c r="J859" i="1" l="1"/>
  <c r="K859" i="1" s="1"/>
  <c r="L859" i="1" s="1"/>
  <c r="M859" i="1" s="1"/>
  <c r="H860" i="1" l="1"/>
  <c r="E860" i="1"/>
  <c r="C860" i="1"/>
  <c r="N861" i="1" s="1"/>
  <c r="D860" i="1" l="1"/>
  <c r="F860" i="1"/>
  <c r="G860" i="1" s="1"/>
  <c r="I860" i="1" s="1"/>
  <c r="J860" i="1" l="1"/>
  <c r="K860" i="1" s="1"/>
  <c r="L860" i="1" s="1"/>
  <c r="M860" i="1" s="1"/>
  <c r="H861" i="1" l="1"/>
  <c r="C861" i="1"/>
  <c r="N862" i="1" s="1"/>
  <c r="E861" i="1"/>
  <c r="F861" i="1" l="1"/>
  <c r="G861" i="1" s="1"/>
  <c r="I861" i="1" s="1"/>
  <c r="D861" i="1"/>
  <c r="J861" i="1" l="1"/>
  <c r="K861" i="1" s="1"/>
  <c r="L861" i="1" s="1"/>
  <c r="M861" i="1" s="1"/>
  <c r="H862" i="1" l="1"/>
  <c r="C862" i="1"/>
  <c r="N863" i="1" s="1"/>
  <c r="E862" i="1"/>
  <c r="D862" i="1" l="1"/>
  <c r="F862" i="1"/>
  <c r="G862" i="1" s="1"/>
  <c r="I862" i="1" s="1"/>
  <c r="J862" i="1" l="1"/>
  <c r="K862" i="1" s="1"/>
  <c r="L862" i="1" s="1"/>
  <c r="M862" i="1" s="1"/>
  <c r="C863" i="1" l="1"/>
  <c r="N864" i="1" s="1"/>
  <c r="H863" i="1"/>
  <c r="E863" i="1"/>
  <c r="D863" i="1" l="1"/>
  <c r="F863" i="1"/>
  <c r="G863" i="1" s="1"/>
  <c r="I863" i="1" s="1"/>
  <c r="J863" i="1" l="1"/>
  <c r="K863" i="1" s="1"/>
  <c r="L863" i="1" s="1"/>
  <c r="M863" i="1" s="1"/>
  <c r="C864" i="1" l="1"/>
  <c r="N865" i="1" s="1"/>
  <c r="H864" i="1"/>
  <c r="E864" i="1"/>
  <c r="F864" i="1" l="1"/>
  <c r="G864" i="1" s="1"/>
  <c r="I864" i="1" s="1"/>
  <c r="J864" i="1" s="1"/>
  <c r="D864" i="1"/>
  <c r="K864" i="1" l="1"/>
  <c r="L864" i="1" s="1"/>
  <c r="M864" i="1" s="1"/>
  <c r="H865" i="1" l="1"/>
  <c r="E865" i="1"/>
  <c r="C865" i="1"/>
  <c r="N866" i="1" s="1"/>
  <c r="F865" i="1" l="1"/>
  <c r="G865" i="1" s="1"/>
  <c r="I865" i="1" s="1"/>
  <c r="D865" i="1"/>
  <c r="J865" i="1" l="1"/>
  <c r="K865" i="1" s="1"/>
  <c r="L865" i="1" s="1"/>
  <c r="M865" i="1" s="1"/>
  <c r="E866" i="1" l="1"/>
  <c r="H866" i="1"/>
  <c r="C866" i="1"/>
  <c r="N867" i="1" s="1"/>
  <c r="D866" i="1" l="1"/>
  <c r="F866" i="1"/>
  <c r="G866" i="1" s="1"/>
  <c r="I866" i="1" s="1"/>
  <c r="J866" i="1" l="1"/>
  <c r="K866" i="1" s="1"/>
  <c r="L866" i="1" s="1"/>
  <c r="M866" i="1" s="1"/>
  <c r="H867" i="1" l="1"/>
  <c r="C867" i="1"/>
  <c r="N868" i="1" s="1"/>
  <c r="E867" i="1"/>
  <c r="D867" i="1" l="1"/>
  <c r="F867" i="1"/>
  <c r="G867" i="1" s="1"/>
  <c r="I867" i="1" s="1"/>
  <c r="J867" i="1" l="1"/>
  <c r="K867" i="1" s="1"/>
  <c r="L867" i="1" s="1"/>
  <c r="M867" i="1" s="1"/>
  <c r="H868" i="1" l="1"/>
  <c r="C868" i="1"/>
  <c r="N869" i="1" s="1"/>
  <c r="E868" i="1"/>
  <c r="D868" i="1" l="1"/>
  <c r="F868" i="1"/>
  <c r="G868" i="1" s="1"/>
  <c r="I868" i="1" s="1"/>
  <c r="J868" i="1" l="1"/>
  <c r="K868" i="1" s="1"/>
  <c r="L868" i="1" s="1"/>
  <c r="M868" i="1" s="1"/>
  <c r="H869" i="1" l="1"/>
  <c r="E869" i="1"/>
  <c r="C869" i="1"/>
  <c r="N870" i="1" s="1"/>
  <c r="D869" i="1" l="1"/>
  <c r="F869" i="1"/>
  <c r="G869" i="1" s="1"/>
  <c r="I869" i="1" s="1"/>
  <c r="J869" i="1" l="1"/>
  <c r="K869" i="1" s="1"/>
  <c r="L869" i="1" s="1"/>
  <c r="M869" i="1" s="1"/>
  <c r="E870" i="1" l="1"/>
  <c r="H870" i="1"/>
  <c r="C870" i="1"/>
  <c r="N871" i="1" s="1"/>
  <c r="F870" i="1" l="1"/>
  <c r="G870" i="1" s="1"/>
  <c r="I870" i="1" s="1"/>
  <c r="J870" i="1" s="1"/>
  <c r="D870" i="1"/>
  <c r="K870" i="1" l="1"/>
  <c r="L870" i="1" s="1"/>
  <c r="M870" i="1" s="1"/>
  <c r="H871" i="1" l="1"/>
  <c r="E871" i="1"/>
  <c r="C871" i="1"/>
  <c r="N872" i="1" s="1"/>
  <c r="D871" i="1" l="1"/>
  <c r="F871" i="1"/>
  <c r="G871" i="1" s="1"/>
  <c r="I871" i="1" s="1"/>
  <c r="J871" i="1" l="1"/>
  <c r="K871" i="1" s="1"/>
  <c r="L871" i="1" s="1"/>
  <c r="M871" i="1" s="1"/>
  <c r="E872" i="1" l="1"/>
  <c r="H872" i="1"/>
  <c r="C872" i="1"/>
  <c r="N873" i="1" s="1"/>
  <c r="D872" i="1" l="1"/>
  <c r="F872" i="1"/>
  <c r="G872" i="1" s="1"/>
  <c r="I872" i="1" s="1"/>
  <c r="J872" i="1" l="1"/>
  <c r="K872" i="1" s="1"/>
  <c r="L872" i="1" s="1"/>
  <c r="M872" i="1" s="1"/>
  <c r="H873" i="1" l="1"/>
  <c r="C873" i="1"/>
  <c r="N874" i="1" s="1"/>
  <c r="E873" i="1"/>
  <c r="F873" i="1" l="1"/>
  <c r="G873" i="1" s="1"/>
  <c r="I873" i="1" s="1"/>
  <c r="D873" i="1"/>
  <c r="J873" i="1" l="1"/>
  <c r="K873" i="1" s="1"/>
  <c r="L873" i="1" s="1"/>
  <c r="M873" i="1" s="1"/>
  <c r="H874" i="1" l="1"/>
  <c r="E874" i="1"/>
  <c r="C874" i="1"/>
  <c r="N875" i="1" s="1"/>
  <c r="D874" i="1" l="1"/>
  <c r="F874" i="1"/>
  <c r="G874" i="1" s="1"/>
  <c r="I874" i="1" s="1"/>
  <c r="J874" i="1" l="1"/>
  <c r="K874" i="1" s="1"/>
  <c r="L874" i="1" s="1"/>
  <c r="M874" i="1" s="1"/>
  <c r="H875" i="1" l="1"/>
  <c r="E875" i="1"/>
  <c r="C875" i="1"/>
  <c r="N876" i="1" s="1"/>
  <c r="D875" i="1" l="1"/>
  <c r="F875" i="1"/>
  <c r="G875" i="1" s="1"/>
  <c r="I875" i="1" s="1"/>
  <c r="J875" i="1" l="1"/>
  <c r="K875" i="1" s="1"/>
  <c r="L875" i="1" s="1"/>
  <c r="M875" i="1" s="1"/>
  <c r="C876" i="1" l="1"/>
  <c r="N877" i="1" s="1"/>
  <c r="H876" i="1"/>
  <c r="E876" i="1"/>
  <c r="F876" i="1" l="1"/>
  <c r="G876" i="1" s="1"/>
  <c r="I876" i="1" s="1"/>
  <c r="J876" i="1" s="1"/>
  <c r="D876" i="1"/>
  <c r="K876" i="1" l="1"/>
  <c r="L876" i="1" s="1"/>
  <c r="M876" i="1" s="1"/>
  <c r="H877" i="1" l="1"/>
  <c r="E877" i="1"/>
  <c r="C877" i="1"/>
  <c r="N878" i="1" s="1"/>
  <c r="D877" i="1" l="1"/>
  <c r="F877" i="1"/>
  <c r="G877" i="1" s="1"/>
  <c r="I877" i="1" s="1"/>
  <c r="J877" i="1" l="1"/>
  <c r="K877" i="1" s="1"/>
  <c r="L877" i="1" s="1"/>
  <c r="M877" i="1" s="1"/>
  <c r="H878" i="1" l="1"/>
  <c r="C878" i="1"/>
  <c r="N879" i="1" s="1"/>
  <c r="E878" i="1"/>
  <c r="F878" i="1" l="1"/>
  <c r="G878" i="1" s="1"/>
  <c r="I878" i="1" s="1"/>
  <c r="D878" i="1"/>
  <c r="J878" i="1" l="1"/>
  <c r="K878" i="1" s="1"/>
  <c r="L878" i="1" s="1"/>
  <c r="M878" i="1" s="1"/>
  <c r="H879" i="1" l="1"/>
  <c r="E879" i="1"/>
  <c r="C879" i="1"/>
  <c r="N880" i="1" s="1"/>
  <c r="F879" i="1" l="1"/>
  <c r="G879" i="1" s="1"/>
  <c r="I879" i="1" s="1"/>
  <c r="D879" i="1"/>
  <c r="J879" i="1" l="1"/>
  <c r="K879" i="1" s="1"/>
  <c r="L879" i="1" s="1"/>
  <c r="M879" i="1" s="1"/>
  <c r="H880" i="1" l="1"/>
  <c r="E880" i="1"/>
  <c r="C880" i="1"/>
  <c r="N881" i="1" s="1"/>
  <c r="D880" i="1" l="1"/>
  <c r="F880" i="1"/>
  <c r="G880" i="1" s="1"/>
  <c r="I880" i="1" s="1"/>
  <c r="J880" i="1" l="1"/>
  <c r="K880" i="1" s="1"/>
  <c r="L880" i="1" s="1"/>
  <c r="M880" i="1" s="1"/>
  <c r="E881" i="1" l="1"/>
  <c r="H881" i="1"/>
  <c r="C881" i="1"/>
  <c r="N882" i="1" s="1"/>
  <c r="D881" i="1" l="1"/>
  <c r="F881" i="1"/>
  <c r="G881" i="1" s="1"/>
  <c r="I881" i="1" s="1"/>
  <c r="J881" i="1" l="1"/>
  <c r="K881" i="1" s="1"/>
  <c r="L881" i="1" s="1"/>
  <c r="M881" i="1" s="1"/>
  <c r="C882" i="1" l="1"/>
  <c r="N883" i="1" s="1"/>
  <c r="H882" i="1"/>
  <c r="E882" i="1"/>
  <c r="F882" i="1" l="1"/>
  <c r="G882" i="1" s="1"/>
  <c r="I882" i="1" s="1"/>
  <c r="J882" i="1" s="1"/>
  <c r="D882" i="1"/>
  <c r="K882" i="1" l="1"/>
  <c r="L882" i="1" s="1"/>
  <c r="M882" i="1" s="1"/>
  <c r="E883" i="1" l="1"/>
  <c r="H883" i="1"/>
  <c r="C883" i="1"/>
  <c r="N884" i="1" s="1"/>
  <c r="F883" i="1" l="1"/>
  <c r="G883" i="1" s="1"/>
  <c r="I883" i="1" s="1"/>
  <c r="J883" i="1" s="1"/>
  <c r="D883" i="1"/>
  <c r="K883" i="1" l="1"/>
  <c r="L883" i="1" s="1"/>
  <c r="M883" i="1" s="1"/>
  <c r="H884" i="1" l="1"/>
  <c r="E884" i="1"/>
  <c r="C884" i="1"/>
  <c r="N885" i="1" s="1"/>
  <c r="F884" i="1" l="1"/>
  <c r="G884" i="1" s="1"/>
  <c r="I884" i="1" s="1"/>
  <c r="D884" i="1"/>
  <c r="J884" i="1" l="1"/>
  <c r="K884" i="1" s="1"/>
  <c r="L884" i="1" s="1"/>
  <c r="M884" i="1" s="1"/>
  <c r="E885" i="1" l="1"/>
  <c r="H885" i="1"/>
  <c r="C885" i="1"/>
  <c r="N886" i="1" s="1"/>
  <c r="F885" i="1" l="1"/>
  <c r="G885" i="1" s="1"/>
  <c r="I885" i="1" s="1"/>
  <c r="D885" i="1"/>
  <c r="J885" i="1" l="1"/>
  <c r="K885" i="1" s="1"/>
  <c r="L885" i="1" s="1"/>
  <c r="M885" i="1" s="1"/>
  <c r="H886" i="1" l="1"/>
  <c r="C886" i="1"/>
  <c r="N887" i="1" s="1"/>
  <c r="E886" i="1"/>
  <c r="D886" i="1" l="1"/>
  <c r="F886" i="1"/>
  <c r="G886" i="1" s="1"/>
  <c r="I886" i="1" s="1"/>
  <c r="J886" i="1" l="1"/>
  <c r="K886" i="1" s="1"/>
  <c r="L886" i="1" s="1"/>
  <c r="M886" i="1" s="1"/>
  <c r="E887" i="1" l="1"/>
  <c r="H887" i="1"/>
  <c r="C887" i="1"/>
  <c r="N888" i="1" s="1"/>
  <c r="F887" i="1" l="1"/>
  <c r="G887" i="1" s="1"/>
  <c r="I887" i="1" s="1"/>
  <c r="J887" i="1" s="1"/>
  <c r="D887" i="1"/>
  <c r="K887" i="1" l="1"/>
  <c r="L887" i="1" s="1"/>
  <c r="M887" i="1" s="1"/>
  <c r="H888" i="1" l="1"/>
  <c r="E888" i="1"/>
  <c r="C888" i="1"/>
  <c r="N889" i="1" s="1"/>
  <c r="D888" i="1" l="1"/>
  <c r="F888" i="1"/>
  <c r="G888" i="1" s="1"/>
  <c r="I888" i="1" s="1"/>
  <c r="J888" i="1" l="1"/>
  <c r="K888" i="1" s="1"/>
  <c r="L888" i="1" s="1"/>
  <c r="M888" i="1" s="1"/>
  <c r="C889" i="1" l="1"/>
  <c r="N890" i="1" s="1"/>
  <c r="H889" i="1"/>
  <c r="E889" i="1"/>
  <c r="F889" i="1" l="1"/>
  <c r="G889" i="1" s="1"/>
  <c r="I889" i="1" s="1"/>
  <c r="J889" i="1" s="1"/>
  <c r="D889" i="1"/>
  <c r="K889" i="1" l="1"/>
  <c r="L889" i="1" s="1"/>
  <c r="M889" i="1" s="1"/>
  <c r="C890" i="1" l="1"/>
  <c r="N891" i="1" s="1"/>
  <c r="H890" i="1"/>
  <c r="E890" i="1"/>
  <c r="F890" i="1" l="1"/>
  <c r="G890" i="1" s="1"/>
  <c r="I890" i="1" s="1"/>
  <c r="J890" i="1" s="1"/>
  <c r="D890" i="1"/>
  <c r="K890" i="1" l="1"/>
  <c r="L890" i="1" s="1"/>
  <c r="M890" i="1" s="1"/>
  <c r="H891" i="1" l="1"/>
  <c r="C891" i="1"/>
  <c r="N892" i="1" s="1"/>
  <c r="E891" i="1"/>
  <c r="D891" i="1" l="1"/>
  <c r="F891" i="1"/>
  <c r="G891" i="1" s="1"/>
  <c r="I891" i="1" s="1"/>
  <c r="J891" i="1" l="1"/>
  <c r="K891" i="1" s="1"/>
  <c r="L891" i="1" s="1"/>
  <c r="M891" i="1" s="1"/>
  <c r="E892" i="1" l="1"/>
  <c r="H892" i="1"/>
  <c r="C892" i="1"/>
  <c r="N893" i="1" s="1"/>
  <c r="D892" i="1" l="1"/>
  <c r="F892" i="1"/>
  <c r="G892" i="1" s="1"/>
  <c r="I892" i="1" s="1"/>
  <c r="J892" i="1" l="1"/>
  <c r="K892" i="1" s="1"/>
  <c r="L892" i="1" s="1"/>
  <c r="M892" i="1" s="1"/>
  <c r="C893" i="1" l="1"/>
  <c r="N894" i="1" s="1"/>
  <c r="H893" i="1"/>
  <c r="E893" i="1"/>
  <c r="D893" i="1" l="1"/>
  <c r="F893" i="1"/>
  <c r="G893" i="1" s="1"/>
  <c r="I893" i="1" s="1"/>
  <c r="J893" i="1" l="1"/>
  <c r="K893" i="1" s="1"/>
  <c r="L893" i="1" s="1"/>
  <c r="M893" i="1" s="1"/>
  <c r="C894" i="1" l="1"/>
  <c r="N895" i="1" s="1"/>
  <c r="H894" i="1"/>
  <c r="E894" i="1"/>
  <c r="F894" i="1" l="1"/>
  <c r="G894" i="1" s="1"/>
  <c r="I894" i="1" s="1"/>
  <c r="J894" i="1" s="1"/>
  <c r="D894" i="1"/>
  <c r="K894" i="1" l="1"/>
  <c r="L894" i="1" s="1"/>
  <c r="M894" i="1" s="1"/>
  <c r="H895" i="1" l="1"/>
  <c r="C895" i="1"/>
  <c r="N896" i="1" s="1"/>
  <c r="E895" i="1"/>
  <c r="F895" i="1" l="1"/>
  <c r="G895" i="1" s="1"/>
  <c r="I895" i="1" s="1"/>
  <c r="D895" i="1"/>
  <c r="J895" i="1" l="1"/>
  <c r="K895" i="1" s="1"/>
  <c r="L895" i="1" s="1"/>
  <c r="M895" i="1" s="1"/>
  <c r="E896" i="1" l="1"/>
  <c r="H896" i="1"/>
  <c r="C896" i="1"/>
  <c r="N897" i="1" s="1"/>
  <c r="F896" i="1" l="1"/>
  <c r="G896" i="1" s="1"/>
  <c r="I896" i="1" s="1"/>
  <c r="J896" i="1" s="1"/>
  <c r="D896" i="1"/>
  <c r="K896" i="1" l="1"/>
  <c r="L896" i="1" s="1"/>
  <c r="M896" i="1" s="1"/>
  <c r="E897" i="1" l="1"/>
  <c r="C897" i="1"/>
  <c r="N898" i="1" s="1"/>
  <c r="H897" i="1"/>
  <c r="D897" i="1" l="1"/>
  <c r="F897" i="1"/>
  <c r="G897" i="1" s="1"/>
  <c r="I897" i="1" s="1"/>
  <c r="J897" i="1" l="1"/>
  <c r="K897" i="1" s="1"/>
  <c r="L897" i="1" s="1"/>
  <c r="M897" i="1" s="1"/>
  <c r="C898" i="1" l="1"/>
  <c r="N899" i="1" s="1"/>
  <c r="H898" i="1"/>
  <c r="E898" i="1"/>
  <c r="D898" i="1" l="1"/>
  <c r="F898" i="1"/>
  <c r="G898" i="1" s="1"/>
  <c r="I898" i="1" s="1"/>
  <c r="J898" i="1" l="1"/>
  <c r="K898" i="1" s="1"/>
  <c r="L898" i="1" s="1"/>
  <c r="M898" i="1" s="1"/>
  <c r="H899" i="1" l="1"/>
  <c r="C899" i="1"/>
  <c r="N900" i="1" s="1"/>
  <c r="E899" i="1"/>
  <c r="D899" i="1" l="1"/>
  <c r="F899" i="1"/>
  <c r="G899" i="1" s="1"/>
  <c r="I899" i="1" s="1"/>
  <c r="J899" i="1" l="1"/>
  <c r="K899" i="1" s="1"/>
  <c r="L899" i="1" s="1"/>
  <c r="M899" i="1" s="1"/>
  <c r="H900" i="1" l="1"/>
  <c r="C900" i="1"/>
  <c r="N901" i="1" s="1"/>
  <c r="E900" i="1"/>
  <c r="F900" i="1" l="1"/>
  <c r="G900" i="1" s="1"/>
  <c r="I900" i="1" s="1"/>
  <c r="D900" i="1"/>
  <c r="J900" i="1" l="1"/>
  <c r="K900" i="1" s="1"/>
  <c r="L900" i="1" s="1"/>
  <c r="M900" i="1" s="1"/>
  <c r="C901" i="1" l="1"/>
  <c r="N902" i="1" s="1"/>
  <c r="H901" i="1"/>
  <c r="E901" i="1"/>
  <c r="F901" i="1" l="1"/>
  <c r="G901" i="1" s="1"/>
  <c r="I901" i="1" s="1"/>
  <c r="J901" i="1" s="1"/>
  <c r="D901" i="1"/>
  <c r="K901" i="1" l="1"/>
  <c r="L901" i="1" s="1"/>
  <c r="M901" i="1" s="1"/>
  <c r="H902" i="1" l="1"/>
  <c r="E902" i="1"/>
  <c r="C902" i="1"/>
  <c r="N903" i="1" s="1"/>
  <c r="F902" i="1" l="1"/>
  <c r="G902" i="1" s="1"/>
  <c r="I902" i="1" s="1"/>
  <c r="D902" i="1"/>
  <c r="J902" i="1" l="1"/>
  <c r="K902" i="1" s="1"/>
  <c r="L902" i="1" s="1"/>
  <c r="M902" i="1" s="1"/>
  <c r="C903" i="1" l="1"/>
  <c r="N904" i="1" s="1"/>
  <c r="H903" i="1"/>
  <c r="E903" i="1"/>
  <c r="F903" i="1" l="1"/>
  <c r="G903" i="1" s="1"/>
  <c r="I903" i="1" s="1"/>
  <c r="J903" i="1" s="1"/>
  <c r="D903" i="1"/>
  <c r="K903" i="1" l="1"/>
  <c r="L903" i="1" s="1"/>
  <c r="M903" i="1" s="1"/>
  <c r="E904" i="1" l="1"/>
  <c r="H904" i="1"/>
  <c r="C904" i="1"/>
  <c r="N905" i="1" s="1"/>
  <c r="D904" i="1" l="1"/>
  <c r="F904" i="1"/>
  <c r="G904" i="1" s="1"/>
  <c r="I904" i="1" s="1"/>
  <c r="J904" i="1" l="1"/>
  <c r="K904" i="1" s="1"/>
  <c r="L904" i="1" s="1"/>
  <c r="M904" i="1" s="1"/>
  <c r="C905" i="1" l="1"/>
  <c r="N906" i="1" s="1"/>
  <c r="H905" i="1"/>
  <c r="E905" i="1"/>
  <c r="F905" i="1" l="1"/>
  <c r="G905" i="1" s="1"/>
  <c r="I905" i="1" s="1"/>
  <c r="J905" i="1" s="1"/>
  <c r="D905" i="1"/>
  <c r="K905" i="1" l="1"/>
  <c r="L905" i="1" s="1"/>
  <c r="M905" i="1" s="1"/>
  <c r="C906" i="1" l="1"/>
  <c r="N907" i="1" s="1"/>
  <c r="H906" i="1"/>
  <c r="E906" i="1"/>
  <c r="F906" i="1" l="1"/>
  <c r="G906" i="1" s="1"/>
  <c r="I906" i="1" s="1"/>
  <c r="J906" i="1" s="1"/>
  <c r="D906" i="1"/>
  <c r="K906" i="1" l="1"/>
  <c r="L906" i="1" s="1"/>
  <c r="M906" i="1" s="1"/>
  <c r="E907" i="1" l="1"/>
  <c r="C907" i="1"/>
  <c r="N908" i="1" s="1"/>
  <c r="H907" i="1"/>
  <c r="D907" i="1" l="1"/>
  <c r="F907" i="1"/>
  <c r="G907" i="1" s="1"/>
  <c r="I907" i="1" s="1"/>
  <c r="J907" i="1" l="1"/>
  <c r="K907" i="1" s="1"/>
  <c r="L907" i="1" s="1"/>
  <c r="M907" i="1" s="1"/>
  <c r="C908" i="1" l="1"/>
  <c r="N909" i="1" s="1"/>
  <c r="H908" i="1"/>
  <c r="E908" i="1"/>
  <c r="D908" i="1" l="1"/>
  <c r="F908" i="1"/>
  <c r="G908" i="1" s="1"/>
  <c r="I908" i="1" s="1"/>
  <c r="J908" i="1" l="1"/>
  <c r="K908" i="1" s="1"/>
  <c r="L908" i="1" s="1"/>
  <c r="M908" i="1" s="1"/>
  <c r="H909" i="1" l="1"/>
  <c r="E909" i="1"/>
  <c r="C909" i="1"/>
  <c r="N910" i="1" s="1"/>
  <c r="F909" i="1" l="1"/>
  <c r="G909" i="1" s="1"/>
  <c r="I909" i="1" s="1"/>
  <c r="D909" i="1"/>
  <c r="J909" i="1" l="1"/>
  <c r="K909" i="1" s="1"/>
  <c r="L909" i="1" s="1"/>
  <c r="M909" i="1" s="1"/>
  <c r="H910" i="1" l="1"/>
  <c r="C910" i="1"/>
  <c r="N911" i="1" s="1"/>
  <c r="E910" i="1"/>
  <c r="F910" i="1" l="1"/>
  <c r="G910" i="1" s="1"/>
  <c r="I910" i="1" s="1"/>
  <c r="D910" i="1"/>
  <c r="J910" i="1" l="1"/>
  <c r="K910" i="1" s="1"/>
  <c r="L910" i="1" s="1"/>
  <c r="M910" i="1" s="1"/>
  <c r="E911" i="1" l="1"/>
  <c r="H911" i="1"/>
  <c r="C911" i="1"/>
  <c r="N912" i="1" s="1"/>
  <c r="D911" i="1" l="1"/>
  <c r="F911" i="1"/>
  <c r="G911" i="1" s="1"/>
  <c r="I911" i="1" s="1"/>
  <c r="J911" i="1" l="1"/>
  <c r="K911" i="1" s="1"/>
  <c r="L911" i="1" s="1"/>
  <c r="M911" i="1" s="1"/>
  <c r="H912" i="1" l="1"/>
  <c r="C912" i="1"/>
  <c r="N913" i="1" s="1"/>
  <c r="E912" i="1"/>
  <c r="D912" i="1" l="1"/>
  <c r="F912" i="1"/>
  <c r="G912" i="1" s="1"/>
  <c r="I912" i="1" s="1"/>
  <c r="J912" i="1" l="1"/>
  <c r="K912" i="1" s="1"/>
  <c r="L912" i="1" s="1"/>
  <c r="M912" i="1" s="1"/>
  <c r="H913" i="1" l="1"/>
  <c r="C913" i="1"/>
  <c r="N914" i="1" s="1"/>
  <c r="E913" i="1"/>
  <c r="F913" i="1" l="1"/>
  <c r="G913" i="1" s="1"/>
  <c r="I913" i="1" s="1"/>
  <c r="D913" i="1"/>
  <c r="J913" i="1" l="1"/>
  <c r="K913" i="1" s="1"/>
  <c r="L913" i="1" s="1"/>
  <c r="M913" i="1" s="1"/>
  <c r="H914" i="1" l="1"/>
  <c r="E914" i="1"/>
  <c r="C914" i="1"/>
  <c r="N915" i="1" s="1"/>
  <c r="D914" i="1" l="1"/>
  <c r="F914" i="1"/>
  <c r="G914" i="1" s="1"/>
  <c r="I914" i="1" s="1"/>
  <c r="J914" i="1" l="1"/>
  <c r="K914" i="1" s="1"/>
  <c r="L914" i="1" s="1"/>
  <c r="M914" i="1" s="1"/>
  <c r="C915" i="1" l="1"/>
  <c r="N916" i="1" s="1"/>
  <c r="H915" i="1"/>
  <c r="E915" i="1"/>
  <c r="F915" i="1" l="1"/>
  <c r="G915" i="1" s="1"/>
  <c r="I915" i="1" s="1"/>
  <c r="J915" i="1" s="1"/>
  <c r="D915" i="1"/>
  <c r="K915" i="1" l="1"/>
  <c r="L915" i="1" s="1"/>
  <c r="M915" i="1" s="1"/>
  <c r="E916" i="1" l="1"/>
  <c r="H916" i="1"/>
  <c r="C916" i="1"/>
  <c r="N917" i="1" s="1"/>
  <c r="D916" i="1" l="1"/>
  <c r="F916" i="1"/>
  <c r="G916" i="1" s="1"/>
  <c r="I916" i="1" s="1"/>
  <c r="J916" i="1" l="1"/>
  <c r="K916" i="1" s="1"/>
  <c r="L916" i="1" s="1"/>
  <c r="M916" i="1" s="1"/>
  <c r="C917" i="1" l="1"/>
  <c r="N918" i="1" s="1"/>
  <c r="H917" i="1"/>
  <c r="E917" i="1"/>
  <c r="F917" i="1" l="1"/>
  <c r="G917" i="1" s="1"/>
  <c r="I917" i="1" s="1"/>
  <c r="J917" i="1" s="1"/>
  <c r="D917" i="1"/>
  <c r="K917" i="1" l="1"/>
  <c r="L917" i="1" s="1"/>
  <c r="M917" i="1" s="1"/>
  <c r="H918" i="1" l="1"/>
  <c r="C918" i="1"/>
  <c r="N919" i="1" s="1"/>
  <c r="E918" i="1"/>
  <c r="F918" i="1" l="1"/>
  <c r="G918" i="1" s="1"/>
  <c r="I918" i="1" s="1"/>
  <c r="D918" i="1"/>
  <c r="J918" i="1" l="1"/>
  <c r="K918" i="1" s="1"/>
  <c r="L918" i="1" s="1"/>
  <c r="M918" i="1" s="1"/>
  <c r="H919" i="1" l="1"/>
  <c r="C919" i="1"/>
  <c r="N920" i="1" s="1"/>
  <c r="E919" i="1"/>
  <c r="F919" i="1" l="1"/>
  <c r="G919" i="1" s="1"/>
  <c r="I919" i="1" s="1"/>
  <c r="D919" i="1"/>
  <c r="J919" i="1" l="1"/>
  <c r="K919" i="1" s="1"/>
  <c r="L919" i="1" s="1"/>
  <c r="M919" i="1" s="1"/>
  <c r="E920" i="1" l="1"/>
  <c r="C920" i="1"/>
  <c r="N921" i="1" s="1"/>
  <c r="H920" i="1"/>
  <c r="D920" i="1" l="1"/>
  <c r="F920" i="1"/>
  <c r="G920" i="1" s="1"/>
  <c r="I920" i="1" s="1"/>
  <c r="J920" i="1" l="1"/>
  <c r="K920" i="1" s="1"/>
  <c r="L920" i="1" s="1"/>
  <c r="M920" i="1" s="1"/>
  <c r="C921" i="1" l="1"/>
  <c r="N922" i="1" s="1"/>
  <c r="E921" i="1"/>
  <c r="H921" i="1"/>
  <c r="F921" i="1" l="1"/>
  <c r="G921" i="1" s="1"/>
  <c r="I921" i="1" s="1"/>
  <c r="D921" i="1"/>
  <c r="J921" i="1" l="1"/>
  <c r="K921" i="1" s="1"/>
  <c r="L921" i="1" s="1"/>
  <c r="M921" i="1" s="1"/>
  <c r="E922" i="1" l="1"/>
  <c r="C922" i="1"/>
  <c r="N923" i="1" s="1"/>
  <c r="H922" i="1"/>
  <c r="F922" i="1" l="1"/>
  <c r="G922" i="1" s="1"/>
  <c r="I922" i="1" s="1"/>
  <c r="D922" i="1"/>
  <c r="J922" i="1" l="1"/>
  <c r="K922" i="1" s="1"/>
  <c r="L922" i="1" s="1"/>
  <c r="M922" i="1" s="1"/>
  <c r="H923" i="1" l="1"/>
  <c r="E923" i="1"/>
  <c r="C923" i="1"/>
  <c r="N924" i="1" s="1"/>
  <c r="D923" i="1" l="1"/>
  <c r="F923" i="1"/>
  <c r="G923" i="1" s="1"/>
  <c r="I923" i="1" s="1"/>
  <c r="J923" i="1" l="1"/>
  <c r="K923" i="1" s="1"/>
  <c r="L923" i="1" s="1"/>
  <c r="M923" i="1" s="1"/>
  <c r="E924" i="1" l="1"/>
  <c r="H924" i="1"/>
  <c r="C924" i="1"/>
  <c r="N925" i="1" s="1"/>
  <c r="F924" i="1" l="1"/>
  <c r="G924" i="1" s="1"/>
  <c r="I924" i="1" s="1"/>
  <c r="J924" i="1" s="1"/>
  <c r="D924" i="1"/>
  <c r="K924" i="1" l="1"/>
  <c r="L924" i="1" s="1"/>
  <c r="M924" i="1" s="1"/>
  <c r="E925" i="1" l="1"/>
  <c r="C925" i="1"/>
  <c r="N926" i="1" s="1"/>
  <c r="H925" i="1"/>
  <c r="D925" i="1" l="1"/>
  <c r="F925" i="1"/>
  <c r="G925" i="1" s="1"/>
  <c r="I925" i="1" s="1"/>
  <c r="J925" i="1" l="1"/>
  <c r="K925" i="1" s="1"/>
  <c r="L925" i="1" s="1"/>
  <c r="M925" i="1" s="1"/>
  <c r="H926" i="1" l="1"/>
  <c r="E926" i="1"/>
  <c r="C926" i="1"/>
  <c r="N927" i="1" s="1"/>
  <c r="D926" i="1" l="1"/>
  <c r="F926" i="1"/>
  <c r="G926" i="1" s="1"/>
  <c r="I926" i="1" s="1"/>
  <c r="J926" i="1" l="1"/>
  <c r="K926" i="1" s="1"/>
  <c r="L926" i="1" s="1"/>
  <c r="M926" i="1" s="1"/>
  <c r="C927" i="1" l="1"/>
  <c r="N928" i="1" s="1"/>
  <c r="H927" i="1"/>
  <c r="E927" i="1"/>
  <c r="D927" i="1" l="1"/>
  <c r="F927" i="1"/>
  <c r="G927" i="1" s="1"/>
  <c r="I927" i="1" s="1"/>
  <c r="J927" i="1" l="1"/>
  <c r="K927" i="1" s="1"/>
  <c r="L927" i="1" s="1"/>
  <c r="M927" i="1" s="1"/>
  <c r="E928" i="1" l="1"/>
  <c r="C928" i="1"/>
  <c r="N929" i="1" s="1"/>
  <c r="H928" i="1"/>
  <c r="F928" i="1" l="1"/>
  <c r="G928" i="1" s="1"/>
  <c r="I928" i="1" s="1"/>
  <c r="D928" i="1"/>
  <c r="J928" i="1" l="1"/>
  <c r="K928" i="1" s="1"/>
  <c r="L928" i="1" s="1"/>
  <c r="M928" i="1" s="1"/>
  <c r="H929" i="1" l="1"/>
  <c r="C929" i="1"/>
  <c r="N930" i="1" s="1"/>
  <c r="E929" i="1"/>
  <c r="D929" i="1" l="1"/>
  <c r="F929" i="1"/>
  <c r="G929" i="1" s="1"/>
  <c r="I929" i="1" s="1"/>
  <c r="J929" i="1" l="1"/>
  <c r="K929" i="1" s="1"/>
  <c r="L929" i="1" s="1"/>
  <c r="M929" i="1" s="1"/>
  <c r="H930" i="1" l="1"/>
  <c r="E930" i="1"/>
  <c r="C930" i="1"/>
  <c r="N931" i="1" s="1"/>
  <c r="F930" i="1" l="1"/>
  <c r="G930" i="1" s="1"/>
  <c r="I930" i="1" s="1"/>
  <c r="D930" i="1"/>
  <c r="J930" i="1" l="1"/>
  <c r="K930" i="1" s="1"/>
  <c r="L930" i="1" s="1"/>
  <c r="M930" i="1" s="1"/>
  <c r="E931" i="1" l="1"/>
  <c r="C931" i="1"/>
  <c r="N932" i="1" s="1"/>
  <c r="H931" i="1"/>
  <c r="F931" i="1" l="1"/>
  <c r="G931" i="1" s="1"/>
  <c r="I931" i="1" s="1"/>
  <c r="D931" i="1"/>
  <c r="J931" i="1" l="1"/>
  <c r="K931" i="1" s="1"/>
  <c r="L931" i="1" s="1"/>
  <c r="M931" i="1" s="1"/>
  <c r="C932" i="1" l="1"/>
  <c r="N933" i="1" s="1"/>
  <c r="H932" i="1"/>
  <c r="E932" i="1"/>
  <c r="F932" i="1" l="1"/>
  <c r="G932" i="1" s="1"/>
  <c r="I932" i="1" s="1"/>
  <c r="J932" i="1" s="1"/>
  <c r="D932" i="1"/>
  <c r="K932" i="1" l="1"/>
  <c r="L932" i="1" s="1"/>
  <c r="M932" i="1" s="1"/>
  <c r="H933" i="1" l="1"/>
  <c r="E933" i="1"/>
  <c r="C933" i="1"/>
  <c r="N934" i="1" s="1"/>
  <c r="F933" i="1" l="1"/>
  <c r="G933" i="1" s="1"/>
  <c r="I933" i="1" s="1"/>
  <c r="D933" i="1"/>
  <c r="J933" i="1" l="1"/>
  <c r="K933" i="1" s="1"/>
  <c r="L933" i="1" s="1"/>
  <c r="M933" i="1" s="1"/>
  <c r="E934" i="1" l="1"/>
  <c r="C934" i="1"/>
  <c r="N935" i="1" s="1"/>
  <c r="H934" i="1"/>
  <c r="F934" i="1" l="1"/>
  <c r="G934" i="1" s="1"/>
  <c r="I934" i="1" s="1"/>
  <c r="D934" i="1"/>
  <c r="J934" i="1" l="1"/>
  <c r="K934" i="1" s="1"/>
  <c r="L934" i="1" s="1"/>
  <c r="M934" i="1" s="1"/>
  <c r="H935" i="1" l="1"/>
  <c r="E935" i="1"/>
  <c r="C935" i="1"/>
  <c r="N936" i="1" s="1"/>
  <c r="F935" i="1" l="1"/>
  <c r="G935" i="1" s="1"/>
  <c r="I935" i="1" s="1"/>
  <c r="D935" i="1"/>
  <c r="J935" i="1" l="1"/>
  <c r="K935" i="1" s="1"/>
  <c r="L935" i="1" s="1"/>
  <c r="M935" i="1" s="1"/>
  <c r="C936" i="1" l="1"/>
  <c r="N937" i="1" s="1"/>
  <c r="H936" i="1"/>
  <c r="E936" i="1"/>
  <c r="F936" i="1" l="1"/>
  <c r="G936" i="1" s="1"/>
  <c r="I936" i="1" s="1"/>
  <c r="J936" i="1" s="1"/>
  <c r="D936" i="1"/>
  <c r="K936" i="1" l="1"/>
  <c r="L936" i="1" s="1"/>
  <c r="M936" i="1" s="1"/>
  <c r="H937" i="1" l="1"/>
  <c r="C937" i="1"/>
  <c r="N938" i="1" s="1"/>
  <c r="E937" i="1"/>
  <c r="F937" i="1" l="1"/>
  <c r="G937" i="1" s="1"/>
  <c r="I937" i="1" s="1"/>
  <c r="D937" i="1"/>
  <c r="J937" i="1" l="1"/>
  <c r="K937" i="1" s="1"/>
  <c r="L937" i="1" s="1"/>
  <c r="M937" i="1" s="1"/>
  <c r="C938" i="1" l="1"/>
  <c r="N939" i="1" s="1"/>
  <c r="H938" i="1"/>
  <c r="E938" i="1"/>
  <c r="F938" i="1" l="1"/>
  <c r="G938" i="1" s="1"/>
  <c r="I938" i="1" s="1"/>
  <c r="J938" i="1" s="1"/>
  <c r="D938" i="1"/>
  <c r="K938" i="1" l="1"/>
  <c r="L938" i="1" s="1"/>
  <c r="M938" i="1" s="1"/>
  <c r="E939" i="1" l="1"/>
  <c r="C939" i="1"/>
  <c r="N940" i="1" s="1"/>
  <c r="H939" i="1"/>
  <c r="D939" i="1" l="1"/>
  <c r="F939" i="1"/>
  <c r="G939" i="1" s="1"/>
  <c r="I939" i="1" s="1"/>
  <c r="J939" i="1" l="1"/>
  <c r="K939" i="1" s="1"/>
  <c r="L939" i="1" s="1"/>
  <c r="M939" i="1" s="1"/>
  <c r="H940" i="1" l="1"/>
  <c r="C940" i="1"/>
  <c r="N941" i="1" s="1"/>
  <c r="E940" i="1"/>
  <c r="D940" i="1" l="1"/>
  <c r="F940" i="1"/>
  <c r="G940" i="1" s="1"/>
  <c r="I940" i="1" s="1"/>
  <c r="J940" i="1" l="1"/>
  <c r="K940" i="1" s="1"/>
  <c r="L940" i="1" s="1"/>
  <c r="M940" i="1" s="1"/>
  <c r="E941" i="1" l="1"/>
  <c r="H941" i="1"/>
  <c r="C941" i="1"/>
  <c r="N942" i="1" s="1"/>
  <c r="D941" i="1" l="1"/>
  <c r="F941" i="1"/>
  <c r="G941" i="1" s="1"/>
  <c r="I941" i="1" s="1"/>
  <c r="J941" i="1" l="1"/>
  <c r="K941" i="1" s="1"/>
  <c r="L941" i="1" s="1"/>
  <c r="M941" i="1" s="1"/>
  <c r="H942" i="1" l="1"/>
  <c r="C942" i="1"/>
  <c r="N943" i="1" s="1"/>
  <c r="E942" i="1"/>
  <c r="F942" i="1" l="1"/>
  <c r="G942" i="1" s="1"/>
  <c r="I942" i="1" s="1"/>
  <c r="D942" i="1"/>
  <c r="J942" i="1" l="1"/>
  <c r="K942" i="1" s="1"/>
  <c r="L942" i="1" s="1"/>
  <c r="M942" i="1" s="1"/>
  <c r="E943" i="1" l="1"/>
  <c r="C943" i="1"/>
  <c r="N944" i="1" s="1"/>
  <c r="H943" i="1"/>
  <c r="D943" i="1" l="1"/>
  <c r="F943" i="1"/>
  <c r="G943" i="1" s="1"/>
  <c r="I943" i="1" s="1"/>
  <c r="J943" i="1" l="1"/>
  <c r="K943" i="1" s="1"/>
  <c r="L943" i="1" s="1"/>
  <c r="M943" i="1" s="1"/>
  <c r="H944" i="1" l="1"/>
  <c r="C944" i="1"/>
  <c r="N945" i="1" s="1"/>
  <c r="E944" i="1"/>
  <c r="F944" i="1" l="1"/>
  <c r="G944" i="1" s="1"/>
  <c r="I944" i="1" s="1"/>
  <c r="D944" i="1"/>
  <c r="J944" i="1" l="1"/>
  <c r="K944" i="1" s="1"/>
  <c r="L944" i="1" s="1"/>
  <c r="M944" i="1" s="1"/>
  <c r="C945" i="1" l="1"/>
  <c r="N946" i="1" s="1"/>
  <c r="H945" i="1"/>
  <c r="E945" i="1"/>
  <c r="F945" i="1" l="1"/>
  <c r="G945" i="1" s="1"/>
  <c r="I945" i="1" s="1"/>
  <c r="J945" i="1" s="1"/>
  <c r="D945" i="1"/>
  <c r="K945" i="1" l="1"/>
  <c r="L945" i="1" s="1"/>
  <c r="M945" i="1" s="1"/>
  <c r="E946" i="1" l="1"/>
  <c r="H946" i="1"/>
  <c r="C946" i="1"/>
  <c r="N947" i="1" s="1"/>
  <c r="D946" i="1" l="1"/>
  <c r="F946" i="1"/>
  <c r="G946" i="1" s="1"/>
  <c r="I946" i="1" s="1"/>
  <c r="J946" i="1" l="1"/>
  <c r="K946" i="1" s="1"/>
  <c r="L946" i="1" s="1"/>
  <c r="M946" i="1" s="1"/>
  <c r="H947" i="1" l="1"/>
  <c r="E947" i="1"/>
  <c r="C947" i="1"/>
  <c r="N948" i="1" s="1"/>
  <c r="D947" i="1" l="1"/>
  <c r="F947" i="1"/>
  <c r="G947" i="1" s="1"/>
  <c r="I947" i="1" s="1"/>
  <c r="J947" i="1" l="1"/>
  <c r="K947" i="1" s="1"/>
  <c r="L947" i="1" s="1"/>
  <c r="M947" i="1" s="1"/>
  <c r="H948" i="1" l="1"/>
  <c r="C948" i="1"/>
  <c r="N949" i="1" s="1"/>
  <c r="E948" i="1"/>
  <c r="F948" i="1" l="1"/>
  <c r="G948" i="1" s="1"/>
  <c r="I948" i="1" s="1"/>
  <c r="D948" i="1"/>
  <c r="J948" i="1" l="1"/>
  <c r="K948" i="1" s="1"/>
  <c r="L948" i="1" s="1"/>
  <c r="M948" i="1" s="1"/>
  <c r="H949" i="1" l="1"/>
  <c r="E949" i="1"/>
  <c r="C949" i="1"/>
  <c r="N950" i="1" s="1"/>
  <c r="D949" i="1" l="1"/>
  <c r="F949" i="1"/>
  <c r="G949" i="1" s="1"/>
  <c r="I949" i="1" s="1"/>
  <c r="J949" i="1" l="1"/>
  <c r="K949" i="1" s="1"/>
  <c r="L949" i="1" s="1"/>
  <c r="M949" i="1" s="1"/>
  <c r="H950" i="1" l="1"/>
  <c r="E950" i="1"/>
  <c r="C950" i="1"/>
  <c r="N951" i="1" s="1"/>
  <c r="F950" i="1" l="1"/>
  <c r="G950" i="1" s="1"/>
  <c r="I950" i="1" s="1"/>
  <c r="D950" i="1"/>
  <c r="J950" i="1" l="1"/>
  <c r="K950" i="1" s="1"/>
  <c r="L950" i="1" s="1"/>
  <c r="M950" i="1" s="1"/>
  <c r="E951" i="1" l="1"/>
  <c r="C951" i="1"/>
  <c r="N952" i="1" s="1"/>
  <c r="H951" i="1"/>
  <c r="F951" i="1" l="1"/>
  <c r="G951" i="1" s="1"/>
  <c r="I951" i="1" s="1"/>
  <c r="D951" i="1"/>
  <c r="J951" i="1" l="1"/>
  <c r="K951" i="1" s="1"/>
  <c r="L951" i="1" s="1"/>
  <c r="M951" i="1" s="1"/>
  <c r="H952" i="1" l="1"/>
  <c r="E952" i="1"/>
  <c r="C952" i="1"/>
  <c r="N953" i="1" s="1"/>
  <c r="F952" i="1" l="1"/>
  <c r="G952" i="1" s="1"/>
  <c r="I952" i="1" s="1"/>
  <c r="D952" i="1"/>
  <c r="J952" i="1" l="1"/>
  <c r="K952" i="1" s="1"/>
  <c r="L952" i="1" s="1"/>
  <c r="M952" i="1" s="1"/>
  <c r="H953" i="1" l="1"/>
  <c r="E953" i="1"/>
  <c r="C953" i="1"/>
  <c r="N954" i="1" s="1"/>
  <c r="D953" i="1" l="1"/>
  <c r="F953" i="1"/>
  <c r="G953" i="1" s="1"/>
  <c r="I953" i="1" s="1"/>
  <c r="J953" i="1" l="1"/>
  <c r="K953" i="1" s="1"/>
  <c r="L953" i="1" s="1"/>
  <c r="M953" i="1" s="1"/>
  <c r="E954" i="1" l="1"/>
  <c r="C954" i="1"/>
  <c r="N955" i="1" s="1"/>
  <c r="H954" i="1"/>
  <c r="D954" i="1" l="1"/>
  <c r="F954" i="1"/>
  <c r="G954" i="1" s="1"/>
  <c r="I954" i="1" s="1"/>
  <c r="J954" i="1" l="1"/>
  <c r="K954" i="1" s="1"/>
  <c r="L954" i="1" s="1"/>
  <c r="M954" i="1" s="1"/>
  <c r="E955" i="1" l="1"/>
  <c r="C955" i="1"/>
  <c r="N956" i="1" s="1"/>
  <c r="H955" i="1"/>
  <c r="F955" i="1" l="1"/>
  <c r="G955" i="1" s="1"/>
  <c r="I955" i="1" s="1"/>
  <c r="D955" i="1"/>
  <c r="J955" i="1" l="1"/>
  <c r="K955" i="1" s="1"/>
  <c r="L955" i="1" s="1"/>
  <c r="M955" i="1" s="1"/>
  <c r="H956" i="1" l="1"/>
  <c r="E956" i="1"/>
  <c r="C956" i="1"/>
  <c r="N957" i="1" s="1"/>
  <c r="D956" i="1" l="1"/>
  <c r="F956" i="1"/>
  <c r="G956" i="1" s="1"/>
  <c r="I956" i="1" s="1"/>
  <c r="J956" i="1" l="1"/>
  <c r="K956" i="1" s="1"/>
  <c r="L956" i="1" s="1"/>
  <c r="M956" i="1" s="1"/>
  <c r="C957" i="1" l="1"/>
  <c r="N958" i="1" s="1"/>
  <c r="H957" i="1"/>
  <c r="E957" i="1"/>
  <c r="F957" i="1" l="1"/>
  <c r="G957" i="1" s="1"/>
  <c r="I957" i="1" s="1"/>
  <c r="J957" i="1" s="1"/>
  <c r="D957" i="1"/>
  <c r="K957" i="1" l="1"/>
  <c r="L957" i="1" s="1"/>
  <c r="M957" i="1" s="1"/>
  <c r="C958" i="1" l="1"/>
  <c r="N959" i="1" s="1"/>
  <c r="H958" i="1"/>
  <c r="E958" i="1"/>
  <c r="D958" i="1" l="1"/>
  <c r="F958" i="1"/>
  <c r="G958" i="1" s="1"/>
  <c r="I958" i="1" s="1"/>
  <c r="J958" i="1" l="1"/>
  <c r="K958" i="1" s="1"/>
  <c r="L958" i="1" s="1"/>
  <c r="M958" i="1" s="1"/>
  <c r="H959" i="1" l="1"/>
  <c r="C959" i="1"/>
  <c r="N960" i="1" s="1"/>
  <c r="E959" i="1"/>
  <c r="D959" i="1" l="1"/>
  <c r="F959" i="1"/>
  <c r="G959" i="1" s="1"/>
  <c r="I959" i="1" s="1"/>
  <c r="J959" i="1" l="1"/>
  <c r="K959" i="1" s="1"/>
  <c r="L959" i="1" s="1"/>
  <c r="M959" i="1" s="1"/>
  <c r="C960" i="1" l="1"/>
  <c r="N961" i="1" s="1"/>
  <c r="H960" i="1"/>
  <c r="E960" i="1"/>
  <c r="F960" i="1" l="1"/>
  <c r="G960" i="1" s="1"/>
  <c r="I960" i="1" s="1"/>
  <c r="J960" i="1" s="1"/>
  <c r="D960" i="1"/>
  <c r="K960" i="1" l="1"/>
  <c r="L960" i="1" s="1"/>
  <c r="M960" i="1" s="1"/>
  <c r="H961" i="1" l="1"/>
  <c r="C961" i="1"/>
  <c r="N962" i="1" s="1"/>
  <c r="E961" i="1"/>
  <c r="F961" i="1" l="1"/>
  <c r="G961" i="1" s="1"/>
  <c r="I961" i="1" s="1"/>
  <c r="D961" i="1"/>
  <c r="J961" i="1" l="1"/>
  <c r="K961" i="1" s="1"/>
  <c r="L961" i="1" s="1"/>
  <c r="M961" i="1" s="1"/>
  <c r="C962" i="1" l="1"/>
  <c r="N963" i="1" s="1"/>
  <c r="H962" i="1"/>
  <c r="E962" i="1"/>
  <c r="D962" i="1" l="1"/>
  <c r="F962" i="1"/>
  <c r="G962" i="1" s="1"/>
  <c r="I962" i="1" s="1"/>
  <c r="J962" i="1" l="1"/>
  <c r="K962" i="1" s="1"/>
  <c r="L962" i="1" s="1"/>
  <c r="M962" i="1" s="1"/>
  <c r="E963" i="1" l="1"/>
  <c r="H963" i="1"/>
  <c r="C963" i="1"/>
  <c r="N964" i="1" s="1"/>
  <c r="F963" i="1" l="1"/>
  <c r="G963" i="1" s="1"/>
  <c r="I963" i="1" s="1"/>
  <c r="J963" i="1" s="1"/>
  <c r="D963" i="1"/>
  <c r="K963" i="1" l="1"/>
  <c r="L963" i="1" s="1"/>
  <c r="M963" i="1" s="1"/>
  <c r="C964" i="1" l="1"/>
  <c r="N965" i="1" s="1"/>
  <c r="H964" i="1"/>
  <c r="E964" i="1"/>
  <c r="F964" i="1" l="1"/>
  <c r="G964" i="1" s="1"/>
  <c r="I964" i="1" s="1"/>
  <c r="J964" i="1" s="1"/>
  <c r="D964" i="1"/>
  <c r="K964" i="1" l="1"/>
  <c r="L964" i="1" s="1"/>
  <c r="M964" i="1" s="1"/>
  <c r="H965" i="1" l="1"/>
  <c r="E965" i="1"/>
  <c r="C965" i="1"/>
  <c r="N966" i="1" s="1"/>
  <c r="F965" i="1" l="1"/>
  <c r="G965" i="1" s="1"/>
  <c r="I965" i="1" s="1"/>
  <c r="D965" i="1"/>
  <c r="J965" i="1" l="1"/>
  <c r="K965" i="1" s="1"/>
  <c r="L965" i="1" s="1"/>
  <c r="M965" i="1" s="1"/>
  <c r="E966" i="1" l="1"/>
  <c r="C966" i="1"/>
  <c r="N967" i="1" s="1"/>
  <c r="H966" i="1"/>
  <c r="D966" i="1" l="1"/>
  <c r="F966" i="1"/>
  <c r="G966" i="1" s="1"/>
  <c r="I966" i="1" s="1"/>
  <c r="J966" i="1" l="1"/>
  <c r="K966" i="1" s="1"/>
  <c r="L966" i="1" s="1"/>
  <c r="M966" i="1" s="1"/>
  <c r="H967" i="1" l="1"/>
  <c r="C967" i="1"/>
  <c r="N968" i="1" s="1"/>
  <c r="E967" i="1"/>
  <c r="D967" i="1" l="1"/>
  <c r="F967" i="1"/>
  <c r="G967" i="1" s="1"/>
  <c r="I967" i="1" s="1"/>
  <c r="J967" i="1" l="1"/>
  <c r="K967" i="1" s="1"/>
  <c r="L967" i="1" s="1"/>
  <c r="M967" i="1" s="1"/>
  <c r="C968" i="1" l="1"/>
  <c r="N969" i="1" s="1"/>
  <c r="H968" i="1"/>
  <c r="E968" i="1"/>
  <c r="D968" i="1" l="1"/>
  <c r="F968" i="1"/>
  <c r="G968" i="1" s="1"/>
  <c r="I968" i="1" s="1"/>
  <c r="J968" i="1" l="1"/>
  <c r="K968" i="1" s="1"/>
  <c r="L968" i="1" s="1"/>
  <c r="M968" i="1" s="1"/>
  <c r="H969" i="1" l="1"/>
  <c r="E969" i="1"/>
  <c r="C969" i="1"/>
  <c r="N970" i="1" s="1"/>
  <c r="D969" i="1" l="1"/>
  <c r="F969" i="1"/>
  <c r="G969" i="1" s="1"/>
  <c r="I969" i="1" s="1"/>
  <c r="J969" i="1" l="1"/>
  <c r="K969" i="1" s="1"/>
  <c r="L969" i="1" s="1"/>
  <c r="M969" i="1" s="1"/>
  <c r="H970" i="1" l="1"/>
  <c r="E970" i="1"/>
  <c r="C970" i="1"/>
  <c r="N971" i="1" s="1"/>
  <c r="F970" i="1" l="1"/>
  <c r="G970" i="1" s="1"/>
  <c r="I970" i="1" s="1"/>
  <c r="D970" i="1"/>
  <c r="J970" i="1" l="1"/>
  <c r="K970" i="1" s="1"/>
  <c r="L970" i="1" s="1"/>
  <c r="M970" i="1" s="1"/>
  <c r="C971" i="1" l="1"/>
  <c r="N972" i="1" s="1"/>
  <c r="H971" i="1"/>
  <c r="E971" i="1"/>
  <c r="D971" i="1" l="1"/>
  <c r="F971" i="1"/>
  <c r="G971" i="1" s="1"/>
  <c r="I971" i="1" s="1"/>
  <c r="J971" i="1" l="1"/>
  <c r="K971" i="1" s="1"/>
  <c r="L971" i="1" s="1"/>
  <c r="M971" i="1" s="1"/>
  <c r="H972" i="1" l="1"/>
  <c r="C972" i="1"/>
  <c r="N973" i="1" s="1"/>
  <c r="E972" i="1"/>
  <c r="D972" i="1" l="1"/>
  <c r="F972" i="1"/>
  <c r="G972" i="1" s="1"/>
  <c r="I972" i="1" s="1"/>
  <c r="J972" i="1" l="1"/>
  <c r="K972" i="1" s="1"/>
  <c r="L972" i="1" s="1"/>
  <c r="M972" i="1" s="1"/>
  <c r="H973" i="1" l="1"/>
  <c r="C973" i="1"/>
  <c r="N974" i="1" s="1"/>
  <c r="E973" i="1"/>
  <c r="D973" i="1" l="1"/>
  <c r="F973" i="1"/>
  <c r="G973" i="1" s="1"/>
  <c r="I973" i="1" s="1"/>
  <c r="J973" i="1" l="1"/>
  <c r="K973" i="1" s="1"/>
  <c r="L973" i="1" s="1"/>
  <c r="M973" i="1" s="1"/>
  <c r="H974" i="1" l="1"/>
  <c r="E974" i="1"/>
  <c r="C974" i="1"/>
  <c r="N975" i="1" s="1"/>
  <c r="D974" i="1" l="1"/>
  <c r="F974" i="1"/>
  <c r="G974" i="1" s="1"/>
  <c r="I974" i="1" s="1"/>
  <c r="J974" i="1" l="1"/>
  <c r="K974" i="1" s="1"/>
  <c r="L974" i="1" s="1"/>
  <c r="M974" i="1" s="1"/>
  <c r="C975" i="1" l="1"/>
  <c r="N976" i="1" s="1"/>
  <c r="H975" i="1"/>
  <c r="E975" i="1"/>
  <c r="D975" i="1" l="1"/>
  <c r="F975" i="1"/>
  <c r="G975" i="1" s="1"/>
  <c r="I975" i="1" s="1"/>
  <c r="J975" i="1" l="1"/>
  <c r="K975" i="1" s="1"/>
  <c r="L975" i="1" s="1"/>
  <c r="M975" i="1" s="1"/>
  <c r="H976" i="1" l="1"/>
  <c r="E976" i="1"/>
  <c r="C976" i="1"/>
  <c r="N977" i="1" s="1"/>
  <c r="F976" i="1" l="1"/>
  <c r="G976" i="1" s="1"/>
  <c r="I976" i="1" s="1"/>
  <c r="D976" i="1"/>
  <c r="J976" i="1" l="1"/>
  <c r="K976" i="1" s="1"/>
  <c r="L976" i="1" s="1"/>
  <c r="M976" i="1" s="1"/>
  <c r="H977" i="1" l="1"/>
  <c r="E977" i="1"/>
  <c r="C977" i="1"/>
  <c r="N978" i="1" s="1"/>
  <c r="D977" i="1" l="1"/>
  <c r="F977" i="1"/>
  <c r="G977" i="1" s="1"/>
  <c r="I977" i="1" s="1"/>
  <c r="J977" i="1" l="1"/>
  <c r="K977" i="1" s="1"/>
  <c r="L977" i="1" s="1"/>
  <c r="M977" i="1" s="1"/>
  <c r="C978" i="1" l="1"/>
  <c r="N979" i="1" s="1"/>
  <c r="H978" i="1"/>
  <c r="E978" i="1"/>
  <c r="F978" i="1" l="1"/>
  <c r="G978" i="1" s="1"/>
  <c r="I978" i="1" s="1"/>
  <c r="J978" i="1" s="1"/>
  <c r="D978" i="1"/>
  <c r="K978" i="1" l="1"/>
  <c r="L978" i="1" s="1"/>
  <c r="M978" i="1" s="1"/>
  <c r="E979" i="1" l="1"/>
  <c r="C979" i="1"/>
  <c r="N980" i="1" s="1"/>
  <c r="H979" i="1"/>
  <c r="D979" i="1" l="1"/>
  <c r="F979" i="1"/>
  <c r="G979" i="1" s="1"/>
  <c r="I979" i="1" s="1"/>
  <c r="J979" i="1" l="1"/>
  <c r="K979" i="1" s="1"/>
  <c r="L979" i="1" s="1"/>
  <c r="M979" i="1" s="1"/>
  <c r="H980" i="1" l="1"/>
  <c r="E980" i="1"/>
  <c r="C980" i="1"/>
  <c r="N981" i="1" s="1"/>
  <c r="D980" i="1" l="1"/>
  <c r="F980" i="1"/>
  <c r="G980" i="1" s="1"/>
  <c r="I980" i="1" s="1"/>
  <c r="J980" i="1" l="1"/>
  <c r="K980" i="1" s="1"/>
  <c r="L980" i="1" s="1"/>
  <c r="M980" i="1" s="1"/>
  <c r="H981" i="1" l="1"/>
  <c r="C981" i="1"/>
  <c r="N982" i="1" s="1"/>
  <c r="E981" i="1"/>
  <c r="F981" i="1" l="1"/>
  <c r="G981" i="1" s="1"/>
  <c r="I981" i="1" s="1"/>
  <c r="D981" i="1"/>
  <c r="J981" i="1" l="1"/>
  <c r="K981" i="1" s="1"/>
  <c r="L981" i="1" s="1"/>
  <c r="M981" i="1" s="1"/>
  <c r="H982" i="1" l="1"/>
  <c r="E982" i="1"/>
  <c r="C982" i="1"/>
  <c r="N983" i="1" s="1"/>
  <c r="F982" i="1" l="1"/>
  <c r="G982" i="1" s="1"/>
  <c r="I982" i="1" s="1"/>
  <c r="D982" i="1"/>
  <c r="J982" i="1" l="1"/>
  <c r="K982" i="1" s="1"/>
  <c r="L982" i="1" s="1"/>
  <c r="M982" i="1" s="1"/>
  <c r="H983" i="1" l="1"/>
  <c r="E983" i="1"/>
  <c r="C983" i="1"/>
  <c r="N984" i="1" s="1"/>
  <c r="D983" i="1" l="1"/>
  <c r="F983" i="1"/>
  <c r="G983" i="1" s="1"/>
  <c r="I983" i="1" s="1"/>
  <c r="J983" i="1" l="1"/>
  <c r="K983" i="1" s="1"/>
  <c r="L983" i="1" s="1"/>
  <c r="M983" i="1" s="1"/>
  <c r="E984" i="1" l="1"/>
  <c r="C984" i="1"/>
  <c r="N985" i="1" s="1"/>
  <c r="H984" i="1"/>
  <c r="F984" i="1" l="1"/>
  <c r="G984" i="1" s="1"/>
  <c r="I984" i="1" s="1"/>
  <c r="D984" i="1"/>
  <c r="J984" i="1" l="1"/>
  <c r="K984" i="1" s="1"/>
  <c r="L984" i="1" s="1"/>
  <c r="M984" i="1" s="1"/>
  <c r="E985" i="1" l="1"/>
  <c r="H985" i="1"/>
  <c r="C985" i="1"/>
  <c r="N986" i="1" s="1"/>
  <c r="F985" i="1" l="1"/>
  <c r="G985" i="1" s="1"/>
  <c r="I985" i="1" s="1"/>
  <c r="J985" i="1" s="1"/>
  <c r="D985" i="1"/>
  <c r="K985" i="1" l="1"/>
  <c r="L985" i="1" s="1"/>
  <c r="M985" i="1" s="1"/>
  <c r="H986" i="1" l="1"/>
  <c r="E986" i="1"/>
  <c r="C986" i="1"/>
  <c r="N987" i="1" s="1"/>
  <c r="D986" i="1" l="1"/>
  <c r="F986" i="1"/>
  <c r="G986" i="1" s="1"/>
  <c r="I986" i="1" s="1"/>
  <c r="J986" i="1" l="1"/>
  <c r="K986" i="1" s="1"/>
  <c r="L986" i="1" s="1"/>
  <c r="M986" i="1" s="1"/>
  <c r="E987" i="1" l="1"/>
  <c r="H987" i="1"/>
  <c r="C987" i="1"/>
  <c r="N988" i="1" s="1"/>
  <c r="F987" i="1" l="1"/>
  <c r="G987" i="1" s="1"/>
  <c r="I987" i="1" s="1"/>
  <c r="J987" i="1" s="1"/>
  <c r="D987" i="1"/>
  <c r="K987" i="1" l="1"/>
  <c r="L987" i="1" s="1"/>
  <c r="M987" i="1" s="1"/>
  <c r="E988" i="1" l="1"/>
  <c r="H988" i="1"/>
  <c r="C988" i="1"/>
  <c r="N989" i="1" s="1"/>
  <c r="D988" i="1" l="1"/>
  <c r="F988" i="1"/>
  <c r="G988" i="1" s="1"/>
  <c r="I988" i="1" s="1"/>
  <c r="J988" i="1" l="1"/>
  <c r="K988" i="1" s="1"/>
  <c r="L988" i="1" s="1"/>
  <c r="M988" i="1" s="1"/>
  <c r="H989" i="1" l="1"/>
  <c r="E989" i="1"/>
  <c r="C989" i="1"/>
  <c r="N990" i="1" s="1"/>
  <c r="F989" i="1" l="1"/>
  <c r="G989" i="1" s="1"/>
  <c r="I989" i="1" s="1"/>
  <c r="D989" i="1"/>
  <c r="J989" i="1" l="1"/>
  <c r="K989" i="1" s="1"/>
  <c r="L989" i="1" s="1"/>
  <c r="M989" i="1" s="1"/>
  <c r="E990" i="1" l="1"/>
  <c r="C990" i="1"/>
  <c r="N991" i="1" s="1"/>
  <c r="H990" i="1"/>
  <c r="D990" i="1" l="1"/>
  <c r="F990" i="1"/>
  <c r="G990" i="1" s="1"/>
  <c r="I990" i="1" s="1"/>
  <c r="J990" i="1" l="1"/>
  <c r="K990" i="1" s="1"/>
  <c r="L990" i="1" s="1"/>
  <c r="M990" i="1" s="1"/>
  <c r="H991" i="1" l="1"/>
  <c r="E991" i="1"/>
  <c r="C991" i="1"/>
  <c r="N992" i="1" s="1"/>
  <c r="D991" i="1" l="1"/>
  <c r="F991" i="1"/>
  <c r="G991" i="1" s="1"/>
  <c r="I991" i="1" s="1"/>
  <c r="J991" i="1" l="1"/>
  <c r="K991" i="1" s="1"/>
  <c r="L991" i="1" s="1"/>
  <c r="M991" i="1" s="1"/>
  <c r="E992" i="1" l="1"/>
  <c r="H992" i="1"/>
  <c r="C992" i="1"/>
  <c r="N993" i="1" s="1"/>
  <c r="D992" i="1" l="1"/>
  <c r="F992" i="1"/>
  <c r="G992" i="1" s="1"/>
  <c r="I992" i="1" s="1"/>
  <c r="J992" i="1" l="1"/>
  <c r="K992" i="1" s="1"/>
  <c r="L992" i="1" s="1"/>
  <c r="M992" i="1" s="1"/>
  <c r="E993" i="1" l="1"/>
  <c r="H993" i="1"/>
  <c r="C993" i="1"/>
  <c r="N994" i="1" s="1"/>
  <c r="D993" i="1" l="1"/>
  <c r="F993" i="1"/>
  <c r="G993" i="1" s="1"/>
  <c r="I993" i="1" s="1"/>
  <c r="J993" i="1" l="1"/>
  <c r="K993" i="1" s="1"/>
  <c r="L993" i="1" s="1"/>
  <c r="M993" i="1" s="1"/>
  <c r="E994" i="1" l="1"/>
  <c r="H994" i="1"/>
  <c r="C994" i="1"/>
  <c r="N995" i="1" s="1"/>
  <c r="D994" i="1" l="1"/>
  <c r="F994" i="1"/>
  <c r="G994" i="1" s="1"/>
  <c r="I994" i="1" s="1"/>
  <c r="J994" i="1" l="1"/>
  <c r="K994" i="1" s="1"/>
  <c r="L994" i="1" s="1"/>
  <c r="M994" i="1" s="1"/>
  <c r="E995" i="1" l="1"/>
  <c r="H995" i="1"/>
  <c r="C995" i="1"/>
  <c r="N996" i="1" s="1"/>
  <c r="F995" i="1" l="1"/>
  <c r="G995" i="1" s="1"/>
  <c r="I995" i="1" s="1"/>
  <c r="J995" i="1" s="1"/>
  <c r="D995" i="1"/>
  <c r="K995" i="1" l="1"/>
  <c r="L995" i="1" s="1"/>
  <c r="M995" i="1" s="1"/>
  <c r="H996" i="1" l="1"/>
  <c r="E996" i="1"/>
  <c r="C996" i="1"/>
  <c r="N997" i="1" s="1"/>
  <c r="F996" i="1" l="1"/>
  <c r="G996" i="1" s="1"/>
  <c r="I996" i="1" s="1"/>
  <c r="D996" i="1"/>
  <c r="J996" i="1" l="1"/>
  <c r="K996" i="1" s="1"/>
  <c r="L996" i="1" s="1"/>
  <c r="M996" i="1" s="1"/>
  <c r="E997" i="1" l="1"/>
  <c r="H997" i="1"/>
  <c r="C997" i="1"/>
  <c r="N998" i="1" s="1"/>
  <c r="F997" i="1" l="1"/>
  <c r="G997" i="1" s="1"/>
  <c r="I997" i="1" s="1"/>
  <c r="J997" i="1" s="1"/>
  <c r="D997" i="1"/>
  <c r="K997" i="1" l="1"/>
  <c r="L997" i="1" s="1"/>
  <c r="M997" i="1" s="1"/>
  <c r="H998" i="1" l="1"/>
  <c r="C998" i="1"/>
  <c r="N999" i="1" s="1"/>
  <c r="E998" i="1"/>
  <c r="D998" i="1" l="1"/>
  <c r="F998" i="1"/>
  <c r="G998" i="1" s="1"/>
  <c r="I998" i="1" s="1"/>
  <c r="J998" i="1" l="1"/>
  <c r="K998" i="1" s="1"/>
  <c r="L998" i="1" s="1"/>
  <c r="M998" i="1" s="1"/>
  <c r="H999" i="1" l="1"/>
  <c r="E999" i="1"/>
  <c r="C999" i="1"/>
  <c r="M9" i="1" s="1"/>
  <c r="C2" i="1" s="1"/>
  <c r="D999" i="1" l="1"/>
  <c r="F999" i="1"/>
  <c r="G999" i="1" s="1"/>
  <c r="I999" i="1" s="1"/>
  <c r="J999" i="1" l="1"/>
  <c r="K999" i="1" s="1"/>
  <c r="L999" i="1" s="1"/>
  <c r="M999" i="1" s="1"/>
</calcChain>
</file>

<file path=xl/sharedStrings.xml><?xml version="1.0" encoding="utf-8"?>
<sst xmlns="http://schemas.openxmlformats.org/spreadsheetml/2006/main" count="41" uniqueCount="40">
  <si>
    <t>BMR</t>
  </si>
  <si>
    <t>Exercise Type Lookup</t>
  </si>
  <si>
    <t>I WANT MY WEIGHT TO</t>
  </si>
  <si>
    <t>ACTIVITY LEVEL</t>
  </si>
  <si>
    <t xml:space="preserve">SEDENTARY </t>
  </si>
  <si>
    <t xml:space="preserve">LIGHT ACTIVITY </t>
  </si>
  <si>
    <t xml:space="preserve">MODERATE ACTIVITY </t>
  </si>
  <si>
    <t xml:space="preserve">VERY ACTIVE </t>
  </si>
  <si>
    <t xml:space="preserve">EXTRA ACTIVE </t>
  </si>
  <si>
    <t>MEASUREMENT SYSTEM</t>
  </si>
  <si>
    <t>CURRENT WEIGHT</t>
  </si>
  <si>
    <t>GOAL WEIGHT</t>
  </si>
  <si>
    <t>GENDER</t>
  </si>
  <si>
    <t>FEMALE</t>
  </si>
  <si>
    <t>DECREASE</t>
  </si>
  <si>
    <t>IMPERIAL</t>
  </si>
  <si>
    <t>AGE</t>
  </si>
  <si>
    <t>INITIAL DAILY CALORIE NEEDS</t>
  </si>
  <si>
    <t>INITIAL DAILY CALORIE INTAKE</t>
  </si>
  <si>
    <t>GOAL START DATE</t>
  </si>
  <si>
    <t>GOAL TARGET DATE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</si>
  <si>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</si>
  <si>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</si>
  <si>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</si>
  <si>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</si>
  <si>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</si>
  <si>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DATE</t>
  </si>
  <si>
    <t>WEEK</t>
  </si>
  <si>
    <t>DAY</t>
  </si>
  <si>
    <t>WEIGHT</t>
  </si>
  <si>
    <t>CAL BURNED</t>
  </si>
  <si>
    <t>CAL REMAINING</t>
  </si>
  <si>
    <t>% OF GOAL</t>
  </si>
  <si>
    <t>EXERCISE TYPE</t>
  </si>
  <si>
    <t>DESCRIPTION</t>
  </si>
  <si>
    <t xml:space="preserve"> This sheet should remain hidden.</t>
  </si>
  <si>
    <t>FACTOR</t>
  </si>
  <si>
    <t xml:space="preserve"> </t>
  </si>
  <si>
    <t>CAL CONSUMED</t>
  </si>
  <si>
    <t>CALORIE AMORTIZATION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</si>
</sst>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_);\(0\)"/>
    <numFmt numFmtId="166" formatCode="0.0_);\(0.0\)"/>
  </numFmts>
  <fonts count="12" x14ac:knownFonts="1">
    <font>
      <sz val="8"/>
      <color theme="1" tint="0.34998626667073579"/>
      <name val="Euphemia"/>
      <family val="2"/>
      <scheme val="minor"/>
    </font>
    <font>
      <sz val="9"/>
      <color theme="1"/>
      <name val="Euphemia"/>
      <family val="2"/>
      <scheme val="min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18"/>
      <color theme="0"/>
      <name val="Franklin Gothic Medium"/>
      <family val="2"/>
      <scheme val="major"/>
    </font>
    <font>
      <sz val="9"/>
      <color theme="0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8"/>
      <color theme="1" tint="4.9989318521683403E-2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20"/>
      <color theme="4"/>
      <name val="Franklin Gothic Medium"/>
      <family val="2"/>
      <scheme val="major"/>
    </font>
    <font>
      <sz val="8"/>
      <color theme="1" tint="0.249977111117893"/>
      <name val="Euphemia"/>
      <family val="2"/>
      <scheme val="minor"/>
    </font>
    <font>
      <sz val="25"/>
      <color theme="4" tint="-0.24994659260841701"/>
      <name val="Franklin Gothic Medium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8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 vertical="top"/>
    </xf>
    <xf numFmtId="0" fontId="4" fillId="2" borderId="0" applyNumberFormat="0" applyBorder="0" applyProtection="0">
      <alignment horizontal="left" vertical="top"/>
    </xf>
    <xf numFmtId="0" fontId="2" fillId="2" borderId="0" applyNumberFormat="0" applyBorder="0" applyProtection="0">
      <alignment horizontal="left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0" xfId="2" applyFill="1" applyAlignment="1">
      <alignment horizontal="left" indent="1"/>
    </xf>
    <xf numFmtId="0" fontId="0" fillId="3" borderId="0" xfId="0" applyFill="1">
      <alignment vertical="center"/>
    </xf>
    <xf numFmtId="0" fontId="0" fillId="3" borderId="0" xfId="0" applyFill="1" applyAlignment="1"/>
    <xf numFmtId="0" fontId="2" fillId="2" borderId="0" xfId="5">
      <alignment horizontal="left"/>
    </xf>
    <xf numFmtId="0" fontId="4" fillId="2" borderId="0" xfId="4">
      <alignment horizontal="left" vertical="top"/>
    </xf>
    <xf numFmtId="0" fontId="8" fillId="5" borderId="0" xfId="3" applyFill="1" applyAlignment="1">
      <alignment horizontal="left"/>
    </xf>
    <xf numFmtId="0" fontId="11" fillId="5" borderId="0" xfId="1" applyFill="1"/>
    <xf numFmtId="0" fontId="0" fillId="5" borderId="0" xfId="0" applyFill="1">
      <alignment vertical="center"/>
    </xf>
    <xf numFmtId="0" fontId="3" fillId="5" borderId="0" xfId="2" applyFill="1" applyAlignment="1">
      <alignment horizontal="left" vertical="top"/>
    </xf>
    <xf numFmtId="0" fontId="3" fillId="5" borderId="0" xfId="2" applyFill="1" applyAlignment="1">
      <alignment horizontal="left" indent="1"/>
    </xf>
    <xf numFmtId="0" fontId="1" fillId="5" borderId="0" xfId="0" applyFont="1" applyFill="1" applyAlignment="1">
      <alignment vertical="top" wrapText="1"/>
    </xf>
    <xf numFmtId="0" fontId="0" fillId="5" borderId="0" xfId="0" applyFill="1" applyAlignment="1"/>
    <xf numFmtId="0" fontId="0" fillId="3" borderId="0" xfId="0" applyFill="1" applyAlignment="1">
      <alignment horizontal="left" vertical="top" indent="1"/>
    </xf>
    <xf numFmtId="0" fontId="2" fillId="2" borderId="1" xfId="5" applyBorder="1" applyAlignment="1">
      <alignment horizontal="center" vertical="center"/>
    </xf>
    <xf numFmtId="0" fontId="2" fillId="2" borderId="2" xfId="5" applyBorder="1" applyAlignment="1">
      <alignment horizontal="center" vertical="center"/>
    </xf>
    <xf numFmtId="0" fontId="2" fillId="2" borderId="3" xfId="5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3" borderId="4" xfId="0" applyFill="1" applyBorder="1">
      <alignment vertical="center"/>
    </xf>
    <xf numFmtId="0" fontId="2" fillId="2" borderId="3" xfId="5" applyBorder="1">
      <alignment horizontal="left"/>
    </xf>
    <xf numFmtId="0" fontId="4" fillId="2" borderId="5" xfId="4" applyBorder="1">
      <alignment horizontal="left" vertical="top"/>
    </xf>
    <xf numFmtId="0" fontId="0" fillId="3" borderId="0" xfId="0" applyFill="1" applyBorder="1">
      <alignment vertical="center"/>
    </xf>
    <xf numFmtId="14" fontId="0" fillId="0" borderId="1" xfId="0" applyNumberFormat="1" applyBorder="1" applyAlignment="1">
      <alignment horizontal="right" indent="1"/>
    </xf>
    <xf numFmtId="2" fontId="7" fillId="0" borderId="2" xfId="0" applyNumberFormat="1" applyFont="1" applyBorder="1" applyAlignment="1">
      <alignment horizontal="right" indent="1"/>
    </xf>
    <xf numFmtId="166" fontId="0" fillId="0" borderId="2" xfId="0" applyNumberFormat="1" applyBorder="1" applyAlignment="1">
      <alignment horizontal="right" indent="2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4" borderId="3" xfId="7" applyNumberFormat="1" applyFont="1" applyFill="1" applyBorder="1" applyAlignment="1">
      <alignment horizontal="center" vertical="center"/>
    </xf>
    <xf numFmtId="1" fontId="9" fillId="5" borderId="0" xfId="6" applyNumberFormat="1" applyFont="1" applyFill="1" applyAlignment="1">
      <alignment horizontal="left" vertical="top"/>
    </xf>
    <xf numFmtId="0" fontId="0" fillId="5" borderId="1" xfId="0" applyFill="1" applyBorder="1">
      <alignment vertical="center"/>
    </xf>
    <xf numFmtId="0" fontId="0" fillId="5" borderId="0" xfId="0" applyFill="1" applyAlignment="1">
      <alignment horizontal="left"/>
    </xf>
    <xf numFmtId="0" fontId="0" fillId="5" borderId="0" xfId="0" applyFill="1" applyBorder="1" applyAlignment="1"/>
    <xf numFmtId="0" fontId="10" fillId="6" borderId="0" xfId="0" applyFont="1" applyFill="1">
      <alignment vertical="center"/>
    </xf>
    <xf numFmtId="0" fontId="10" fillId="5" borderId="0" xfId="0" applyFont="1" applyFill="1" applyAlignment="1">
      <alignment horizontal="left" vertical="center" indent="1"/>
    </xf>
    <xf numFmtId="0" fontId="10" fillId="5" borderId="0" xfId="0" applyFont="1" applyFill="1">
      <alignment vertical="center"/>
    </xf>
    <xf numFmtId="0" fontId="11" fillId="6" borderId="0" xfId="1" applyFill="1" applyAlignment="1">
      <alignment horizontal="left" vertical="center" indent="1"/>
    </xf>
    <xf numFmtId="9" fontId="0" fillId="0" borderId="3" xfId="7" applyNumberFormat="1" applyFont="1" applyFill="1" applyBorder="1" applyAlignment="1">
      <alignment horizontal="center" vertical="center"/>
    </xf>
    <xf numFmtId="3" fontId="4" fillId="2" borderId="3" xfId="4" applyNumberFormat="1" applyBorder="1">
      <alignment horizontal="left" vertical="top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1" fillId="0" borderId="0" xfId="1" applyAlignment="1">
      <alignment horizontal="centerContinuous" vertical="center"/>
    </xf>
    <xf numFmtId="0" fontId="4" fillId="2" borderId="4" xfId="4" applyBorder="1">
      <alignment horizontal="left" vertical="top"/>
    </xf>
    <xf numFmtId="0" fontId="3" fillId="5" borderId="0" xfId="0" applyFont="1" applyFill="1" applyAlignment="1">
      <alignment vertical="top" wrapText="1"/>
    </xf>
    <xf numFmtId="0" fontId="4" fillId="2" borderId="0" xfId="4">
      <alignment horizontal="left" vertical="top"/>
    </xf>
    <xf numFmtId="0" fontId="5" fillId="3" borderId="4" xfId="0" applyFont="1" applyFill="1" applyBorder="1" applyAlignment="1">
      <alignment horizontal="left" vertical="center" wrapText="1" indent="1"/>
    </xf>
    <xf numFmtId="0" fontId="3" fillId="5" borderId="0" xfId="0" applyFont="1" applyFill="1" applyAlignment="1">
      <alignment wrapText="1"/>
    </xf>
    <xf numFmtId="0" fontId="4" fillId="2" borderId="3" xfId="4" applyBorder="1">
      <alignment horizontal="left" vertical="top"/>
    </xf>
    <xf numFmtId="0" fontId="4" fillId="2" borderId="0" xfId="4" applyBorder="1">
      <alignment horizontal="left" vertical="top"/>
    </xf>
    <xf numFmtId="1" fontId="9" fillId="5" borderId="0" xfId="6" applyNumberFormat="1" applyFont="1" applyFill="1" applyAlignment="1">
      <alignment horizontal="left" vertical="top"/>
    </xf>
    <xf numFmtId="1" fontId="9" fillId="5" borderId="0" xfId="6" applyNumberFormat="1" applyFont="1" applyFill="1" applyBorder="1" applyAlignment="1">
      <alignment horizontal="left" vertical="top"/>
    </xf>
    <xf numFmtId="1" fontId="9" fillId="5" borderId="1" xfId="6" applyNumberFormat="1" applyFont="1" applyFill="1" applyBorder="1" applyAlignment="1">
      <alignment horizontal="left" vertical="top"/>
    </xf>
    <xf numFmtId="14" fontId="9" fillId="5" borderId="0" xfId="3" applyNumberFormat="1" applyFont="1" applyFill="1" applyBorder="1">
      <alignment horizontal="left" vertical="top"/>
    </xf>
    <xf numFmtId="14" fontId="9" fillId="5" borderId="1" xfId="3" applyNumberFormat="1" applyFont="1" applyFill="1" applyBorder="1">
      <alignment horizontal="left" vertical="top"/>
    </xf>
    <xf numFmtId="14" fontId="9" fillId="5" borderId="3" xfId="3" applyNumberFormat="1" applyFont="1" applyFill="1" applyBorder="1" applyAlignment="1">
      <alignment horizontal="left" vertical="top"/>
    </xf>
    <xf numFmtId="14" fontId="9" fillId="5" borderId="0" xfId="3" applyNumberFormat="1" applyFont="1" applyFill="1" applyAlignment="1">
      <alignment horizontal="left" vertical="top"/>
    </xf>
    <xf numFmtId="164" fontId="4" fillId="2" borderId="5" xfId="4" applyNumberFormat="1" applyBorder="1" applyAlignment="1">
      <alignment horizontal="left"/>
    </xf>
    <xf numFmtId="164" fontId="4" fillId="2" borderId="4" xfId="4" applyNumberFormat="1" applyBorder="1" applyAlignment="1">
      <alignment horizontal="left"/>
    </xf>
    <xf numFmtId="164" fontId="4" fillId="2" borderId="3" xfId="4" applyNumberFormat="1" applyBorder="1">
      <alignment horizontal="left" vertical="top"/>
    </xf>
    <xf numFmtId="164" fontId="4" fillId="2" borderId="1" xfId="4" applyNumberFormat="1" applyBorder="1">
      <alignment horizontal="left" vertical="top"/>
    </xf>
    <xf numFmtId="0" fontId="4" fillId="2" borderId="5" xfId="4" applyBorder="1">
      <alignment horizontal="left" vertical="top"/>
    </xf>
    <xf numFmtId="0" fontId="4" fillId="2" borderId="6" xfId="4" applyBorder="1">
      <alignment horizontal="left" vertical="top"/>
    </xf>
  </cellXfs>
  <cellStyles count="8">
    <cellStyle name="Comma" xfId="6" builtinId="3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Normal" xfId="0" builtinId="0" customBuiltin="1"/>
    <cellStyle name="Percent" xfId="7" builtinId="5"/>
    <cellStyle name="Title" xfId="1" builtinId="15" customBuiltin="1"/>
  </cellStyles>
  <dxfs count="12">
    <dxf>
      <numFmt numFmtId="167" formatCode="0.0\ &quot;IN&quot;"/>
    </dxf>
    <dxf>
      <numFmt numFmtId="168" formatCode="0\ &quot;CM&quot;"/>
    </dxf>
    <dxf>
      <numFmt numFmtId="169" formatCode="0.0\ &quot;LBS&quot;"/>
    </dxf>
    <dxf>
      <numFmt numFmtId="170" formatCode="0.0\ &quot;KGS&quot;"/>
    </dxf>
    <dxf>
      <numFmt numFmtId="171" formatCode="0\ &quot;FT&quot;"/>
    </dxf>
    <dxf>
      <numFmt numFmtId="172" formatCode="0\ &quot;M&quot;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113084</xdr:colOff>
      <xdr:row>0</xdr:row>
      <xdr:rowOff>79127</xdr:rowOff>
    </xdr:from>
    <xdr:to>
      <xdr:col>15</xdr:col>
      <xdr:colOff>3737</xdr:colOff>
      <xdr:row>1</xdr:row>
      <xdr:rowOff>1022</xdr:rowOff>
    </xdr:to>
    <xdr:sp macro="" textlink="">
      <xdr:nvSpPr>
        <xdr:cNvPr id="3" name="Title Artwork" descr="Rounded rectangle with a gradient fill." title="Calorie Amortization Schedule (Title and artwork)"/>
        <xdr:cNvSpPr/>
      </xdr:nvSpPr>
      <xdr:spPr>
        <a:xfrm>
          <a:off x="113084" y="79127"/>
          <a:ext cx="10330053" cy="731520"/>
        </a:xfrm>
        <a:prstGeom prst="round2SameRect">
          <a:avLst/>
        </a:prstGeom>
        <a:gradFill>
          <a:gsLst>
            <a:gs pos="0">
              <a:schemeClr val="accent1"/>
            </a:gs>
            <a:gs pos="100000">
              <a:schemeClr val="accent1">
                <a:lumMod val="60000"/>
                <a:lumOff val="40000"/>
              </a:schemeClr>
            </a:gs>
          </a:gsLst>
        </a:gradFill>
        <a:ln>
          <a:noFill/>
        </a:ln>
        <a:effectLst>
          <a:outerShdw blurRad="38100" dist="25400" dir="16200000" rotWithShape="0">
            <a:prstClr val="black">
              <a:alpha val="15000"/>
            </a:prstClr>
          </a:outerShdw>
        </a:effectLst>
        <a:scene3d>
          <a:camera prst="orthographicFront">
            <a:rot lat="0" lon="0" rev="0"/>
          </a:camera>
          <a:lightRig rig="brightRoom" dir="t">
            <a:rot lat="0" lon="0" rev="8700000"/>
          </a:lightRig>
        </a:scene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CALORIE</a:t>
          </a:r>
          <a:r>
            <a:rPr lang="en-US" sz="250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 AMORTIZATION SCHEDULE</a:t>
          </a:r>
          <a:endParaRPr lang="en-US" sz="2500">
            <a:solidFill>
              <a:schemeClr val="tx1">
                <a:lumMod val="75000"/>
                <a:lumOff val="25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ExerciseTypes" displayName="ExerciseTypes" ref="B3:D8" totalsRowShown="0">
  <tableColumns count="3">
    <tableColumn id="1" name="EXERCISE TYPE"/>
    <tableColumn id="2" name="DESCRIPTION"/>
    <tableColumn id="3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P999"/>
  <sheetViews>
    <sheetView showGridLines="0" tabSelected="1" zoomScaleNormal="100" workbookViewId="0"/>
  </sheetViews>
  <sheetFormatPr defaultRowHeight="15" customHeight="1" x14ac:dyDescent="0.3"/>
  <cols>
    <col min="1" max="1" width="2" customWidth="1"/>
    <col min="2" max="2" width="1.83203125" style="30" customWidth="1"/>
    <col min="3" max="3" width="17.6640625" customWidth="1"/>
    <col min="4" max="4" width="8.83203125" customWidth="1"/>
    <col min="5" max="5" width="10.83203125" customWidth="1"/>
    <col min="6" max="6" width="12.6640625" customWidth="1"/>
    <col min="7" max="7" width="9.33203125" customWidth="1"/>
    <col min="8" max="8" width="18" customWidth="1"/>
    <col min="9" max="9" width="16.6640625" customWidth="1"/>
    <col min="10" max="10" width="20.83203125" customWidth="1"/>
    <col min="11" max="11" width="16.6640625" customWidth="1"/>
    <col min="12" max="12" width="17.6640625" customWidth="1"/>
    <col min="13" max="13" width="11" customWidth="1"/>
    <col min="14" max="14" width="16.83203125" customWidth="1"/>
    <col min="15" max="15" width="1.83203125" customWidth="1"/>
    <col min="16" max="16" width="2" customWidth="1"/>
  </cols>
  <sheetData>
    <row r="1" spans="1:16" ht="63.75" customHeight="1" x14ac:dyDescent="0.3">
      <c r="B1" s="44" t="s">
        <v>39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t="s">
        <v>37</v>
      </c>
    </row>
    <row r="2" spans="1:16" s="1" customFormat="1" ht="34.5" customHeight="1" x14ac:dyDescent="0.4">
      <c r="A2"/>
      <c r="B2" s="9"/>
      <c r="C2" s="7" t="str">
        <f ca="1">IFERROR(CONCATENATE("ONLY ",DATEDIF(StartDate,TargetDate,"m")," MONTHS AND ", DATEDIF(StartDate,TargetDate,"md"),DayNo),"")</f>
        <v>ONLY 3 MONTHS AND 16 DAYS</v>
      </c>
      <c r="D2" s="8"/>
      <c r="E2" s="9"/>
      <c r="F2" s="9"/>
      <c r="G2" s="9"/>
      <c r="H2" s="9"/>
      <c r="I2" s="49" t="str">
        <f>IF(WeightGoal="Decrease","It's not recommended that you decrease your calorie intake by more than 1000 calories below your daily calorie needs or consume less than " &amp; IF(Gender="Female","1200 calories per day.","1800 calories per day."),"")</f>
        <v>It's not recommended that you decrease your calorie intake by more than 1000 calories below your daily calorie needs or consume less than 1200 calories per day.</v>
      </c>
      <c r="J2" s="49"/>
      <c r="K2" s="49"/>
      <c r="L2" s="49"/>
      <c r="M2" s="49"/>
      <c r="N2" s="49"/>
      <c r="O2" s="12"/>
      <c r="P2"/>
    </row>
    <row r="3" spans="1:16" ht="21" customHeight="1" x14ac:dyDescent="0.3">
      <c r="B3" s="9"/>
      <c r="C3" s="10" t="str">
        <f>IF(WeightGoal="Maintain",""," UNTIL YOU REACH YOUR GOAL!")</f>
        <v xml:space="preserve"> UNTIL YOU REACH YOUR GOAL!</v>
      </c>
      <c r="D3" s="11"/>
      <c r="E3" s="9"/>
      <c r="F3" s="9"/>
      <c r="G3" s="9"/>
      <c r="H3" s="9"/>
      <c r="I3" s="46" t="str">
        <f>IF(WeightGoal="Maintain","",CONCATENATE("Goal target date is based on the recommended average weight ",IF(WeightGoal="Decrease","loss ","gain "),"of ",IF(UnitOfMeasure="Imperial","1 lb",".45 k")," per week."))</f>
        <v>Goal target date is based on the recommended average weight loss of 1 lb per week.</v>
      </c>
      <c r="J3" s="46"/>
      <c r="K3" s="46"/>
      <c r="L3" s="46"/>
      <c r="M3" s="46"/>
      <c r="N3" s="46"/>
      <c r="O3" s="12"/>
    </row>
    <row r="4" spans="1:16" s="1" customFormat="1" ht="21" customHeight="1" x14ac:dyDescent="0.3">
      <c r="A4"/>
      <c r="B4" s="3"/>
      <c r="C4" s="5" t="s">
        <v>3</v>
      </c>
      <c r="D4" s="2"/>
      <c r="E4" s="3"/>
      <c r="F4" s="3"/>
      <c r="G4" s="3"/>
      <c r="H4" s="3"/>
      <c r="I4" s="23" t="s">
        <v>9</v>
      </c>
      <c r="J4" s="3"/>
      <c r="K4" s="23" t="s">
        <v>10</v>
      </c>
      <c r="L4" s="25"/>
      <c r="M4" s="23" t="s">
        <v>16</v>
      </c>
      <c r="N4" s="3"/>
      <c r="O4" s="3"/>
      <c r="P4"/>
    </row>
    <row r="5" spans="1:16" ht="27" customHeight="1" x14ac:dyDescent="0.4">
      <c r="B5" s="22"/>
      <c r="C5" s="45" t="s">
        <v>6</v>
      </c>
      <c r="D5" s="45"/>
      <c r="E5" s="45"/>
      <c r="F5" s="48" t="str">
        <f>VLOOKUP(Level,ExerciseTypes[],2,FALSE)</f>
        <v>EXERCISE 3-5 DAYS/WEEK</v>
      </c>
      <c r="G5" s="48"/>
      <c r="H5" s="48"/>
      <c r="I5" s="63" t="s">
        <v>15</v>
      </c>
      <c r="J5" s="64"/>
      <c r="K5" s="59">
        <v>150</v>
      </c>
      <c r="L5" s="60"/>
      <c r="M5" s="24">
        <v>34</v>
      </c>
      <c r="N5" s="22"/>
      <c r="O5" s="22"/>
    </row>
    <row r="6" spans="1:16" ht="21" customHeight="1" x14ac:dyDescent="0.3">
      <c r="B6" s="3"/>
      <c r="C6" s="5" t="s">
        <v>2</v>
      </c>
      <c r="D6" s="4"/>
      <c r="E6" s="3"/>
      <c r="F6" s="3"/>
      <c r="G6" s="3"/>
      <c r="H6" s="3"/>
      <c r="I6" s="23" t="str">
        <f>IF(Standard,"HEIGHT IN FT","HEIGHT IN M")</f>
        <v>HEIGHT IN FT</v>
      </c>
      <c r="J6" s="5" t="str">
        <f>IF(Standard,"INCHES","CENTIMETERS")</f>
        <v>INCHES</v>
      </c>
      <c r="K6" s="23" t="s">
        <v>11</v>
      </c>
      <c r="L6" s="25"/>
      <c r="M6" s="23" t="s">
        <v>12</v>
      </c>
      <c r="N6" s="3"/>
      <c r="O6" s="3"/>
    </row>
    <row r="7" spans="1:16" s="1" customFormat="1" ht="27" customHeight="1" x14ac:dyDescent="0.3">
      <c r="A7"/>
      <c r="B7" s="3"/>
      <c r="C7" s="47" t="s">
        <v>14</v>
      </c>
      <c r="D7" s="47"/>
      <c r="E7" s="14"/>
      <c r="F7" s="14"/>
      <c r="G7" s="14"/>
      <c r="H7" s="3"/>
      <c r="I7" s="41">
        <v>5</v>
      </c>
      <c r="J7" s="6">
        <v>5</v>
      </c>
      <c r="K7" s="61">
        <v>135</v>
      </c>
      <c r="L7" s="62"/>
      <c r="M7" s="50" t="s">
        <v>13</v>
      </c>
      <c r="N7" s="51"/>
      <c r="O7" s="3"/>
      <c r="P7"/>
    </row>
    <row r="8" spans="1:16" ht="13.5" x14ac:dyDescent="0.3">
      <c r="B8" s="9"/>
      <c r="C8" s="34" t="s">
        <v>17</v>
      </c>
      <c r="D8" s="13"/>
      <c r="E8" s="33"/>
      <c r="F8" s="34" t="s">
        <v>18</v>
      </c>
      <c r="G8" s="9"/>
      <c r="H8" s="33"/>
      <c r="I8" s="35" t="str">
        <f>IF(WeightGoal="Increase","EXCESS CALORIES NEEDED","CALORIES TO BURN")</f>
        <v>CALORIES TO BURN</v>
      </c>
      <c r="J8" s="33"/>
      <c r="K8" s="35" t="s">
        <v>19</v>
      </c>
      <c r="L8" s="33"/>
      <c r="M8" s="13" t="s">
        <v>20</v>
      </c>
      <c r="N8" s="9"/>
      <c r="O8" s="9"/>
    </row>
    <row r="9" spans="1:16" ht="27" customHeight="1" x14ac:dyDescent="0.3">
      <c r="B9" s="9"/>
      <c r="C9" s="32">
        <f>IF(AllComplete,BMR*ActivityFactor,"")</f>
        <v>2252.46</v>
      </c>
      <c r="D9" s="13"/>
      <c r="E9" s="33"/>
      <c r="F9" s="52">
        <f>IF(AllComplete,BMR*ActivityFactor+IF(WeightGoal="Maintain",0,IF(WeightGoal="Decrease",-500,IF(WeightGoal="Increase",500))),"")</f>
        <v>1752.46</v>
      </c>
      <c r="G9" s="52"/>
      <c r="H9" s="33"/>
      <c r="I9" s="53">
        <f>IF(WeightGoal="Maintain","",(WeightToLoseGain)*IF(Standard,1,2.2)*3500)</f>
        <v>52500</v>
      </c>
      <c r="J9" s="54"/>
      <c r="K9" s="55">
        <f ca="1">TODAY()-5</f>
        <v>42747</v>
      </c>
      <c r="L9" s="56"/>
      <c r="M9" s="57">
        <f ca="1">IF(WeightGoal="Maintain","",IF(AND(AllComplete,C13&lt;&gt;""),MAX(C12:C999),"Target date cannot be less than start date. Please check your entries."))</f>
        <v>42853</v>
      </c>
      <c r="N9" s="58"/>
      <c r="O9" s="9"/>
    </row>
    <row r="10" spans="1:16" ht="10.5" customHeight="1" x14ac:dyDescent="0.3">
      <c r="B10"/>
    </row>
    <row r="11" spans="1:16" ht="18" customHeight="1" x14ac:dyDescent="0.3">
      <c r="B11" s="5"/>
      <c r="C11" s="15" t="s">
        <v>26</v>
      </c>
      <c r="D11" s="16" t="s">
        <v>27</v>
      </c>
      <c r="E11" s="16" t="s">
        <v>28</v>
      </c>
      <c r="F11" s="16" t="s">
        <v>29</v>
      </c>
      <c r="G11" s="16" t="s">
        <v>0</v>
      </c>
      <c r="H11" s="16" t="s">
        <v>38</v>
      </c>
      <c r="I11" s="16" t="s">
        <v>30</v>
      </c>
      <c r="J11" s="16" t="str">
        <f>IF(WeightGoal="Increase", "EXTRA CAL","CAL DEFICIT")</f>
        <v>CAL DEFICIT</v>
      </c>
      <c r="K11" s="16" t="s">
        <v>31</v>
      </c>
      <c r="L11" s="16" t="str">
        <f>IF(UnitOfMeasure="Imperial","LBS REMAINING","KGS REMAINING")</f>
        <v>LBS REMAINING</v>
      </c>
      <c r="M11" s="16" t="str">
        <f>IF(WeightGoal="Increase","GAIN","LOSS")</f>
        <v>LOSS</v>
      </c>
      <c r="N11" s="17" t="s">
        <v>32</v>
      </c>
      <c r="O11" s="5"/>
    </row>
    <row r="12" spans="1:16" ht="15" customHeight="1" x14ac:dyDescent="0.3">
      <c r="C12" s="26">
        <f ca="1">IF(Maintain,"",StartDate)</f>
        <v>42747</v>
      </c>
      <c r="D12" s="18">
        <f>IF(Maintain,"",1)</f>
        <v>1</v>
      </c>
      <c r="E12" s="18">
        <f>IF(AND(ISNUMBER(K12),K12&gt;0),1,"")</f>
        <v>1</v>
      </c>
      <c r="F12" s="19">
        <f>IF(Maintain,"",Weight)</f>
        <v>150</v>
      </c>
      <c r="G12" s="20">
        <f>IF(Maintain,"",IF(F12&gt;0,RunningBMR,""))</f>
        <v>1453.2</v>
      </c>
      <c r="H12" s="20">
        <f>IF(Maintain,"",InitCalIntake)</f>
        <v>1752.46</v>
      </c>
      <c r="I12" s="20">
        <f>IFERROR(G12*(ActivityFactor),"")</f>
        <v>2252.46</v>
      </c>
      <c r="J12" s="20">
        <f>IFERROR(IF(WeightGoal="Increase",H12-I12,I12-H12),"")</f>
        <v>500</v>
      </c>
      <c r="K12" s="21">
        <f>I9</f>
        <v>52500</v>
      </c>
      <c r="L12" s="28">
        <f>IFERROR(IF(Standard,K12/CalsPerPound,K12/CalsPerPound/2.2),"")</f>
        <v>15</v>
      </c>
      <c r="M12" s="27">
        <f>IFERROR(WeightToLoseGain-L12,"")</f>
        <v>0</v>
      </c>
      <c r="N12" s="31">
        <f>IF(Maintain,"",0%)</f>
        <v>0</v>
      </c>
    </row>
    <row r="13" spans="1:16" ht="15" customHeight="1" x14ac:dyDescent="0.3">
      <c r="C13" s="26">
        <f t="shared" ref="C13:C76" ca="1" si="0">IFERROR(IF(L12&gt;0,C12+1,""),"")</f>
        <v>42748</v>
      </c>
      <c r="D13" s="18" t="str">
        <f>IFERROR(IF(E13&lt;&gt;"",IF(MOD(E13,7)=1,(E12/7)+1,""),""),"")</f>
        <v/>
      </c>
      <c r="E13" s="18">
        <f t="shared" ref="E13:E76" si="1">IFERROR(IF(L12&gt;0,E12+1,""),"")</f>
        <v>2</v>
      </c>
      <c r="F13" s="19">
        <f t="shared" ref="F13:F76" si="2">IFERROR(IF($E13&lt;&gt;"",F12-(J12/CalsPerPound),""),"")</f>
        <v>149.85714285714286</v>
      </c>
      <c r="G13" s="20">
        <f>IFERROR(RunningBMR,"")</f>
        <v>1452.5785714285714</v>
      </c>
      <c r="H13" s="20">
        <f>IFERROR(IF(L12&gt;0,G12*ActivityFactor+IF(WeightGoal="Maintain",0,IF(WeightGoal="Decrease",-500,IF(WeightGoal="Increase",500))),""),"")</f>
        <v>1752.46</v>
      </c>
      <c r="I13" s="20">
        <f>IFERROR(G13*(ActivityFactor),"")</f>
        <v>2251.4967857142856</v>
      </c>
      <c r="J13" s="20">
        <f>IFERROR(IF(WeightGoal="Increase",H13-I13,I13-H13),"")</f>
        <v>499.03678571428554</v>
      </c>
      <c r="K13" s="21">
        <f>IFERROR(K12-J13,"")</f>
        <v>52000.963214285715</v>
      </c>
      <c r="L13" s="28">
        <f>IFERROR(IF(Standard,K13/CalsPerPound,K13/CalsPerPound/2.2),"")</f>
        <v>14.857418061224489</v>
      </c>
      <c r="M13" s="27">
        <f>IFERROR(WeightToLoseGain-L13,"")</f>
        <v>0.14258193877551051</v>
      </c>
      <c r="N13" s="31">
        <f ca="1">IFERROR(IF(C12&lt;&gt;"",M13/(WeightToLoseGain),""),"")</f>
        <v>9.5054625850340344E-3</v>
      </c>
    </row>
    <row r="14" spans="1:16" ht="15" customHeight="1" x14ac:dyDescent="0.3">
      <c r="C14" s="26">
        <f t="shared" ca="1" si="0"/>
        <v>42749</v>
      </c>
      <c r="D14" s="18" t="str">
        <f t="shared" ref="D14:D77" si="3">IFERROR(IF(E14&lt;&gt;"",IF(MOD(E14,7)=1,(E13/7)+1,""),""),"")</f>
        <v/>
      </c>
      <c r="E14" s="18">
        <f t="shared" si="1"/>
        <v>3</v>
      </c>
      <c r="F14" s="19">
        <f t="shared" si="2"/>
        <v>149.71456091836734</v>
      </c>
      <c r="G14" s="20">
        <f>IFERROR(RunningBMR,"")</f>
        <v>1451.9583399948979</v>
      </c>
      <c r="H14" s="20">
        <f>IFERROR(IF(L13&gt;0,G13*ActivityFactor+IF(WeightGoal="Maintain",0,IF(WeightGoal="Decrease",-500,IF(WeightGoal="Increase",500))),""),"")</f>
        <v>1751.4967857142856</v>
      </c>
      <c r="I14" s="20">
        <f>IFERROR(G14*(ActivityFactor),"")</f>
        <v>2250.5354269920917</v>
      </c>
      <c r="J14" s="20">
        <f>IFERROR(IF(WeightGoal="Increase",H14-I14,I14-H14),"")</f>
        <v>499.03864127780616</v>
      </c>
      <c r="K14" s="21">
        <f t="shared" ref="K14:K77" si="4">IFERROR(K13-J14,"")</f>
        <v>51501.924573007913</v>
      </c>
      <c r="L14" s="28">
        <f>IFERROR(IF(Standard,K14/CalsPerPound,K14/CalsPerPound/2.2),"")</f>
        <v>14.714835592287976</v>
      </c>
      <c r="M14" s="27">
        <f>IFERROR(WeightToLoseGain-L14,"")</f>
        <v>0.28516440771202411</v>
      </c>
      <c r="N14" s="31">
        <f ca="1">IFERROR(IF(C13&lt;&gt;"",M14/(WeightToLoseGain),""),"")</f>
        <v>1.901096051413494E-2</v>
      </c>
    </row>
    <row r="15" spans="1:16" ht="15" customHeight="1" x14ac:dyDescent="0.3">
      <c r="C15" s="26">
        <f t="shared" ca="1" si="0"/>
        <v>42750</v>
      </c>
      <c r="D15" s="18" t="str">
        <f t="shared" si="3"/>
        <v/>
      </c>
      <c r="E15" s="18">
        <f t="shared" si="1"/>
        <v>4</v>
      </c>
      <c r="F15" s="19">
        <f t="shared" si="2"/>
        <v>149.57197844943082</v>
      </c>
      <c r="G15" s="20">
        <f>IFERROR(RunningBMR,"")</f>
        <v>1451.3381062550241</v>
      </c>
      <c r="H15" s="20">
        <f>IFERROR(IF(L14&gt;0,G14*ActivityFactor+IF(WeightGoal="Maintain",0,IF(WeightGoal="Decrease",-500,IF(WeightGoal="Increase",500))),""),"")</f>
        <v>1750.5354269920917</v>
      </c>
      <c r="I15" s="20">
        <f>IFERROR(G15*(ActivityFactor),"")</f>
        <v>2249.5740646952872</v>
      </c>
      <c r="J15" s="20">
        <f>IFERROR(IF(WeightGoal="Increase",H15-I15,I15-H15),"")</f>
        <v>499.03863770319549</v>
      </c>
      <c r="K15" s="21">
        <f t="shared" si="4"/>
        <v>51002.885935304716</v>
      </c>
      <c r="L15" s="28">
        <f>IFERROR(IF(Standard,K15/CalsPerPound,K15/CalsPerPound/2.2),"")</f>
        <v>14.572253124372775</v>
      </c>
      <c r="M15" s="27">
        <f>IFERROR(WeightToLoseGain-L15,"")</f>
        <v>0.42774687562722491</v>
      </c>
      <c r="N15" s="31">
        <f ca="1">IFERROR(IF(C14&lt;&gt;"",M15/(WeightToLoseGain),""),"")</f>
        <v>2.8516458375148327E-2</v>
      </c>
    </row>
    <row r="16" spans="1:16" ht="15" customHeight="1" x14ac:dyDescent="0.3">
      <c r="C16" s="26">
        <f t="shared" ca="1" si="0"/>
        <v>42751</v>
      </c>
      <c r="D16" s="18" t="str">
        <f t="shared" si="3"/>
        <v/>
      </c>
      <c r="E16" s="18">
        <f t="shared" si="1"/>
        <v>5</v>
      </c>
      <c r="F16" s="19">
        <f t="shared" si="2"/>
        <v>149.42939598151563</v>
      </c>
      <c r="G16" s="20">
        <f>IFERROR(RunningBMR,"")</f>
        <v>1450.7178725195929</v>
      </c>
      <c r="H16" s="20">
        <f>IFERROR(IF(L15&gt;0,G15*ActivityFactor+IF(WeightGoal="Maintain",0,IF(WeightGoal="Decrease",-500,IF(WeightGoal="Increase",500))),""),"")</f>
        <v>1749.5740646952872</v>
      </c>
      <c r="I16" s="20">
        <f>IFERROR(G16*(ActivityFactor),"")</f>
        <v>2248.612702405369</v>
      </c>
      <c r="J16" s="20">
        <f>IFERROR(IF(WeightGoal="Increase",H16-I16,I16-H16),"")</f>
        <v>499.03863771008173</v>
      </c>
      <c r="K16" s="21">
        <f t="shared" si="4"/>
        <v>50503.847297594635</v>
      </c>
      <c r="L16" s="28">
        <f>IFERROR(IF(Standard,K16/CalsPerPound,K16/CalsPerPound/2.2),"")</f>
        <v>14.42967065645561</v>
      </c>
      <c r="M16" s="27">
        <f>IFERROR(WeightToLoseGain-L16,"")</f>
        <v>0.57032934354439035</v>
      </c>
      <c r="N16" s="31">
        <f ca="1">IFERROR(IF(C15&lt;&gt;"",M16/(WeightToLoseGain),""),"")</f>
        <v>3.8021956236292689E-2</v>
      </c>
    </row>
    <row r="17" spans="3:14" ht="15" customHeight="1" x14ac:dyDescent="0.3">
      <c r="C17" s="26">
        <f t="shared" ca="1" si="0"/>
        <v>42752</v>
      </c>
      <c r="D17" s="18" t="str">
        <f t="shared" si="3"/>
        <v/>
      </c>
      <c r="E17" s="18">
        <f t="shared" si="1"/>
        <v>6</v>
      </c>
      <c r="F17" s="19">
        <f t="shared" si="2"/>
        <v>149.28681351359845</v>
      </c>
      <c r="G17" s="20">
        <f>IFERROR(RunningBMR,"")</f>
        <v>1450.0976387841531</v>
      </c>
      <c r="H17" s="20">
        <f>IFERROR(IF(L16&gt;0,G16*ActivityFactor+IF(WeightGoal="Maintain",0,IF(WeightGoal="Decrease",-500,IF(WeightGoal="Increase",500))),""),"")</f>
        <v>1748.612702405369</v>
      </c>
      <c r="I17" s="20">
        <f>IFERROR(G17*(ActivityFactor),"")</f>
        <v>2247.6513401154375</v>
      </c>
      <c r="J17" s="20">
        <f>IFERROR(IF(WeightGoal="Increase",H17-I17,I17-H17),"")</f>
        <v>499.03863771006854</v>
      </c>
      <c r="K17" s="21">
        <f t="shared" si="4"/>
        <v>50004.808659884569</v>
      </c>
      <c r="L17" s="28">
        <f>IFERROR(IF(Standard,K17/CalsPerPound,K17/CalsPerPound/2.2),"")</f>
        <v>14.287088188538448</v>
      </c>
      <c r="M17" s="27">
        <f>IFERROR(WeightToLoseGain-L17,"")</f>
        <v>0.71291181146155225</v>
      </c>
      <c r="N17" s="31">
        <f ca="1">IFERROR(IF(C16&lt;&gt;"",M17/(WeightToLoseGain),""),"")</f>
        <v>4.7527454097436819E-2</v>
      </c>
    </row>
    <row r="18" spans="3:14" ht="15" customHeight="1" x14ac:dyDescent="0.3">
      <c r="C18" s="26">
        <f t="shared" ca="1" si="0"/>
        <v>42753</v>
      </c>
      <c r="D18" s="18" t="str">
        <f t="shared" si="3"/>
        <v/>
      </c>
      <c r="E18" s="18">
        <f t="shared" si="1"/>
        <v>7</v>
      </c>
      <c r="F18" s="19">
        <f t="shared" si="2"/>
        <v>149.14423104568129</v>
      </c>
      <c r="G18" s="20">
        <f>IFERROR(RunningBMR,"")</f>
        <v>1449.4774050487138</v>
      </c>
      <c r="H18" s="20">
        <f>IFERROR(IF(L17&gt;0,G17*ActivityFactor+IF(WeightGoal="Maintain",0,IF(WeightGoal="Decrease",-500,IF(WeightGoal="Increase",500))),""),"")</f>
        <v>1747.6513401154375</v>
      </c>
      <c r="I18" s="20">
        <f>IFERROR(G18*(ActivityFactor),"")</f>
        <v>2246.6899778255065</v>
      </c>
      <c r="J18" s="20">
        <f>IFERROR(IF(WeightGoal="Increase",H18-I18,I18-H18),"")</f>
        <v>499.038637710069</v>
      </c>
      <c r="K18" s="21">
        <f t="shared" si="4"/>
        <v>49505.770022174504</v>
      </c>
      <c r="L18" s="28">
        <f>IFERROR(IF(Standard,K18/CalsPerPound,K18/CalsPerPound/2.2),"")</f>
        <v>14.144505720621286</v>
      </c>
      <c r="M18" s="27">
        <f>IFERROR(WeightToLoseGain-L18,"")</f>
        <v>0.85549427937871414</v>
      </c>
      <c r="N18" s="31">
        <f ca="1">IFERROR(IF(C17&lt;&gt;"",M18/(WeightToLoseGain),""),"")</f>
        <v>5.7032951958580942E-2</v>
      </c>
    </row>
    <row r="19" spans="3:14" ht="15" customHeight="1" x14ac:dyDescent="0.3">
      <c r="C19" s="26">
        <f t="shared" ca="1" si="0"/>
        <v>42754</v>
      </c>
      <c r="D19" s="18">
        <f t="shared" si="3"/>
        <v>2</v>
      </c>
      <c r="E19" s="18">
        <f t="shared" si="1"/>
        <v>8</v>
      </c>
      <c r="F19" s="19">
        <f t="shared" si="2"/>
        <v>149.00164857776414</v>
      </c>
      <c r="G19" s="20">
        <f>IFERROR(RunningBMR,"")</f>
        <v>1448.857171313274</v>
      </c>
      <c r="H19" s="20">
        <f>IFERROR(IF(L18&gt;0,G18*ActivityFactor+IF(WeightGoal="Maintain",0,IF(WeightGoal="Decrease",-500,IF(WeightGoal="Increase",500))),""),"")</f>
        <v>1746.6899778255065</v>
      </c>
      <c r="I19" s="20">
        <f>IFERROR(G19*(ActivityFactor),"")</f>
        <v>2245.7286155355746</v>
      </c>
      <c r="J19" s="20">
        <f>IFERROR(IF(WeightGoal="Increase",H19-I19,I19-H19),"")</f>
        <v>499.03863771006809</v>
      </c>
      <c r="K19" s="21">
        <f t="shared" si="4"/>
        <v>49006.731384464438</v>
      </c>
      <c r="L19" s="28">
        <f>IFERROR(IF(Standard,K19/CalsPerPound,K19/CalsPerPound/2.2),"")</f>
        <v>14.001923252704126</v>
      </c>
      <c r="M19" s="27">
        <f>IFERROR(WeightToLoseGain-L19,"")</f>
        <v>0.99807674729587426</v>
      </c>
      <c r="N19" s="31">
        <f ca="1">IFERROR(IF(C18&lt;&gt;"",M19/(WeightToLoseGain),""),"")</f>
        <v>6.6538449819724954E-2</v>
      </c>
    </row>
    <row r="20" spans="3:14" ht="15" customHeight="1" x14ac:dyDescent="0.3">
      <c r="C20" s="26">
        <f t="shared" ca="1" si="0"/>
        <v>42755</v>
      </c>
      <c r="D20" s="18" t="str">
        <f t="shared" si="3"/>
        <v/>
      </c>
      <c r="E20" s="18">
        <f t="shared" si="1"/>
        <v>9</v>
      </c>
      <c r="F20" s="19">
        <f t="shared" si="2"/>
        <v>148.85906610984699</v>
      </c>
      <c r="G20" s="20">
        <f>IFERROR(RunningBMR,"")</f>
        <v>1448.2369375778344</v>
      </c>
      <c r="H20" s="20">
        <f>IFERROR(IF(L19&gt;0,G19*ActivityFactor+IF(WeightGoal="Maintain",0,IF(WeightGoal="Decrease",-500,IF(WeightGoal="Increase",500))),""),"")</f>
        <v>1745.7286155355746</v>
      </c>
      <c r="I20" s="20">
        <f>IFERROR(G20*(ActivityFactor),"")</f>
        <v>2244.7672532456436</v>
      </c>
      <c r="J20" s="20">
        <f>IFERROR(IF(WeightGoal="Increase",H20-I20,I20-H20),"")</f>
        <v>499.038637710069</v>
      </c>
      <c r="K20" s="21">
        <f t="shared" si="4"/>
        <v>48507.692746754372</v>
      </c>
      <c r="L20" s="28">
        <f>IFERROR(IF(Standard,K20/CalsPerPound,K20/CalsPerPound/2.2),"")</f>
        <v>13.859340784786964</v>
      </c>
      <c r="M20" s="27">
        <f>IFERROR(WeightToLoseGain-L20,"")</f>
        <v>1.1406592152130361</v>
      </c>
      <c r="N20" s="31">
        <f ca="1">IFERROR(IF(C19&lt;&gt;"",M20/(WeightToLoseGain),""),"")</f>
        <v>7.604394768086907E-2</v>
      </c>
    </row>
    <row r="21" spans="3:14" ht="15" customHeight="1" x14ac:dyDescent="0.3">
      <c r="C21" s="26">
        <f t="shared" ca="1" si="0"/>
        <v>42756</v>
      </c>
      <c r="D21" s="18" t="str">
        <f t="shared" si="3"/>
        <v/>
      </c>
      <c r="E21" s="18">
        <f t="shared" si="1"/>
        <v>10</v>
      </c>
      <c r="F21" s="19">
        <f t="shared" si="2"/>
        <v>148.71648364192984</v>
      </c>
      <c r="G21" s="20">
        <f>IFERROR(RunningBMR,"")</f>
        <v>1447.6167038423948</v>
      </c>
      <c r="H21" s="20">
        <f>IFERROR(IF(L20&gt;0,G20*ActivityFactor+IF(WeightGoal="Maintain",0,IF(WeightGoal="Decrease",-500,IF(WeightGoal="Increase",500))),""),"")</f>
        <v>1744.7672532456436</v>
      </c>
      <c r="I21" s="20">
        <f>IFERROR(G21*(ActivityFactor),"")</f>
        <v>2243.8058909557121</v>
      </c>
      <c r="J21" s="20">
        <f>IFERROR(IF(WeightGoal="Increase",H21-I21,I21-H21),"")</f>
        <v>499.03863771006854</v>
      </c>
      <c r="K21" s="21">
        <f t="shared" si="4"/>
        <v>48008.654109044306</v>
      </c>
      <c r="L21" s="28">
        <f>IFERROR(IF(Standard,K21/CalsPerPound,K21/CalsPerPound/2.2),"")</f>
        <v>13.716758316869802</v>
      </c>
      <c r="M21" s="27">
        <f>IFERROR(WeightToLoseGain-L21,"")</f>
        <v>1.283241683130198</v>
      </c>
      <c r="N21" s="31">
        <f ca="1">IFERROR(IF(C20&lt;&gt;"",M21/(WeightToLoseGain),""),"")</f>
        <v>8.55494455420132E-2</v>
      </c>
    </row>
    <row r="22" spans="3:14" ht="15" customHeight="1" x14ac:dyDescent="0.3">
      <c r="C22" s="26">
        <f t="shared" ca="1" si="0"/>
        <v>42757</v>
      </c>
      <c r="D22" s="18" t="str">
        <f t="shared" si="3"/>
        <v/>
      </c>
      <c r="E22" s="18">
        <f t="shared" si="1"/>
        <v>11</v>
      </c>
      <c r="F22" s="19">
        <f t="shared" si="2"/>
        <v>148.57390117401269</v>
      </c>
      <c r="G22" s="20">
        <f>IFERROR(RunningBMR,"")</f>
        <v>1446.996470106955</v>
      </c>
      <c r="H22" s="20">
        <f>IFERROR(IF(L21&gt;0,G21*ActivityFactor+IF(WeightGoal="Maintain",0,IF(WeightGoal="Decrease",-500,IF(WeightGoal="Increase",500))),""),"")</f>
        <v>1743.8058909557121</v>
      </c>
      <c r="I22" s="20">
        <f>IFERROR(G22*(ActivityFactor),"")</f>
        <v>2242.8445286657802</v>
      </c>
      <c r="J22" s="20">
        <f>IFERROR(IF(WeightGoal="Increase",H22-I22,I22-H22),"")</f>
        <v>499.03863771006809</v>
      </c>
      <c r="K22" s="21">
        <f t="shared" si="4"/>
        <v>47509.61547133424</v>
      </c>
      <c r="L22" s="28">
        <f>IFERROR(IF(Standard,K22/CalsPerPound,K22/CalsPerPound/2.2),"")</f>
        <v>13.57417584895264</v>
      </c>
      <c r="M22" s="27">
        <f>IFERROR(WeightToLoseGain-L22,"")</f>
        <v>1.4258241510473599</v>
      </c>
      <c r="N22" s="31">
        <f ca="1">IFERROR(IF(C21&lt;&gt;"",M22/(WeightToLoseGain),""),"")</f>
        <v>9.505494340315733E-2</v>
      </c>
    </row>
    <row r="23" spans="3:14" ht="15" customHeight="1" x14ac:dyDescent="0.3">
      <c r="C23" s="26">
        <f t="shared" ca="1" si="0"/>
        <v>42758</v>
      </c>
      <c r="D23" s="18" t="str">
        <f t="shared" si="3"/>
        <v/>
      </c>
      <c r="E23" s="18">
        <f t="shared" si="1"/>
        <v>12</v>
      </c>
      <c r="F23" s="19">
        <f t="shared" si="2"/>
        <v>148.43131870609554</v>
      </c>
      <c r="G23" s="20">
        <f>IFERROR(RunningBMR,"")</f>
        <v>1446.3762363715157</v>
      </c>
      <c r="H23" s="20">
        <f>IFERROR(IF(L22&gt;0,G22*ActivityFactor+IF(WeightGoal="Maintain",0,IF(WeightGoal="Decrease",-500,IF(WeightGoal="Increase",500))),""),"")</f>
        <v>1742.8445286657802</v>
      </c>
      <c r="I23" s="20">
        <f>IFERROR(G23*(ActivityFactor),"")</f>
        <v>2241.8831663758492</v>
      </c>
      <c r="J23" s="20">
        <f>IFERROR(IF(WeightGoal="Increase",H23-I23,I23-H23),"")</f>
        <v>499.038637710069</v>
      </c>
      <c r="K23" s="21">
        <f t="shared" si="4"/>
        <v>47010.576833624174</v>
      </c>
      <c r="L23" s="28">
        <f>IFERROR(IF(Standard,K23/CalsPerPound,K23/CalsPerPound/2.2),"")</f>
        <v>13.431593381035478</v>
      </c>
      <c r="M23" s="27">
        <f>IFERROR(WeightToLoseGain-L23,"")</f>
        <v>1.5684066189645218</v>
      </c>
      <c r="N23" s="31">
        <f ca="1">IFERROR(IF(C22&lt;&gt;"",M23/(WeightToLoseGain),""),"")</f>
        <v>0.10456044126430146</v>
      </c>
    </row>
    <row r="24" spans="3:14" ht="15" customHeight="1" x14ac:dyDescent="0.3">
      <c r="C24" s="26">
        <f t="shared" ca="1" si="0"/>
        <v>42759</v>
      </c>
      <c r="D24" s="18" t="str">
        <f t="shared" si="3"/>
        <v/>
      </c>
      <c r="E24" s="18">
        <f t="shared" si="1"/>
        <v>13</v>
      </c>
      <c r="F24" s="19">
        <f t="shared" si="2"/>
        <v>148.28873623817839</v>
      </c>
      <c r="G24" s="20">
        <f>IFERROR(RunningBMR,"")</f>
        <v>1445.7560026360759</v>
      </c>
      <c r="H24" s="20">
        <f>IFERROR(IF(L23&gt;0,G23*ActivityFactor+IF(WeightGoal="Maintain",0,IF(WeightGoal="Decrease",-500,IF(WeightGoal="Increase",500))),""),"")</f>
        <v>1741.8831663758492</v>
      </c>
      <c r="I24" s="20">
        <f>IFERROR(G24*(ActivityFactor),"")</f>
        <v>2240.9218040859178</v>
      </c>
      <c r="J24" s="20">
        <f>IFERROR(IF(WeightGoal="Increase",H24-I24,I24-H24),"")</f>
        <v>499.03863771006854</v>
      </c>
      <c r="K24" s="21">
        <f t="shared" si="4"/>
        <v>46511.538195914109</v>
      </c>
      <c r="L24" s="28">
        <f>IFERROR(IF(Standard,K24/CalsPerPound,K24/CalsPerPound/2.2),"")</f>
        <v>13.289010913118316</v>
      </c>
      <c r="M24" s="27">
        <f>IFERROR(WeightToLoseGain-L24,"")</f>
        <v>1.7109890868816837</v>
      </c>
      <c r="N24" s="31">
        <f ca="1">IFERROR(IF(C23&lt;&gt;"",M24/(WeightToLoseGain),""),"")</f>
        <v>0.11406593912544558</v>
      </c>
    </row>
    <row r="25" spans="3:14" ht="15" customHeight="1" x14ac:dyDescent="0.3">
      <c r="C25" s="26">
        <f t="shared" ca="1" si="0"/>
        <v>42760</v>
      </c>
      <c r="D25" s="18" t="str">
        <f t="shared" si="3"/>
        <v/>
      </c>
      <c r="E25" s="18">
        <f t="shared" si="1"/>
        <v>14</v>
      </c>
      <c r="F25" s="19">
        <f t="shared" si="2"/>
        <v>148.14615377026124</v>
      </c>
      <c r="G25" s="20">
        <f>IFERROR(RunningBMR,"")</f>
        <v>1445.1357689006363</v>
      </c>
      <c r="H25" s="20">
        <f>IFERROR(IF(L24&gt;0,G24*ActivityFactor+IF(WeightGoal="Maintain",0,IF(WeightGoal="Decrease",-500,IF(WeightGoal="Increase",500))),""),"")</f>
        <v>1740.9218040859178</v>
      </c>
      <c r="I25" s="20">
        <f>IFERROR(G25*(ActivityFactor),"")</f>
        <v>2239.9604417959863</v>
      </c>
      <c r="J25" s="20">
        <f>IFERROR(IF(WeightGoal="Increase",H25-I25,I25-H25),"")</f>
        <v>499.03863771006854</v>
      </c>
      <c r="K25" s="21">
        <f t="shared" si="4"/>
        <v>46012.499558204043</v>
      </c>
      <c r="L25" s="28">
        <f>IFERROR(IF(Standard,K25/CalsPerPound,K25/CalsPerPound/2.2),"")</f>
        <v>13.146428445201154</v>
      </c>
      <c r="M25" s="27">
        <f>IFERROR(WeightToLoseGain-L25,"")</f>
        <v>1.8535715547988456</v>
      </c>
      <c r="N25" s="31">
        <f ca="1">IFERROR(IF(C24&lt;&gt;"",M25/(WeightToLoseGain),""),"")</f>
        <v>0.12357143698658971</v>
      </c>
    </row>
    <row r="26" spans="3:14" ht="15" customHeight="1" x14ac:dyDescent="0.3">
      <c r="C26" s="26">
        <f t="shared" ca="1" si="0"/>
        <v>42761</v>
      </c>
      <c r="D26" s="18">
        <f t="shared" si="3"/>
        <v>3</v>
      </c>
      <c r="E26" s="18">
        <f t="shared" si="1"/>
        <v>15</v>
      </c>
      <c r="F26" s="19">
        <f t="shared" si="2"/>
        <v>148.00357130234408</v>
      </c>
      <c r="G26" s="20">
        <f>IFERROR(RunningBMR,"")</f>
        <v>1444.5155351651968</v>
      </c>
      <c r="H26" s="20">
        <f>IFERROR(IF(L25&gt;0,G25*ActivityFactor+IF(WeightGoal="Maintain",0,IF(WeightGoal="Decrease",-500,IF(WeightGoal="Increase",500))),""),"")</f>
        <v>1739.9604417959863</v>
      </c>
      <c r="I26" s="20">
        <f>IFERROR(G26*(ActivityFactor),"")</f>
        <v>2238.9990795060548</v>
      </c>
      <c r="J26" s="20">
        <f>IFERROR(IF(WeightGoal="Increase",H26-I26,I26-H26),"")</f>
        <v>499.03863771006854</v>
      </c>
      <c r="K26" s="21">
        <f t="shared" si="4"/>
        <v>45513.460920493977</v>
      </c>
      <c r="L26" s="28">
        <f>IFERROR(IF(Standard,K26/CalsPerPound,K26/CalsPerPound/2.2),"")</f>
        <v>13.003845977283994</v>
      </c>
      <c r="M26" s="27">
        <f>IFERROR(WeightToLoseGain-L26,"")</f>
        <v>1.9961540227160057</v>
      </c>
      <c r="N26" s="31">
        <f ca="1">IFERROR(IF(C25&lt;&gt;"",M26/(WeightToLoseGain),""),"")</f>
        <v>0.13307693484773372</v>
      </c>
    </row>
    <row r="27" spans="3:14" ht="15" customHeight="1" x14ac:dyDescent="0.3">
      <c r="C27" s="26">
        <f t="shared" ca="1" si="0"/>
        <v>42762</v>
      </c>
      <c r="D27" s="18" t="str">
        <f t="shared" si="3"/>
        <v/>
      </c>
      <c r="E27" s="18">
        <f t="shared" si="1"/>
        <v>16</v>
      </c>
      <c r="F27" s="19">
        <f t="shared" si="2"/>
        <v>147.86098883442693</v>
      </c>
      <c r="G27" s="20">
        <f>IFERROR(RunningBMR,"")</f>
        <v>1443.8953014297572</v>
      </c>
      <c r="H27" s="20">
        <f>IFERROR(IF(L26&gt;0,G26*ActivityFactor+IF(WeightGoal="Maintain",0,IF(WeightGoal="Decrease",-500,IF(WeightGoal="Increase",500))),""),"")</f>
        <v>1738.9990795060548</v>
      </c>
      <c r="I27" s="20">
        <f>IFERROR(G27*(ActivityFactor),"")</f>
        <v>2238.0377172161238</v>
      </c>
      <c r="J27" s="20">
        <f>IFERROR(IF(WeightGoal="Increase",H27-I27,I27-H27),"")</f>
        <v>499.038637710069</v>
      </c>
      <c r="K27" s="21">
        <f t="shared" si="4"/>
        <v>45014.422282783911</v>
      </c>
      <c r="L27" s="28">
        <f>IFERROR(IF(Standard,K27/CalsPerPound,K27/CalsPerPound/2.2),"")</f>
        <v>12.861263509366832</v>
      </c>
      <c r="M27" s="27">
        <f>IFERROR(WeightToLoseGain-L27,"")</f>
        <v>2.1387364906331676</v>
      </c>
      <c r="N27" s="31">
        <f ca="1">IFERROR(IF(C26&lt;&gt;"",M27/(WeightToLoseGain),""),"")</f>
        <v>0.14258243270887785</v>
      </c>
    </row>
    <row r="28" spans="3:14" ht="15" customHeight="1" x14ac:dyDescent="0.3">
      <c r="C28" s="26">
        <f t="shared" ca="1" si="0"/>
        <v>42763</v>
      </c>
      <c r="D28" s="18" t="str">
        <f t="shared" si="3"/>
        <v/>
      </c>
      <c r="E28" s="18">
        <f t="shared" si="1"/>
        <v>17</v>
      </c>
      <c r="F28" s="19">
        <f t="shared" si="2"/>
        <v>147.71840636650978</v>
      </c>
      <c r="G28" s="20">
        <f>IFERROR(RunningBMR,"")</f>
        <v>1443.2750676943176</v>
      </c>
      <c r="H28" s="20">
        <f>IFERROR(IF(L27&gt;0,G27*ActivityFactor+IF(WeightGoal="Maintain",0,IF(WeightGoal="Decrease",-500,IF(WeightGoal="Increase",500))),""),"")</f>
        <v>1738.0377172161238</v>
      </c>
      <c r="I28" s="20">
        <f>IFERROR(G28*(ActivityFactor),"")</f>
        <v>2237.0763549261924</v>
      </c>
      <c r="J28" s="20">
        <f>IFERROR(IF(WeightGoal="Increase",H28-I28,I28-H28),"")</f>
        <v>499.03863771006854</v>
      </c>
      <c r="K28" s="21">
        <f t="shared" si="4"/>
        <v>44515.383645073845</v>
      </c>
      <c r="L28" s="28">
        <f>IFERROR(IF(Standard,K28/CalsPerPound,K28/CalsPerPound/2.2),"")</f>
        <v>12.71868104144967</v>
      </c>
      <c r="M28" s="27">
        <f>IFERROR(WeightToLoseGain-L28,"")</f>
        <v>2.2813189585503295</v>
      </c>
      <c r="N28" s="31">
        <f ca="1">IFERROR(IF(C27&lt;&gt;"",M28/(WeightToLoseGain),""),"")</f>
        <v>0.15208793057002196</v>
      </c>
    </row>
    <row r="29" spans="3:14" ht="15" customHeight="1" x14ac:dyDescent="0.3">
      <c r="C29" s="26">
        <f t="shared" ca="1" si="0"/>
        <v>42764</v>
      </c>
      <c r="D29" s="18" t="str">
        <f t="shared" si="3"/>
        <v/>
      </c>
      <c r="E29" s="18">
        <f t="shared" si="1"/>
        <v>18</v>
      </c>
      <c r="F29" s="19">
        <f t="shared" si="2"/>
        <v>147.57582389859263</v>
      </c>
      <c r="G29" s="20">
        <f>IFERROR(RunningBMR,"")</f>
        <v>1442.6548339588778</v>
      </c>
      <c r="H29" s="20">
        <f>IFERROR(IF(L28&gt;0,G28*ActivityFactor+IF(WeightGoal="Maintain",0,IF(WeightGoal="Decrease",-500,IF(WeightGoal="Increase",500))),""),"")</f>
        <v>1737.0763549261924</v>
      </c>
      <c r="I29" s="20">
        <f>IFERROR(G29*(ActivityFactor),"")</f>
        <v>2236.1149926362605</v>
      </c>
      <c r="J29" s="20">
        <f>IFERROR(IF(WeightGoal="Increase",H29-I29,I29-H29),"")</f>
        <v>499.03863771006809</v>
      </c>
      <c r="K29" s="21">
        <f t="shared" si="4"/>
        <v>44016.34500736378</v>
      </c>
      <c r="L29" s="28">
        <f>IFERROR(IF(Standard,K29/CalsPerPound,K29/CalsPerPound/2.2),"")</f>
        <v>12.576098573532509</v>
      </c>
      <c r="M29" s="27">
        <f>IFERROR(WeightToLoseGain-L29,"")</f>
        <v>2.4239014264674914</v>
      </c>
      <c r="N29" s="31">
        <f ca="1">IFERROR(IF(C28&lt;&gt;"",M29/(WeightToLoseGain),""),"")</f>
        <v>0.16159342843116609</v>
      </c>
    </row>
    <row r="30" spans="3:14" ht="15" customHeight="1" x14ac:dyDescent="0.3">
      <c r="C30" s="26">
        <f t="shared" ca="1" si="0"/>
        <v>42765</v>
      </c>
      <c r="D30" s="18" t="str">
        <f t="shared" si="3"/>
        <v/>
      </c>
      <c r="E30" s="18">
        <f t="shared" si="1"/>
        <v>19</v>
      </c>
      <c r="F30" s="19">
        <f t="shared" si="2"/>
        <v>147.43324143067548</v>
      </c>
      <c r="G30" s="20">
        <f>IFERROR(RunningBMR,"")</f>
        <v>1442.0346002234385</v>
      </c>
      <c r="H30" s="20">
        <f>IFERROR(IF(L29&gt;0,G29*ActivityFactor+IF(WeightGoal="Maintain",0,IF(WeightGoal="Decrease",-500,IF(WeightGoal="Increase",500))),""),"")</f>
        <v>1736.1149926362605</v>
      </c>
      <c r="I30" s="20">
        <f>IFERROR(G30*(ActivityFactor),"")</f>
        <v>2235.1536303463299</v>
      </c>
      <c r="J30" s="20">
        <f>IFERROR(IF(WeightGoal="Increase",H30-I30,I30-H30),"")</f>
        <v>499.03863771006945</v>
      </c>
      <c r="K30" s="21">
        <f t="shared" si="4"/>
        <v>43517.306369653714</v>
      </c>
      <c r="L30" s="28">
        <f>IFERROR(IF(Standard,K30/CalsPerPound,K30/CalsPerPound/2.2),"")</f>
        <v>12.433516105615347</v>
      </c>
      <c r="M30" s="27">
        <f>IFERROR(WeightToLoseGain-L30,"")</f>
        <v>2.5664838943846533</v>
      </c>
      <c r="N30" s="31">
        <f ca="1">IFERROR(IF(C29&lt;&gt;"",M30/(WeightToLoseGain),""),"")</f>
        <v>0.17109892629231022</v>
      </c>
    </row>
    <row r="31" spans="3:14" ht="15" customHeight="1" x14ac:dyDescent="0.3">
      <c r="C31" s="26">
        <f t="shared" ca="1" si="0"/>
        <v>42766</v>
      </c>
      <c r="D31" s="18" t="str">
        <f t="shared" si="3"/>
        <v/>
      </c>
      <c r="E31" s="18">
        <f t="shared" si="1"/>
        <v>20</v>
      </c>
      <c r="F31" s="19">
        <f t="shared" si="2"/>
        <v>147.29065896275833</v>
      </c>
      <c r="G31" s="20">
        <f>IFERROR(RunningBMR,"")</f>
        <v>1441.4143664879987</v>
      </c>
      <c r="H31" s="20">
        <f>IFERROR(IF(L30&gt;0,G30*ActivityFactor+IF(WeightGoal="Maintain",0,IF(WeightGoal="Decrease",-500,IF(WeightGoal="Increase",500))),""),"")</f>
        <v>1735.1536303463299</v>
      </c>
      <c r="I31" s="20">
        <f>IFERROR(G31*(ActivityFactor),"")</f>
        <v>2234.192268056398</v>
      </c>
      <c r="J31" s="20">
        <f>IFERROR(IF(WeightGoal="Increase",H31-I31,I31-H31),"")</f>
        <v>499.03863771006809</v>
      </c>
      <c r="K31" s="21">
        <f t="shared" si="4"/>
        <v>43018.267731943648</v>
      </c>
      <c r="L31" s="28">
        <f>IFERROR(IF(Standard,K31/CalsPerPound,K31/CalsPerPound/2.2),"")</f>
        <v>12.290933637698185</v>
      </c>
      <c r="M31" s="27">
        <f>IFERROR(WeightToLoseGain-L31,"")</f>
        <v>2.7090663623018152</v>
      </c>
      <c r="N31" s="31">
        <f ca="1">IFERROR(IF(C30&lt;&gt;"",M31/(WeightToLoseGain),""),"")</f>
        <v>0.18060442415345435</v>
      </c>
    </row>
    <row r="32" spans="3:14" ht="15" customHeight="1" x14ac:dyDescent="0.3">
      <c r="C32" s="26">
        <f t="shared" ca="1" si="0"/>
        <v>42767</v>
      </c>
      <c r="D32" s="18" t="str">
        <f t="shared" si="3"/>
        <v/>
      </c>
      <c r="E32" s="18">
        <f t="shared" si="1"/>
        <v>21</v>
      </c>
      <c r="F32" s="19">
        <f t="shared" si="2"/>
        <v>147.14807649484118</v>
      </c>
      <c r="G32" s="20">
        <f>IFERROR(RunningBMR,"")</f>
        <v>1440.7941327525591</v>
      </c>
      <c r="H32" s="20">
        <f>IFERROR(IF(L31&gt;0,G31*ActivityFactor+IF(WeightGoal="Maintain",0,IF(WeightGoal="Decrease",-500,IF(WeightGoal="Increase",500))),""),"")</f>
        <v>1734.192268056398</v>
      </c>
      <c r="I32" s="20">
        <f>IFERROR(G32*(ActivityFactor),"")</f>
        <v>2233.2309057664665</v>
      </c>
      <c r="J32" s="20">
        <f>IFERROR(IF(WeightGoal="Increase",H32-I32,I32-H32),"")</f>
        <v>499.03863771006854</v>
      </c>
      <c r="K32" s="21">
        <f t="shared" si="4"/>
        <v>42519.229094233582</v>
      </c>
      <c r="L32" s="28">
        <f>IFERROR(IF(Standard,K32/CalsPerPound,K32/CalsPerPound/2.2),"")</f>
        <v>12.148351169781023</v>
      </c>
      <c r="M32" s="27">
        <f>IFERROR(WeightToLoseGain-L32,"")</f>
        <v>2.8516488302189771</v>
      </c>
      <c r="N32" s="31">
        <f ca="1">IFERROR(IF(C31&lt;&gt;"",M32/(WeightToLoseGain),""),"")</f>
        <v>0.19010992201459848</v>
      </c>
    </row>
    <row r="33" spans="3:14" ht="15" customHeight="1" x14ac:dyDescent="0.3">
      <c r="C33" s="26">
        <f t="shared" ca="1" si="0"/>
        <v>42768</v>
      </c>
      <c r="D33" s="18">
        <f t="shared" si="3"/>
        <v>4</v>
      </c>
      <c r="E33" s="18">
        <f t="shared" si="1"/>
        <v>22</v>
      </c>
      <c r="F33" s="19">
        <f t="shared" si="2"/>
        <v>147.00549402692403</v>
      </c>
      <c r="G33" s="20">
        <f>IFERROR(RunningBMR,"")</f>
        <v>1440.1738990171195</v>
      </c>
      <c r="H33" s="20">
        <f>IFERROR(IF(L32&gt;0,G32*ActivityFactor+IF(WeightGoal="Maintain",0,IF(WeightGoal="Decrease",-500,IF(WeightGoal="Increase",500))),""),"")</f>
        <v>1733.2309057664665</v>
      </c>
      <c r="I33" s="20">
        <f>IFERROR(G33*(ActivityFactor),"")</f>
        <v>2232.2695434765355</v>
      </c>
      <c r="J33" s="20">
        <f>IFERROR(IF(WeightGoal="Increase",H33-I33,I33-H33),"")</f>
        <v>499.038637710069</v>
      </c>
      <c r="K33" s="21">
        <f t="shared" si="4"/>
        <v>42020.190456523516</v>
      </c>
      <c r="L33" s="28">
        <f>IFERROR(IF(Standard,K33/CalsPerPound,K33/CalsPerPound/2.2),"")</f>
        <v>12.005768701863861</v>
      </c>
      <c r="M33" s="27">
        <f>IFERROR(WeightToLoseGain-L33,"")</f>
        <v>2.994231298136139</v>
      </c>
      <c r="N33" s="31">
        <f ca="1">IFERROR(IF(C32&lt;&gt;"",M33/(WeightToLoseGain),""),"")</f>
        <v>0.19961541987574261</v>
      </c>
    </row>
    <row r="34" spans="3:14" ht="15" customHeight="1" x14ac:dyDescent="0.3">
      <c r="C34" s="26">
        <f t="shared" ca="1" si="0"/>
        <v>42769</v>
      </c>
      <c r="D34" s="18" t="str">
        <f t="shared" si="3"/>
        <v/>
      </c>
      <c r="E34" s="18">
        <f t="shared" si="1"/>
        <v>23</v>
      </c>
      <c r="F34" s="19">
        <f t="shared" si="2"/>
        <v>146.86291155900687</v>
      </c>
      <c r="G34" s="20">
        <f>IFERROR(RunningBMR,"")</f>
        <v>1439.5536652816797</v>
      </c>
      <c r="H34" s="20">
        <f>IFERROR(IF(L33&gt;0,G33*ActivityFactor+IF(WeightGoal="Maintain",0,IF(WeightGoal="Decrease",-500,IF(WeightGoal="Increase",500))),""),"")</f>
        <v>1732.2695434765355</v>
      </c>
      <c r="I34" s="20">
        <f>IFERROR(G34*(ActivityFactor),"")</f>
        <v>2231.3081811866036</v>
      </c>
      <c r="J34" s="20">
        <f>IFERROR(IF(WeightGoal="Increase",H34-I34,I34-H34),"")</f>
        <v>499.03863771006809</v>
      </c>
      <c r="K34" s="21">
        <f t="shared" si="4"/>
        <v>41521.151818813451</v>
      </c>
      <c r="L34" s="28">
        <f>IFERROR(IF(Standard,K34/CalsPerPound,K34/CalsPerPound/2.2),"")</f>
        <v>11.863186233946701</v>
      </c>
      <c r="M34" s="27">
        <f>IFERROR(WeightToLoseGain-L34,"")</f>
        <v>3.1368137660532991</v>
      </c>
      <c r="N34" s="31">
        <f ca="1">IFERROR(IF(C33&lt;&gt;"",M34/(WeightToLoseGain),""),"")</f>
        <v>0.2091209177368866</v>
      </c>
    </row>
    <row r="35" spans="3:14" ht="15" customHeight="1" x14ac:dyDescent="0.3">
      <c r="C35" s="26">
        <f t="shared" ca="1" si="0"/>
        <v>42770</v>
      </c>
      <c r="D35" s="18" t="str">
        <f t="shared" si="3"/>
        <v/>
      </c>
      <c r="E35" s="18">
        <f t="shared" si="1"/>
        <v>24</v>
      </c>
      <c r="F35" s="19">
        <f t="shared" si="2"/>
        <v>146.72032909108972</v>
      </c>
      <c r="G35" s="20">
        <f>IFERROR(RunningBMR,"")</f>
        <v>1438.9334315462404</v>
      </c>
      <c r="H35" s="20">
        <f>IFERROR(IF(L34&gt;0,G34*ActivityFactor+IF(WeightGoal="Maintain",0,IF(WeightGoal="Decrease",-500,IF(WeightGoal="Increase",500))),""),"")</f>
        <v>1731.3081811866036</v>
      </c>
      <c r="I35" s="20">
        <f>IFERROR(G35*(ActivityFactor),"")</f>
        <v>2230.3468188966726</v>
      </c>
      <c r="J35" s="20">
        <f>IFERROR(IF(WeightGoal="Increase",H35-I35,I35-H35),"")</f>
        <v>499.038637710069</v>
      </c>
      <c r="K35" s="21">
        <f t="shared" si="4"/>
        <v>41022.113181103385</v>
      </c>
      <c r="L35" s="28">
        <f>IFERROR(IF(Standard,K35/CalsPerPound,K35/CalsPerPound/2.2),"")</f>
        <v>11.720603766029539</v>
      </c>
      <c r="M35" s="27">
        <f>IFERROR(WeightToLoseGain-L35,"")</f>
        <v>3.279396233970461</v>
      </c>
      <c r="N35" s="31">
        <f ca="1">IFERROR(IF(C34&lt;&gt;"",M35/(WeightToLoseGain),""),"")</f>
        <v>0.21862641559803073</v>
      </c>
    </row>
    <row r="36" spans="3:14" ht="15" customHeight="1" x14ac:dyDescent="0.3">
      <c r="C36" s="26">
        <f t="shared" ca="1" si="0"/>
        <v>42771</v>
      </c>
      <c r="D36" s="18" t="str">
        <f t="shared" si="3"/>
        <v/>
      </c>
      <c r="E36" s="18">
        <f t="shared" si="1"/>
        <v>25</v>
      </c>
      <c r="F36" s="19">
        <f t="shared" si="2"/>
        <v>146.57774662317257</v>
      </c>
      <c r="G36" s="20">
        <f>IFERROR(RunningBMR,"")</f>
        <v>1438.3131978108006</v>
      </c>
      <c r="H36" s="20">
        <f>IFERROR(IF(L35&gt;0,G35*ActivityFactor+IF(WeightGoal="Maintain",0,IF(WeightGoal="Decrease",-500,IF(WeightGoal="Increase",500))),""),"")</f>
        <v>1730.3468188966726</v>
      </c>
      <c r="I36" s="20">
        <f>IFERROR(G36*(ActivityFactor),"")</f>
        <v>2229.3854566067412</v>
      </c>
      <c r="J36" s="20">
        <f>IFERROR(IF(WeightGoal="Increase",H36-I36,I36-H36),"")</f>
        <v>499.03863771006854</v>
      </c>
      <c r="K36" s="21">
        <f t="shared" si="4"/>
        <v>40523.074543393319</v>
      </c>
      <c r="L36" s="28">
        <f>IFERROR(IF(Standard,K36/CalsPerPound,K36/CalsPerPound/2.2),"")</f>
        <v>11.578021298112377</v>
      </c>
      <c r="M36" s="27">
        <f>IFERROR(WeightToLoseGain-L36,"")</f>
        <v>3.4219787018876229</v>
      </c>
      <c r="N36" s="31">
        <f ca="1">IFERROR(IF(C35&lt;&gt;"",M36/(WeightToLoseGain),""),"")</f>
        <v>0.22813191345917486</v>
      </c>
    </row>
    <row r="37" spans="3:14" ht="15" customHeight="1" x14ac:dyDescent="0.3">
      <c r="C37" s="26">
        <f t="shared" ca="1" si="0"/>
        <v>42772</v>
      </c>
      <c r="D37" s="18" t="str">
        <f t="shared" si="3"/>
        <v/>
      </c>
      <c r="E37" s="18">
        <f t="shared" si="1"/>
        <v>26</v>
      </c>
      <c r="F37" s="19">
        <f t="shared" si="2"/>
        <v>146.43516415525542</v>
      </c>
      <c r="G37" s="20">
        <f>IFERROR(RunningBMR,"")</f>
        <v>1437.692964075361</v>
      </c>
      <c r="H37" s="20">
        <f>IFERROR(IF(L36&gt;0,G36*ActivityFactor+IF(WeightGoal="Maintain",0,IF(WeightGoal="Decrease",-500,IF(WeightGoal="Increase",500))),""),"")</f>
        <v>1729.3854566067412</v>
      </c>
      <c r="I37" s="20">
        <f>IFERROR(G37*(ActivityFactor),"")</f>
        <v>2228.4240943168097</v>
      </c>
      <c r="J37" s="20">
        <f>IFERROR(IF(WeightGoal="Increase",H37-I37,I37-H37),"")</f>
        <v>499.03863771006854</v>
      </c>
      <c r="K37" s="21">
        <f t="shared" si="4"/>
        <v>40024.035905683253</v>
      </c>
      <c r="L37" s="28">
        <f>IFERROR(IF(Standard,K37/CalsPerPound,K37/CalsPerPound/2.2),"")</f>
        <v>11.435438830195215</v>
      </c>
      <c r="M37" s="27">
        <f>IFERROR(WeightToLoseGain-L37,"")</f>
        <v>3.5645611698047848</v>
      </c>
      <c r="N37" s="31">
        <f ca="1">IFERROR(IF(C36&lt;&gt;"",M37/(WeightToLoseGain),""),"")</f>
        <v>0.23763741132031899</v>
      </c>
    </row>
    <row r="38" spans="3:14" ht="15" customHeight="1" x14ac:dyDescent="0.3">
      <c r="C38" s="26">
        <f t="shared" ca="1" si="0"/>
        <v>42773</v>
      </c>
      <c r="D38" s="18" t="str">
        <f t="shared" si="3"/>
        <v/>
      </c>
      <c r="E38" s="18">
        <f t="shared" si="1"/>
        <v>27</v>
      </c>
      <c r="F38" s="19">
        <f t="shared" si="2"/>
        <v>146.29258168733827</v>
      </c>
      <c r="G38" s="20">
        <f>IFERROR(RunningBMR,"")</f>
        <v>1437.0727303399215</v>
      </c>
      <c r="H38" s="20">
        <f>IFERROR(IF(L37&gt;0,G37*ActivityFactor+IF(WeightGoal="Maintain",0,IF(WeightGoal="Decrease",-500,IF(WeightGoal="Increase",500))),""),"")</f>
        <v>1728.4240943168097</v>
      </c>
      <c r="I38" s="20">
        <f>IFERROR(G38*(ActivityFactor),"")</f>
        <v>2227.4627320268783</v>
      </c>
      <c r="J38" s="20">
        <f>IFERROR(IF(WeightGoal="Increase",H38-I38,I38-H38),"")</f>
        <v>499.03863771006854</v>
      </c>
      <c r="K38" s="21">
        <f t="shared" si="4"/>
        <v>39524.997267973187</v>
      </c>
      <c r="L38" s="28">
        <f>IFERROR(IF(Standard,K38/CalsPerPound,K38/CalsPerPound/2.2),"")</f>
        <v>11.292856362278053</v>
      </c>
      <c r="M38" s="27">
        <f>IFERROR(WeightToLoseGain-L38,"")</f>
        <v>3.7071436377219467</v>
      </c>
      <c r="N38" s="31">
        <f ca="1">IFERROR(IF(C37&lt;&gt;"",M38/(WeightToLoseGain),""),"")</f>
        <v>0.24714290918146312</v>
      </c>
    </row>
    <row r="39" spans="3:14" ht="15" customHeight="1" x14ac:dyDescent="0.3">
      <c r="C39" s="26">
        <f t="shared" ca="1" si="0"/>
        <v>42774</v>
      </c>
      <c r="D39" s="18" t="str">
        <f t="shared" si="3"/>
        <v/>
      </c>
      <c r="E39" s="18">
        <f t="shared" si="1"/>
        <v>28</v>
      </c>
      <c r="F39" s="19">
        <f t="shared" si="2"/>
        <v>146.14999921942112</v>
      </c>
      <c r="G39" s="20">
        <f>IFERROR(RunningBMR,"")</f>
        <v>1436.4524966044819</v>
      </c>
      <c r="H39" s="20">
        <f>IFERROR(IF(L38&gt;0,G38*ActivityFactor+IF(WeightGoal="Maintain",0,IF(WeightGoal="Decrease",-500,IF(WeightGoal="Increase",500))),""),"")</f>
        <v>1727.4627320268783</v>
      </c>
      <c r="I39" s="20">
        <f>IFERROR(G39*(ActivityFactor),"")</f>
        <v>2226.5013697369468</v>
      </c>
      <c r="J39" s="20">
        <f>IFERROR(IF(WeightGoal="Increase",H39-I39,I39-H39),"")</f>
        <v>499.03863771006854</v>
      </c>
      <c r="K39" s="21">
        <f t="shared" si="4"/>
        <v>39025.958630263121</v>
      </c>
      <c r="L39" s="28">
        <f>IFERROR(IF(Standard,K39/CalsPerPound,K39/CalsPerPound/2.2),"")</f>
        <v>11.150273894360891</v>
      </c>
      <c r="M39" s="27">
        <f>IFERROR(WeightToLoseGain-L39,"")</f>
        <v>3.8497261056391086</v>
      </c>
      <c r="N39" s="31">
        <f ca="1">IFERROR(IF(C38&lt;&gt;"",M39/(WeightToLoseGain),""),"")</f>
        <v>0.25664840704260722</v>
      </c>
    </row>
    <row r="40" spans="3:14" ht="15" customHeight="1" x14ac:dyDescent="0.3">
      <c r="C40" s="26">
        <f t="shared" ca="1" si="0"/>
        <v>42775</v>
      </c>
      <c r="D40" s="18">
        <f t="shared" si="3"/>
        <v>5</v>
      </c>
      <c r="E40" s="18">
        <f t="shared" si="1"/>
        <v>29</v>
      </c>
      <c r="F40" s="19">
        <f t="shared" si="2"/>
        <v>146.00741675150397</v>
      </c>
      <c r="G40" s="20">
        <f>IFERROR(RunningBMR,"")</f>
        <v>1435.8322628690423</v>
      </c>
      <c r="H40" s="20">
        <f>IFERROR(IF(L39&gt;0,G39*ActivityFactor+IF(WeightGoal="Maintain",0,IF(WeightGoal="Decrease",-500,IF(WeightGoal="Increase",500))),""),"")</f>
        <v>1726.5013697369468</v>
      </c>
      <c r="I40" s="20">
        <f>IFERROR(G40*(ActivityFactor),"")</f>
        <v>2225.5400074470158</v>
      </c>
      <c r="J40" s="20">
        <f>IFERROR(IF(WeightGoal="Increase",H40-I40,I40-H40),"")</f>
        <v>499.038637710069</v>
      </c>
      <c r="K40" s="21">
        <f t="shared" si="4"/>
        <v>38526.919992553056</v>
      </c>
      <c r="L40" s="28">
        <f>IFERROR(IF(Standard,K40/CalsPerPound,K40/CalsPerPound/2.2),"")</f>
        <v>11.00769142644373</v>
      </c>
      <c r="M40" s="27">
        <f>IFERROR(WeightToLoseGain-L40,"")</f>
        <v>3.9923085735562704</v>
      </c>
      <c r="N40" s="31">
        <f ca="1">IFERROR(IF(C39&lt;&gt;"",M40/(WeightToLoseGain),""),"")</f>
        <v>0.26615390490375135</v>
      </c>
    </row>
    <row r="41" spans="3:14" ht="15" customHeight="1" x14ac:dyDescent="0.3">
      <c r="C41" s="26">
        <f t="shared" ca="1" si="0"/>
        <v>42776</v>
      </c>
      <c r="D41" s="18" t="str">
        <f t="shared" si="3"/>
        <v/>
      </c>
      <c r="E41" s="18">
        <f t="shared" si="1"/>
        <v>30</v>
      </c>
      <c r="F41" s="19">
        <f t="shared" si="2"/>
        <v>145.86483428358682</v>
      </c>
      <c r="G41" s="20">
        <f>IFERROR(RunningBMR,"")</f>
        <v>1435.2120291336025</v>
      </c>
      <c r="H41" s="20">
        <f>IFERROR(IF(L40&gt;0,G40*ActivityFactor+IF(WeightGoal="Maintain",0,IF(WeightGoal="Decrease",-500,IF(WeightGoal="Increase",500))),""),"")</f>
        <v>1725.5400074470158</v>
      </c>
      <c r="I41" s="20">
        <f>IFERROR(G41*(ActivityFactor),"")</f>
        <v>2224.5786451570839</v>
      </c>
      <c r="J41" s="20">
        <f>IFERROR(IF(WeightGoal="Increase",H41-I41,I41-H41),"")</f>
        <v>499.03863771006809</v>
      </c>
      <c r="K41" s="21">
        <f t="shared" si="4"/>
        <v>38027.88135484299</v>
      </c>
      <c r="L41" s="28">
        <f>IFERROR(IF(Standard,K41/CalsPerPound,K41/CalsPerPound/2.2),"")</f>
        <v>10.865108958526568</v>
      </c>
      <c r="M41" s="27">
        <f>IFERROR(WeightToLoseGain-L41,"")</f>
        <v>4.1348910414734323</v>
      </c>
      <c r="N41" s="31">
        <f ca="1">IFERROR(IF(C40&lt;&gt;"",M41/(WeightToLoseGain),""),"")</f>
        <v>0.27565940276489548</v>
      </c>
    </row>
    <row r="42" spans="3:14" ht="15" customHeight="1" x14ac:dyDescent="0.3">
      <c r="C42" s="26">
        <f t="shared" ca="1" si="0"/>
        <v>42777</v>
      </c>
      <c r="D42" s="18" t="str">
        <f t="shared" si="3"/>
        <v/>
      </c>
      <c r="E42" s="18">
        <f t="shared" si="1"/>
        <v>31</v>
      </c>
      <c r="F42" s="19">
        <f t="shared" si="2"/>
        <v>145.72225181566967</v>
      </c>
      <c r="G42" s="20">
        <f>IFERROR(RunningBMR,"")</f>
        <v>1434.5917953981632</v>
      </c>
      <c r="H42" s="20">
        <f>IFERROR(IF(L41&gt;0,G41*ActivityFactor+IF(WeightGoal="Maintain",0,IF(WeightGoal="Decrease",-500,IF(WeightGoal="Increase",500))),""),"")</f>
        <v>1724.5786451570839</v>
      </c>
      <c r="I42" s="20">
        <f>IFERROR(G42*(ActivityFactor),"")</f>
        <v>2223.6172828671529</v>
      </c>
      <c r="J42" s="20">
        <f>IFERROR(IF(WeightGoal="Increase",H42-I42,I42-H42),"")</f>
        <v>499.038637710069</v>
      </c>
      <c r="K42" s="21">
        <f t="shared" si="4"/>
        <v>37528.842717132924</v>
      </c>
      <c r="L42" s="28">
        <f>IFERROR(IF(Standard,K42/CalsPerPound,K42/CalsPerPound/2.2),"")</f>
        <v>10.722526490609408</v>
      </c>
      <c r="M42" s="27">
        <f>IFERROR(WeightToLoseGain-L42,"")</f>
        <v>4.2774735093905925</v>
      </c>
      <c r="N42" s="31">
        <f ca="1">IFERROR(IF(C41&lt;&gt;"",M42/(WeightToLoseGain),""),"")</f>
        <v>0.2851649006260395</v>
      </c>
    </row>
    <row r="43" spans="3:14" ht="15" customHeight="1" x14ac:dyDescent="0.3">
      <c r="C43" s="26">
        <f t="shared" ca="1" si="0"/>
        <v>42778</v>
      </c>
      <c r="D43" s="18" t="str">
        <f t="shared" si="3"/>
        <v/>
      </c>
      <c r="E43" s="18">
        <f t="shared" si="1"/>
        <v>32</v>
      </c>
      <c r="F43" s="19">
        <f t="shared" si="2"/>
        <v>145.57966934775251</v>
      </c>
      <c r="G43" s="20">
        <f>IFERROR(RunningBMR,"")</f>
        <v>1433.9715616627234</v>
      </c>
      <c r="H43" s="20">
        <f>IFERROR(IF(L42&gt;0,G42*ActivityFactor+IF(WeightGoal="Maintain",0,IF(WeightGoal="Decrease",-500,IF(WeightGoal="Increase",500))),""),"")</f>
        <v>1723.6172828671529</v>
      </c>
      <c r="I43" s="20">
        <f>IFERROR(G43*(ActivityFactor),"")</f>
        <v>2222.6559205772214</v>
      </c>
      <c r="J43" s="20">
        <f>IFERROR(IF(WeightGoal="Increase",H43-I43,I43-H43),"")</f>
        <v>499.03863771006854</v>
      </c>
      <c r="K43" s="21">
        <f t="shared" si="4"/>
        <v>37029.804079422858</v>
      </c>
      <c r="L43" s="28">
        <f>IFERROR(IF(Standard,K43/CalsPerPound,K43/CalsPerPound/2.2),"")</f>
        <v>10.579944022692246</v>
      </c>
      <c r="M43" s="27">
        <f>IFERROR(WeightToLoseGain-L43,"")</f>
        <v>4.4200559773077543</v>
      </c>
      <c r="N43" s="31">
        <f ca="1">IFERROR(IF(C42&lt;&gt;"",M43/(WeightToLoseGain),""),"")</f>
        <v>0.29467039848718363</v>
      </c>
    </row>
    <row r="44" spans="3:14" ht="15" customHeight="1" x14ac:dyDescent="0.3">
      <c r="C44" s="26">
        <f t="shared" ca="1" si="0"/>
        <v>42779</v>
      </c>
      <c r="D44" s="18" t="str">
        <f t="shared" si="3"/>
        <v/>
      </c>
      <c r="E44" s="18">
        <f t="shared" si="1"/>
        <v>33</v>
      </c>
      <c r="F44" s="19">
        <f t="shared" si="2"/>
        <v>145.43708687983536</v>
      </c>
      <c r="G44" s="20">
        <f>IFERROR(RunningBMR,"")</f>
        <v>1433.3513279272838</v>
      </c>
      <c r="H44" s="20">
        <f>IFERROR(IF(L43&gt;0,G43*ActivityFactor+IF(WeightGoal="Maintain",0,IF(WeightGoal="Decrease",-500,IF(WeightGoal="Increase",500))),""),"")</f>
        <v>1722.6559205772214</v>
      </c>
      <c r="I44" s="20">
        <f>IFERROR(G44*(ActivityFactor),"")</f>
        <v>2221.69455828729</v>
      </c>
      <c r="J44" s="20">
        <f>IFERROR(IF(WeightGoal="Increase",H44-I44,I44-H44),"")</f>
        <v>499.03863771006854</v>
      </c>
      <c r="K44" s="21">
        <f t="shared" si="4"/>
        <v>36530.765441712792</v>
      </c>
      <c r="L44" s="28">
        <f>IFERROR(IF(Standard,K44/CalsPerPound,K44/CalsPerPound/2.2),"")</f>
        <v>10.437361554775084</v>
      </c>
      <c r="M44" s="27">
        <f>IFERROR(WeightToLoseGain-L44,"")</f>
        <v>4.5626384452249162</v>
      </c>
      <c r="N44" s="31">
        <f ca="1">IFERROR(IF(C43&lt;&gt;"",M44/(WeightToLoseGain),""),"")</f>
        <v>0.30417589634832776</v>
      </c>
    </row>
    <row r="45" spans="3:14" ht="15" customHeight="1" x14ac:dyDescent="0.3">
      <c r="C45" s="26">
        <f t="shared" ca="1" si="0"/>
        <v>42780</v>
      </c>
      <c r="D45" s="18" t="str">
        <f t="shared" si="3"/>
        <v/>
      </c>
      <c r="E45" s="18">
        <f t="shared" si="1"/>
        <v>34</v>
      </c>
      <c r="F45" s="19">
        <f t="shared" si="2"/>
        <v>145.29450441191821</v>
      </c>
      <c r="G45" s="20">
        <f>IFERROR(RunningBMR,"")</f>
        <v>1432.7310941918442</v>
      </c>
      <c r="H45" s="20">
        <f>IFERROR(IF(L44&gt;0,G44*ActivityFactor+IF(WeightGoal="Maintain",0,IF(WeightGoal="Decrease",-500,IF(WeightGoal="Increase",500))),""),"")</f>
        <v>1721.69455828729</v>
      </c>
      <c r="I45" s="20">
        <f>IFERROR(G45*(ActivityFactor),"")</f>
        <v>2220.7331959973585</v>
      </c>
      <c r="J45" s="20">
        <f>IFERROR(IF(WeightGoal="Increase",H45-I45,I45-H45),"")</f>
        <v>499.03863771006854</v>
      </c>
      <c r="K45" s="21">
        <f t="shared" si="4"/>
        <v>36031.726804002727</v>
      </c>
      <c r="L45" s="28">
        <f>IFERROR(IF(Standard,K45/CalsPerPound,K45/CalsPerPound/2.2),"")</f>
        <v>10.294779086857922</v>
      </c>
      <c r="M45" s="27">
        <f>IFERROR(WeightToLoseGain-L45,"")</f>
        <v>4.7052209131420781</v>
      </c>
      <c r="N45" s="31">
        <f ca="1">IFERROR(IF(C44&lt;&gt;"",M45/(WeightToLoseGain),""),"")</f>
        <v>0.31368139420947189</v>
      </c>
    </row>
    <row r="46" spans="3:14" ht="15" customHeight="1" x14ac:dyDescent="0.3">
      <c r="C46" s="26">
        <f t="shared" ca="1" si="0"/>
        <v>42781</v>
      </c>
      <c r="D46" s="18" t="str">
        <f t="shared" si="3"/>
        <v/>
      </c>
      <c r="E46" s="18">
        <f t="shared" si="1"/>
        <v>35</v>
      </c>
      <c r="F46" s="19">
        <f t="shared" si="2"/>
        <v>145.15192194400106</v>
      </c>
      <c r="G46" s="20">
        <f>IFERROR(RunningBMR,"")</f>
        <v>1432.1108604564045</v>
      </c>
      <c r="H46" s="20">
        <f>IFERROR(IF(L45&gt;0,G45*ActivityFactor+IF(WeightGoal="Maintain",0,IF(WeightGoal="Decrease",-500,IF(WeightGoal="Increase",500))),""),"")</f>
        <v>1720.7331959973585</v>
      </c>
      <c r="I46" s="20">
        <f>IFERROR(G46*(ActivityFactor),"")</f>
        <v>2219.771833707427</v>
      </c>
      <c r="J46" s="20">
        <f>IFERROR(IF(WeightGoal="Increase",H46-I46,I46-H46),"")</f>
        <v>499.03863771006854</v>
      </c>
      <c r="K46" s="21">
        <f t="shared" si="4"/>
        <v>35532.688166292661</v>
      </c>
      <c r="L46" s="28">
        <f>IFERROR(IF(Standard,K46/CalsPerPound,K46/CalsPerPound/2.2),"")</f>
        <v>10.15219661894076</v>
      </c>
      <c r="M46" s="27">
        <f>IFERROR(WeightToLoseGain-L46,"")</f>
        <v>4.84780338105924</v>
      </c>
      <c r="N46" s="31">
        <f ca="1">IFERROR(IF(C45&lt;&gt;"",M46/(WeightToLoseGain),""),"")</f>
        <v>0.32318689207061602</v>
      </c>
    </row>
    <row r="47" spans="3:14" ht="15" customHeight="1" x14ac:dyDescent="0.3">
      <c r="C47" s="26">
        <f t="shared" ca="1" si="0"/>
        <v>42782</v>
      </c>
      <c r="D47" s="18">
        <f t="shared" si="3"/>
        <v>6</v>
      </c>
      <c r="E47" s="18">
        <f t="shared" si="1"/>
        <v>36</v>
      </c>
      <c r="F47" s="19">
        <f t="shared" si="2"/>
        <v>145.00933947608391</v>
      </c>
      <c r="G47" s="20">
        <f>IFERROR(RunningBMR,"")</f>
        <v>1431.4906267209651</v>
      </c>
      <c r="H47" s="20">
        <f>IFERROR(IF(L46&gt;0,G46*ActivityFactor+IF(WeightGoal="Maintain",0,IF(WeightGoal="Decrease",-500,IF(WeightGoal="Increase",500))),""),"")</f>
        <v>1719.771833707427</v>
      </c>
      <c r="I47" s="20">
        <f>IFERROR(G47*(ActivityFactor),"")</f>
        <v>2218.810471417496</v>
      </c>
      <c r="J47" s="20">
        <f>IFERROR(IF(WeightGoal="Increase",H47-I47,I47-H47),"")</f>
        <v>499.038637710069</v>
      </c>
      <c r="K47" s="21">
        <f t="shared" si="4"/>
        <v>35033.649528582595</v>
      </c>
      <c r="L47" s="28">
        <f>IFERROR(IF(Standard,K47/CalsPerPound,K47/CalsPerPound/2.2),"")</f>
        <v>10.009614151023598</v>
      </c>
      <c r="M47" s="27">
        <f>IFERROR(WeightToLoseGain-L47,"")</f>
        <v>4.9903858489764019</v>
      </c>
      <c r="N47" s="31">
        <f ca="1">IFERROR(IF(C46&lt;&gt;"",M47/(WeightToLoseGain),""),"")</f>
        <v>0.33269238993176015</v>
      </c>
    </row>
    <row r="48" spans="3:14" ht="15" customHeight="1" x14ac:dyDescent="0.3">
      <c r="C48" s="26">
        <f t="shared" ca="1" si="0"/>
        <v>42783</v>
      </c>
      <c r="D48" s="18" t="str">
        <f t="shared" si="3"/>
        <v/>
      </c>
      <c r="E48" s="18">
        <f t="shared" si="1"/>
        <v>37</v>
      </c>
      <c r="F48" s="19">
        <f t="shared" si="2"/>
        <v>144.86675700816676</v>
      </c>
      <c r="G48" s="20">
        <f>IFERROR(RunningBMR,"")</f>
        <v>1430.8703929855253</v>
      </c>
      <c r="H48" s="20">
        <f>IFERROR(IF(L47&gt;0,G47*ActivityFactor+IF(WeightGoal="Maintain",0,IF(WeightGoal="Decrease",-500,IF(WeightGoal="Increase",500))),""),"")</f>
        <v>1718.810471417496</v>
      </c>
      <c r="I48" s="20">
        <f>IFERROR(G48*(ActivityFactor),"")</f>
        <v>2217.8491091275641</v>
      </c>
      <c r="J48" s="20">
        <f>IFERROR(IF(WeightGoal="Increase",H48-I48,I48-H48),"")</f>
        <v>499.03863771006809</v>
      </c>
      <c r="K48" s="21">
        <f t="shared" si="4"/>
        <v>34534.610890872529</v>
      </c>
      <c r="L48" s="28">
        <f>IFERROR(IF(Standard,K48/CalsPerPound,K48/CalsPerPound/2.2),"")</f>
        <v>9.8670316831064362</v>
      </c>
      <c r="M48" s="27">
        <f>IFERROR(WeightToLoseGain-L48,"")</f>
        <v>5.1329683168935638</v>
      </c>
      <c r="N48" s="31">
        <f ca="1">IFERROR(IF(C47&lt;&gt;"",M48/(WeightToLoseGain),""),"")</f>
        <v>0.34219788779290428</v>
      </c>
    </row>
    <row r="49" spans="3:14" ht="15" customHeight="1" x14ac:dyDescent="0.3">
      <c r="C49" s="26">
        <f t="shared" ca="1" si="0"/>
        <v>42784</v>
      </c>
      <c r="D49" s="18" t="str">
        <f t="shared" si="3"/>
        <v/>
      </c>
      <c r="E49" s="18">
        <f t="shared" si="1"/>
        <v>38</v>
      </c>
      <c r="F49" s="19">
        <f t="shared" si="2"/>
        <v>144.72417454024961</v>
      </c>
      <c r="G49" s="20">
        <f>IFERROR(RunningBMR,"")</f>
        <v>1430.2501592500857</v>
      </c>
      <c r="H49" s="20">
        <f>IFERROR(IF(L48&gt;0,G48*ActivityFactor+IF(WeightGoal="Maintain",0,IF(WeightGoal="Decrease",-500,IF(WeightGoal="Increase",500))),""),"")</f>
        <v>1717.8491091275641</v>
      </c>
      <c r="I49" s="20">
        <f>IFERROR(G49*(ActivityFactor),"")</f>
        <v>2216.8877468376331</v>
      </c>
      <c r="J49" s="20">
        <f>IFERROR(IF(WeightGoal="Increase",H49-I49,I49-H49),"")</f>
        <v>499.038637710069</v>
      </c>
      <c r="K49" s="21">
        <f t="shared" si="4"/>
        <v>34035.572253162463</v>
      </c>
      <c r="L49" s="28">
        <f>IFERROR(IF(Standard,K49/CalsPerPound,K49/CalsPerPound/2.2),"")</f>
        <v>9.7244492151892761</v>
      </c>
      <c r="M49" s="27">
        <f>IFERROR(WeightToLoseGain-L49,"")</f>
        <v>5.2755507848107239</v>
      </c>
      <c r="N49" s="31">
        <f ca="1">IFERROR(IF(C48&lt;&gt;"",M49/(WeightToLoseGain),""),"")</f>
        <v>0.35170338565404824</v>
      </c>
    </row>
    <row r="50" spans="3:14" ht="15" customHeight="1" x14ac:dyDescent="0.3">
      <c r="C50" s="26">
        <f t="shared" ca="1" si="0"/>
        <v>42785</v>
      </c>
      <c r="D50" s="18" t="str">
        <f t="shared" si="3"/>
        <v/>
      </c>
      <c r="E50" s="18">
        <f t="shared" si="1"/>
        <v>39</v>
      </c>
      <c r="F50" s="19">
        <f t="shared" si="2"/>
        <v>144.58159207233246</v>
      </c>
      <c r="G50" s="20">
        <f>IFERROR(RunningBMR,"")</f>
        <v>1429.6299255146462</v>
      </c>
      <c r="H50" s="20">
        <f>IFERROR(IF(L49&gt;0,G49*ActivityFactor+IF(WeightGoal="Maintain",0,IF(WeightGoal="Decrease",-500,IF(WeightGoal="Increase",500))),""),"")</f>
        <v>1716.8877468376331</v>
      </c>
      <c r="I50" s="20">
        <f>IFERROR(G50*(ActivityFactor),"")</f>
        <v>2215.9263845477017</v>
      </c>
      <c r="J50" s="20">
        <f>IFERROR(IF(WeightGoal="Increase",H50-I50,I50-H50),"")</f>
        <v>499.03863771006854</v>
      </c>
      <c r="K50" s="21">
        <f t="shared" si="4"/>
        <v>33536.533615452397</v>
      </c>
      <c r="L50" s="28">
        <f>IFERROR(IF(Standard,K50/CalsPerPound,K50/CalsPerPound/2.2),"")</f>
        <v>9.5818667472721142</v>
      </c>
      <c r="M50" s="27">
        <f>IFERROR(WeightToLoseGain-L50,"")</f>
        <v>5.4181332527278858</v>
      </c>
      <c r="N50" s="31">
        <f ca="1">IFERROR(IF(C49&lt;&gt;"",M50/(WeightToLoseGain),""),"")</f>
        <v>0.36120888351519237</v>
      </c>
    </row>
    <row r="51" spans="3:14" ht="15" customHeight="1" x14ac:dyDescent="0.3">
      <c r="C51" s="26">
        <f t="shared" ca="1" si="0"/>
        <v>42786</v>
      </c>
      <c r="D51" s="18" t="str">
        <f t="shared" si="3"/>
        <v/>
      </c>
      <c r="E51" s="18">
        <f t="shared" si="1"/>
        <v>40</v>
      </c>
      <c r="F51" s="19">
        <f t="shared" si="2"/>
        <v>144.4390096044153</v>
      </c>
      <c r="G51" s="20">
        <f>IFERROR(RunningBMR,"")</f>
        <v>1429.0096917792066</v>
      </c>
      <c r="H51" s="20">
        <f>IFERROR(IF(L50&gt;0,G50*ActivityFactor+IF(WeightGoal="Maintain",0,IF(WeightGoal="Decrease",-500,IF(WeightGoal="Increase",500))),""),"")</f>
        <v>1715.9263845477017</v>
      </c>
      <c r="I51" s="20">
        <f>IFERROR(G51*(ActivityFactor),"")</f>
        <v>2214.9650222577702</v>
      </c>
      <c r="J51" s="20">
        <f>IFERROR(IF(WeightGoal="Increase",H51-I51,I51-H51),"")</f>
        <v>499.03863771006854</v>
      </c>
      <c r="K51" s="21">
        <f t="shared" si="4"/>
        <v>33037.494977742332</v>
      </c>
      <c r="L51" s="28">
        <f>IFERROR(IF(Standard,K51/CalsPerPound,K51/CalsPerPound/2.2),"")</f>
        <v>9.4392842793549523</v>
      </c>
      <c r="M51" s="27">
        <f>IFERROR(WeightToLoseGain-L51,"")</f>
        <v>5.5607157206450477</v>
      </c>
      <c r="N51" s="31">
        <f ca="1">IFERROR(IF(C50&lt;&gt;"",M51/(WeightToLoseGain),""),"")</f>
        <v>0.3707143813763365</v>
      </c>
    </row>
    <row r="52" spans="3:14" ht="15" customHeight="1" x14ac:dyDescent="0.3">
      <c r="C52" s="26">
        <f t="shared" ca="1" si="0"/>
        <v>42787</v>
      </c>
      <c r="D52" s="18" t="str">
        <f t="shared" si="3"/>
        <v/>
      </c>
      <c r="E52" s="18">
        <f t="shared" si="1"/>
        <v>41</v>
      </c>
      <c r="F52" s="19">
        <f t="shared" si="2"/>
        <v>144.29642713649815</v>
      </c>
      <c r="G52" s="20">
        <f>IFERROR(RunningBMR,"")</f>
        <v>1428.389458043767</v>
      </c>
      <c r="H52" s="20">
        <f>IFERROR(IF(L51&gt;0,G51*ActivityFactor+IF(WeightGoal="Maintain",0,IF(WeightGoal="Decrease",-500,IF(WeightGoal="Increase",500))),""),"")</f>
        <v>1714.9650222577702</v>
      </c>
      <c r="I52" s="20">
        <f>IFERROR(G52*(ActivityFactor),"")</f>
        <v>2214.0036599678388</v>
      </c>
      <c r="J52" s="20">
        <f>IFERROR(IF(WeightGoal="Increase",H52-I52,I52-H52),"")</f>
        <v>499.03863771006854</v>
      </c>
      <c r="K52" s="21">
        <f t="shared" si="4"/>
        <v>32538.456340032262</v>
      </c>
      <c r="L52" s="28">
        <f>IFERROR(IF(Standard,K52/CalsPerPound,K52/CalsPerPound/2.2),"")</f>
        <v>9.2967018114377886</v>
      </c>
      <c r="M52" s="27">
        <f>IFERROR(WeightToLoseGain-L52,"")</f>
        <v>5.7032981885622114</v>
      </c>
      <c r="N52" s="31">
        <f ca="1">IFERROR(IF(C51&lt;&gt;"",M52/(WeightToLoseGain),""),"")</f>
        <v>0.38021987923748074</v>
      </c>
    </row>
    <row r="53" spans="3:14" ht="15" customHeight="1" x14ac:dyDescent="0.3">
      <c r="C53" s="26">
        <f t="shared" ca="1" si="0"/>
        <v>42788</v>
      </c>
      <c r="D53" s="18" t="str">
        <f t="shared" si="3"/>
        <v/>
      </c>
      <c r="E53" s="18">
        <f t="shared" si="1"/>
        <v>42</v>
      </c>
      <c r="F53" s="19">
        <f t="shared" si="2"/>
        <v>144.153844668581</v>
      </c>
      <c r="G53" s="20">
        <f>IFERROR(RunningBMR,"")</f>
        <v>1427.7692243083272</v>
      </c>
      <c r="H53" s="20">
        <f>IFERROR(IF(L52&gt;0,G52*ActivityFactor+IF(WeightGoal="Maintain",0,IF(WeightGoal="Decrease",-500,IF(WeightGoal="Increase",500))),""),"")</f>
        <v>1714.0036599678388</v>
      </c>
      <c r="I53" s="20">
        <f>IFERROR(G53*(ActivityFactor),"")</f>
        <v>2213.0422976779073</v>
      </c>
      <c r="J53" s="20">
        <f>IFERROR(IF(WeightGoal="Increase",H53-I53,I53-H53),"")</f>
        <v>499.03863771006854</v>
      </c>
      <c r="K53" s="21">
        <f t="shared" si="4"/>
        <v>32039.417702322193</v>
      </c>
      <c r="L53" s="28">
        <f>IFERROR(IF(Standard,K53/CalsPerPound,K53/CalsPerPound/2.2),"")</f>
        <v>9.1541193435206267</v>
      </c>
      <c r="M53" s="27">
        <f>IFERROR(WeightToLoseGain-L53,"")</f>
        <v>5.8458806564793733</v>
      </c>
      <c r="N53" s="31">
        <f ca="1">IFERROR(IF(C52&lt;&gt;"",M53/(WeightToLoseGain),""),"")</f>
        <v>0.38972537709862487</v>
      </c>
    </row>
    <row r="54" spans="3:14" ht="15" customHeight="1" x14ac:dyDescent="0.3">
      <c r="C54" s="26">
        <f t="shared" ca="1" si="0"/>
        <v>42789</v>
      </c>
      <c r="D54" s="18">
        <f t="shared" si="3"/>
        <v>7</v>
      </c>
      <c r="E54" s="18">
        <f t="shared" si="1"/>
        <v>43</v>
      </c>
      <c r="F54" s="19">
        <f t="shared" si="2"/>
        <v>144.01126220066385</v>
      </c>
      <c r="G54" s="20">
        <f>IFERROR(RunningBMR,"")</f>
        <v>1427.1489905728879</v>
      </c>
      <c r="H54" s="20">
        <f>IFERROR(IF(L53&gt;0,G53*ActivityFactor+IF(WeightGoal="Maintain",0,IF(WeightGoal="Decrease",-500,IF(WeightGoal="Increase",500))),""),"")</f>
        <v>1713.0422976779073</v>
      </c>
      <c r="I54" s="20">
        <f>IFERROR(G54*(ActivityFactor),"")</f>
        <v>2212.0809353879763</v>
      </c>
      <c r="J54" s="20">
        <f>IFERROR(IF(WeightGoal="Increase",H54-I54,I54-H54),"")</f>
        <v>499.038637710069</v>
      </c>
      <c r="K54" s="21">
        <f t="shared" si="4"/>
        <v>31540.379064612123</v>
      </c>
      <c r="L54" s="28">
        <f>IFERROR(IF(Standard,K54/CalsPerPound,K54/CalsPerPound/2.2),"")</f>
        <v>9.0115368756034631</v>
      </c>
      <c r="M54" s="27">
        <f>IFERROR(WeightToLoseGain-L54,"")</f>
        <v>5.9884631243965369</v>
      </c>
      <c r="N54" s="31">
        <f ca="1">IFERROR(IF(C53&lt;&gt;"",M54/(WeightToLoseGain),""),"")</f>
        <v>0.39923087495976911</v>
      </c>
    </row>
    <row r="55" spans="3:14" ht="15" customHeight="1" x14ac:dyDescent="0.3">
      <c r="C55" s="26">
        <f t="shared" ca="1" si="0"/>
        <v>42790</v>
      </c>
      <c r="D55" s="18" t="str">
        <f t="shared" si="3"/>
        <v/>
      </c>
      <c r="E55" s="18">
        <f t="shared" si="1"/>
        <v>44</v>
      </c>
      <c r="F55" s="19">
        <f t="shared" si="2"/>
        <v>143.8686797327467</v>
      </c>
      <c r="G55" s="20">
        <f>IFERROR(RunningBMR,"")</f>
        <v>1426.5287568374481</v>
      </c>
      <c r="H55" s="20">
        <f>IFERROR(IF(L54&gt;0,G54*ActivityFactor+IF(WeightGoal="Maintain",0,IF(WeightGoal="Decrease",-500,IF(WeightGoal="Increase",500))),""),"")</f>
        <v>1712.0809353879763</v>
      </c>
      <c r="I55" s="20">
        <f>IFERROR(G55*(ActivityFactor),"")</f>
        <v>2211.1195730980448</v>
      </c>
      <c r="J55" s="20">
        <f>IFERROR(IF(WeightGoal="Increase",H55-I55,I55-H55),"")</f>
        <v>499.03863771006854</v>
      </c>
      <c r="K55" s="21">
        <f t="shared" si="4"/>
        <v>31041.340426902054</v>
      </c>
      <c r="L55" s="28">
        <f>IFERROR(IF(Standard,K55/CalsPerPound,K55/CalsPerPound/2.2),"")</f>
        <v>8.8689544076863012</v>
      </c>
      <c r="M55" s="27">
        <f>IFERROR(WeightToLoseGain-L55,"")</f>
        <v>6.1310455923136988</v>
      </c>
      <c r="N55" s="31">
        <f ca="1">IFERROR(IF(C54&lt;&gt;"",M55/(WeightToLoseGain),""),"")</f>
        <v>0.40873637282091324</v>
      </c>
    </row>
    <row r="56" spans="3:14" ht="15" customHeight="1" x14ac:dyDescent="0.3">
      <c r="C56" s="26">
        <f t="shared" ca="1" si="0"/>
        <v>42791</v>
      </c>
      <c r="D56" s="18" t="str">
        <f t="shared" si="3"/>
        <v/>
      </c>
      <c r="E56" s="18">
        <f t="shared" si="1"/>
        <v>45</v>
      </c>
      <c r="F56" s="19">
        <f t="shared" si="2"/>
        <v>143.72609726482955</v>
      </c>
      <c r="G56" s="20">
        <f>IFERROR(RunningBMR,"")</f>
        <v>1425.9085231020085</v>
      </c>
      <c r="H56" s="20">
        <f>IFERROR(IF(L55&gt;0,G55*ActivityFactor+IF(WeightGoal="Maintain",0,IF(WeightGoal="Decrease",-500,IF(WeightGoal="Increase",500))),""),"")</f>
        <v>1711.1195730980448</v>
      </c>
      <c r="I56" s="20">
        <f>IFERROR(G56*(ActivityFactor),"")</f>
        <v>2210.1582108081134</v>
      </c>
      <c r="J56" s="20">
        <f>IFERROR(IF(WeightGoal="Increase",H56-I56,I56-H56),"")</f>
        <v>499.03863771006854</v>
      </c>
      <c r="K56" s="21">
        <f t="shared" si="4"/>
        <v>30542.301789191984</v>
      </c>
      <c r="L56" s="28">
        <f>IFERROR(IF(Standard,K56/CalsPerPound,K56/CalsPerPound/2.2),"")</f>
        <v>8.7263719397691393</v>
      </c>
      <c r="M56" s="27">
        <f>IFERROR(WeightToLoseGain-L56,"")</f>
        <v>6.2736280602308607</v>
      </c>
      <c r="N56" s="31">
        <f ca="1">IFERROR(IF(C55&lt;&gt;"",M56/(WeightToLoseGain),""),"")</f>
        <v>0.41824187068205737</v>
      </c>
    </row>
    <row r="57" spans="3:14" ht="15" customHeight="1" x14ac:dyDescent="0.3">
      <c r="C57" s="26">
        <f t="shared" ca="1" si="0"/>
        <v>42792</v>
      </c>
      <c r="D57" s="18" t="str">
        <f t="shared" si="3"/>
        <v/>
      </c>
      <c r="E57" s="18">
        <f t="shared" si="1"/>
        <v>46</v>
      </c>
      <c r="F57" s="19">
        <f t="shared" si="2"/>
        <v>143.5835147969124</v>
      </c>
      <c r="G57" s="20">
        <f>IFERROR(RunningBMR,"")</f>
        <v>1425.288289366569</v>
      </c>
      <c r="H57" s="20">
        <f>IFERROR(IF(L56&gt;0,G56*ActivityFactor+IF(WeightGoal="Maintain",0,IF(WeightGoal="Decrease",-500,IF(WeightGoal="Increase",500))),""),"")</f>
        <v>1710.1582108081134</v>
      </c>
      <c r="I57" s="20">
        <f>IFERROR(G57*(ActivityFactor),"")</f>
        <v>2209.1968485181819</v>
      </c>
      <c r="J57" s="20">
        <f>IFERROR(IF(WeightGoal="Increase",H57-I57,I57-H57),"")</f>
        <v>499.03863771006854</v>
      </c>
      <c r="K57" s="21">
        <f t="shared" si="4"/>
        <v>30043.263151481915</v>
      </c>
      <c r="L57" s="28">
        <f>IFERROR(IF(Standard,K57/CalsPerPound,K57/CalsPerPound/2.2),"")</f>
        <v>8.5837894718519756</v>
      </c>
      <c r="M57" s="27">
        <f>IFERROR(WeightToLoseGain-L57,"")</f>
        <v>6.4162105281480244</v>
      </c>
      <c r="N57" s="31">
        <f ca="1">IFERROR(IF(C56&lt;&gt;"",M57/(WeightToLoseGain),""),"")</f>
        <v>0.42774736854320161</v>
      </c>
    </row>
    <row r="58" spans="3:14" ht="15" customHeight="1" x14ac:dyDescent="0.3">
      <c r="C58" s="26">
        <f t="shared" ca="1" si="0"/>
        <v>42793</v>
      </c>
      <c r="D58" s="18" t="str">
        <f t="shared" si="3"/>
        <v/>
      </c>
      <c r="E58" s="18">
        <f t="shared" si="1"/>
        <v>47</v>
      </c>
      <c r="F58" s="19">
        <f t="shared" si="2"/>
        <v>143.44093232899525</v>
      </c>
      <c r="G58" s="20">
        <f>IFERROR(RunningBMR,"")</f>
        <v>1424.6680556311292</v>
      </c>
      <c r="H58" s="20">
        <f>IFERROR(IF(L57&gt;0,G57*ActivityFactor+IF(WeightGoal="Maintain",0,IF(WeightGoal="Decrease",-500,IF(WeightGoal="Increase",500))),""),"")</f>
        <v>1709.1968485181819</v>
      </c>
      <c r="I58" s="20">
        <f>IFERROR(G58*(ActivityFactor),"")</f>
        <v>2208.2354862282505</v>
      </c>
      <c r="J58" s="20">
        <f>IFERROR(IF(WeightGoal="Increase",H58-I58,I58-H58),"")</f>
        <v>499.03863771006854</v>
      </c>
      <c r="K58" s="21">
        <f t="shared" si="4"/>
        <v>29544.224513771846</v>
      </c>
      <c r="L58" s="28">
        <f>IFERROR(IF(Standard,K58/CalsPerPound,K58/CalsPerPound/2.2),"")</f>
        <v>8.4412070039348137</v>
      </c>
      <c r="M58" s="27">
        <f>IFERROR(WeightToLoseGain-L58,"")</f>
        <v>6.5587929960651863</v>
      </c>
      <c r="N58" s="31">
        <f ca="1">IFERROR(IF(C57&lt;&gt;"",M58/(WeightToLoseGain),""),"")</f>
        <v>0.43725286640434574</v>
      </c>
    </row>
    <row r="59" spans="3:14" ht="15" customHeight="1" x14ac:dyDescent="0.3">
      <c r="C59" s="26">
        <f t="shared" ca="1" si="0"/>
        <v>42794</v>
      </c>
      <c r="D59" s="18" t="str">
        <f t="shared" si="3"/>
        <v/>
      </c>
      <c r="E59" s="18">
        <f t="shared" si="1"/>
        <v>48</v>
      </c>
      <c r="F59" s="19">
        <f t="shared" si="2"/>
        <v>143.29834986107809</v>
      </c>
      <c r="G59" s="20">
        <f>IFERROR(RunningBMR,"")</f>
        <v>1424.0478218956898</v>
      </c>
      <c r="H59" s="20">
        <f>IFERROR(IF(L58&gt;0,G58*ActivityFactor+IF(WeightGoal="Maintain",0,IF(WeightGoal="Decrease",-500,IF(WeightGoal="Increase",500))),""),"")</f>
        <v>1708.2354862282505</v>
      </c>
      <c r="I59" s="20">
        <f>IFERROR(G59*(ActivityFactor),"")</f>
        <v>2207.2741239383195</v>
      </c>
      <c r="J59" s="20">
        <f>IFERROR(IF(WeightGoal="Increase",H59-I59,I59-H59),"")</f>
        <v>499.038637710069</v>
      </c>
      <c r="K59" s="21">
        <f t="shared" si="4"/>
        <v>29045.185876061776</v>
      </c>
      <c r="L59" s="28">
        <f>IFERROR(IF(Standard,K59/CalsPerPound,K59/CalsPerPound/2.2),"")</f>
        <v>8.29862453601765</v>
      </c>
      <c r="M59" s="27">
        <f>IFERROR(WeightToLoseGain-L59,"")</f>
        <v>6.70137546398235</v>
      </c>
      <c r="N59" s="31">
        <f ca="1">IFERROR(IF(C58&lt;&gt;"",M59/(WeightToLoseGain),""),"")</f>
        <v>0.44675836426548998</v>
      </c>
    </row>
    <row r="60" spans="3:14" ht="15" customHeight="1" x14ac:dyDescent="0.3">
      <c r="C60" s="26">
        <f t="shared" ca="1" si="0"/>
        <v>42795</v>
      </c>
      <c r="D60" s="18" t="str">
        <f t="shared" si="3"/>
        <v/>
      </c>
      <c r="E60" s="18">
        <f t="shared" si="1"/>
        <v>49</v>
      </c>
      <c r="F60" s="19">
        <f t="shared" si="2"/>
        <v>143.15576739316094</v>
      </c>
      <c r="G60" s="20">
        <f>IFERROR(RunningBMR,"")</f>
        <v>1423.42758816025</v>
      </c>
      <c r="H60" s="20">
        <f>IFERROR(IF(L59&gt;0,G59*ActivityFactor+IF(WeightGoal="Maintain",0,IF(WeightGoal="Decrease",-500,IF(WeightGoal="Increase",500))),""),"")</f>
        <v>1707.2741239383195</v>
      </c>
      <c r="I60" s="20">
        <f>IFERROR(G60*(ActivityFactor),"")</f>
        <v>2206.3127616483875</v>
      </c>
      <c r="J60" s="20">
        <f>IFERROR(IF(WeightGoal="Increase",H60-I60,I60-H60),"")</f>
        <v>499.03863771006809</v>
      </c>
      <c r="K60" s="21">
        <f t="shared" si="4"/>
        <v>28546.147238351707</v>
      </c>
      <c r="L60" s="28">
        <f>IFERROR(IF(Standard,K60/CalsPerPound,K60/CalsPerPound/2.2),"")</f>
        <v>8.1560420681004882</v>
      </c>
      <c r="M60" s="27">
        <f>IFERROR(WeightToLoseGain-L60,"")</f>
        <v>6.8439579318995118</v>
      </c>
      <c r="N60" s="31">
        <f ca="1">IFERROR(IF(C59&lt;&gt;"",M60/(WeightToLoseGain),""),"")</f>
        <v>0.45626386212663411</v>
      </c>
    </row>
    <row r="61" spans="3:14" ht="15" customHeight="1" x14ac:dyDescent="0.3">
      <c r="C61" s="26">
        <f t="shared" ca="1" si="0"/>
        <v>42796</v>
      </c>
      <c r="D61" s="18">
        <f t="shared" si="3"/>
        <v>8</v>
      </c>
      <c r="E61" s="18">
        <f t="shared" si="1"/>
        <v>50</v>
      </c>
      <c r="F61" s="19">
        <f t="shared" si="2"/>
        <v>143.01318492524379</v>
      </c>
      <c r="G61" s="20">
        <f>IFERROR(RunningBMR,"")</f>
        <v>1422.8073544248105</v>
      </c>
      <c r="H61" s="20">
        <f>IFERROR(IF(L60&gt;0,G60*ActivityFactor+IF(WeightGoal="Maintain",0,IF(WeightGoal="Decrease",-500,IF(WeightGoal="Increase",500))),""),"")</f>
        <v>1706.3127616483875</v>
      </c>
      <c r="I61" s="20">
        <f>IFERROR(G61*(ActivityFactor),"")</f>
        <v>2205.3513993584561</v>
      </c>
      <c r="J61" s="20">
        <f>IFERROR(IF(WeightGoal="Increase",H61-I61,I61-H61),"")</f>
        <v>499.03863771006854</v>
      </c>
      <c r="K61" s="21">
        <f t="shared" si="4"/>
        <v>28047.108600641637</v>
      </c>
      <c r="L61" s="28">
        <f>IFERROR(IF(Standard,K61/CalsPerPound,K61/CalsPerPound/2.2),"")</f>
        <v>8.0134596001833245</v>
      </c>
      <c r="M61" s="27">
        <f>IFERROR(WeightToLoseGain-L61,"")</f>
        <v>6.9865403998166755</v>
      </c>
      <c r="N61" s="31">
        <f ca="1">IFERROR(IF(C60&lt;&gt;"",M61/(WeightToLoseGain),""),"")</f>
        <v>0.46576935998777835</v>
      </c>
    </row>
    <row r="62" spans="3:14" ht="15" customHeight="1" x14ac:dyDescent="0.3">
      <c r="C62" s="26">
        <f t="shared" ca="1" si="0"/>
        <v>42797</v>
      </c>
      <c r="D62" s="18" t="str">
        <f t="shared" si="3"/>
        <v/>
      </c>
      <c r="E62" s="18">
        <f t="shared" si="1"/>
        <v>51</v>
      </c>
      <c r="F62" s="19">
        <f t="shared" si="2"/>
        <v>142.87060245732664</v>
      </c>
      <c r="G62" s="20">
        <f>IFERROR(RunningBMR,"")</f>
        <v>1422.1871206893709</v>
      </c>
      <c r="H62" s="20">
        <f>IFERROR(IF(L61&gt;0,G61*ActivityFactor+IF(WeightGoal="Maintain",0,IF(WeightGoal="Decrease",-500,IF(WeightGoal="Increase",500))),""),"")</f>
        <v>1705.3513993584561</v>
      </c>
      <c r="I62" s="20">
        <f>IFERROR(G62*(ActivityFactor),"")</f>
        <v>2204.3900370685251</v>
      </c>
      <c r="J62" s="20">
        <f>IFERROR(IF(WeightGoal="Increase",H62-I62,I62-H62),"")</f>
        <v>499.038637710069</v>
      </c>
      <c r="K62" s="21">
        <f t="shared" si="4"/>
        <v>27548.069962931568</v>
      </c>
      <c r="L62" s="28">
        <f>IFERROR(IF(Standard,K62/CalsPerPound,K62/CalsPerPound/2.2),"")</f>
        <v>7.8708771322661626</v>
      </c>
      <c r="M62" s="27">
        <f>IFERROR(WeightToLoseGain-L62,"")</f>
        <v>7.1291228677338374</v>
      </c>
      <c r="N62" s="31">
        <f ca="1">IFERROR(IF(C61&lt;&gt;"",M62/(WeightToLoseGain),""),"")</f>
        <v>0.47527485784892248</v>
      </c>
    </row>
    <row r="63" spans="3:14" ht="15" customHeight="1" x14ac:dyDescent="0.3">
      <c r="C63" s="26">
        <f t="shared" ca="1" si="0"/>
        <v>42798</v>
      </c>
      <c r="D63" s="18" t="str">
        <f t="shared" si="3"/>
        <v/>
      </c>
      <c r="E63" s="18">
        <f t="shared" si="1"/>
        <v>52</v>
      </c>
      <c r="F63" s="19">
        <f t="shared" si="2"/>
        <v>142.72801998940949</v>
      </c>
      <c r="G63" s="20">
        <f>IFERROR(RunningBMR,"")</f>
        <v>1421.5668869539313</v>
      </c>
      <c r="H63" s="20">
        <f>IFERROR(IF(L62&gt;0,G62*ActivityFactor+IF(WeightGoal="Maintain",0,IF(WeightGoal="Decrease",-500,IF(WeightGoal="Increase",500))),""),"")</f>
        <v>1704.3900370685251</v>
      </c>
      <c r="I63" s="20">
        <f>IFERROR(G63*(ActivityFactor),"")</f>
        <v>2203.4286747785936</v>
      </c>
      <c r="J63" s="20">
        <f>IFERROR(IF(WeightGoal="Increase",H63-I63,I63-H63),"")</f>
        <v>499.03863771006854</v>
      </c>
      <c r="K63" s="21">
        <f t="shared" si="4"/>
        <v>27049.031325221498</v>
      </c>
      <c r="L63" s="28">
        <f>IFERROR(IF(Standard,K63/CalsPerPound,K63/CalsPerPound/2.2),"")</f>
        <v>7.7282946643489998</v>
      </c>
      <c r="M63" s="27">
        <f>IFERROR(WeightToLoseGain-L63,"")</f>
        <v>7.2717053356510002</v>
      </c>
      <c r="N63" s="31">
        <f ca="1">IFERROR(IF(C62&lt;&gt;"",M63/(WeightToLoseGain),""),"")</f>
        <v>0.48478035571006667</v>
      </c>
    </row>
    <row r="64" spans="3:14" ht="15" customHeight="1" x14ac:dyDescent="0.3">
      <c r="C64" s="26">
        <f t="shared" ca="1" si="0"/>
        <v>42799</v>
      </c>
      <c r="D64" s="18" t="str">
        <f t="shared" si="3"/>
        <v/>
      </c>
      <c r="E64" s="18">
        <f t="shared" si="1"/>
        <v>53</v>
      </c>
      <c r="F64" s="19">
        <f t="shared" si="2"/>
        <v>142.58543752149234</v>
      </c>
      <c r="G64" s="20">
        <f>IFERROR(RunningBMR,"")</f>
        <v>1420.9466532184917</v>
      </c>
      <c r="H64" s="20">
        <f>IFERROR(IF(L63&gt;0,G63*ActivityFactor+IF(WeightGoal="Maintain",0,IF(WeightGoal="Decrease",-500,IF(WeightGoal="Increase",500))),""),"")</f>
        <v>1703.4286747785936</v>
      </c>
      <c r="I64" s="20">
        <f>IFERROR(G64*(ActivityFactor),"")</f>
        <v>2202.4673124886622</v>
      </c>
      <c r="J64" s="20">
        <f>IFERROR(IF(WeightGoal="Increase",H64-I64,I64-H64),"")</f>
        <v>499.03863771006854</v>
      </c>
      <c r="K64" s="21">
        <f t="shared" si="4"/>
        <v>26549.992687511429</v>
      </c>
      <c r="L64" s="28">
        <f>IFERROR(IF(Standard,K64/CalsPerPound,K64/CalsPerPound/2.2),"")</f>
        <v>7.585712196431837</v>
      </c>
      <c r="M64" s="27">
        <f>IFERROR(WeightToLoseGain-L64,"")</f>
        <v>7.414287803568163</v>
      </c>
      <c r="N64" s="31">
        <f ca="1">IFERROR(IF(C63&lt;&gt;"",M64/(WeightToLoseGain),""),"")</f>
        <v>0.49428585357121085</v>
      </c>
    </row>
    <row r="65" spans="3:14" ht="15" customHeight="1" x14ac:dyDescent="0.3">
      <c r="C65" s="26">
        <f t="shared" ca="1" si="0"/>
        <v>42800</v>
      </c>
      <c r="D65" s="18" t="str">
        <f t="shared" si="3"/>
        <v/>
      </c>
      <c r="E65" s="18">
        <f t="shared" si="1"/>
        <v>54</v>
      </c>
      <c r="F65" s="19">
        <f t="shared" si="2"/>
        <v>142.44285505357519</v>
      </c>
      <c r="G65" s="20">
        <f>IFERROR(RunningBMR,"")</f>
        <v>1420.326419483052</v>
      </c>
      <c r="H65" s="20">
        <f>IFERROR(IF(L64&gt;0,G64*ActivityFactor+IF(WeightGoal="Maintain",0,IF(WeightGoal="Decrease",-500,IF(WeightGoal="Increase",500))),""),"")</f>
        <v>1702.4673124886622</v>
      </c>
      <c r="I65" s="20">
        <f>IFERROR(G65*(ActivityFactor),"")</f>
        <v>2201.5059501987307</v>
      </c>
      <c r="J65" s="20">
        <f>IFERROR(IF(WeightGoal="Increase",H65-I65,I65-H65),"")</f>
        <v>499.03863771006854</v>
      </c>
      <c r="K65" s="21">
        <f t="shared" si="4"/>
        <v>26050.954049801359</v>
      </c>
      <c r="L65" s="28">
        <f>IFERROR(IF(Standard,K65/CalsPerPound,K65/CalsPerPound/2.2),"")</f>
        <v>7.4431297285146742</v>
      </c>
      <c r="M65" s="27">
        <f>IFERROR(WeightToLoseGain-L65,"")</f>
        <v>7.5568702714853258</v>
      </c>
      <c r="N65" s="31">
        <f ca="1">IFERROR(IF(C64&lt;&gt;"",M65/(WeightToLoseGain),""),"")</f>
        <v>0.50379135143235509</v>
      </c>
    </row>
    <row r="66" spans="3:14" ht="15" customHeight="1" x14ac:dyDescent="0.3">
      <c r="C66" s="26">
        <f t="shared" ca="1" si="0"/>
        <v>42801</v>
      </c>
      <c r="D66" s="18" t="str">
        <f t="shared" si="3"/>
        <v/>
      </c>
      <c r="E66" s="18">
        <f t="shared" si="1"/>
        <v>55</v>
      </c>
      <c r="F66" s="19">
        <f t="shared" si="2"/>
        <v>142.30027258565804</v>
      </c>
      <c r="G66" s="20">
        <f>IFERROR(RunningBMR,"")</f>
        <v>1419.7061857476126</v>
      </c>
      <c r="H66" s="20">
        <f>IFERROR(IF(L65&gt;0,G65*ActivityFactor+IF(WeightGoal="Maintain",0,IF(WeightGoal="Decrease",-500,IF(WeightGoal="Increase",500))),""),"")</f>
        <v>1701.5059501987307</v>
      </c>
      <c r="I66" s="20">
        <f>IFERROR(G66*(ActivityFactor),"")</f>
        <v>2200.5445879087997</v>
      </c>
      <c r="J66" s="20">
        <f>IFERROR(IF(WeightGoal="Increase",H66-I66,I66-H66),"")</f>
        <v>499.038637710069</v>
      </c>
      <c r="K66" s="21">
        <f t="shared" si="4"/>
        <v>25551.91541209129</v>
      </c>
      <c r="L66" s="28">
        <f>IFERROR(IF(Standard,K66/CalsPerPound,K66/CalsPerPound/2.2),"")</f>
        <v>7.3005472605975115</v>
      </c>
      <c r="M66" s="27">
        <f>IFERROR(WeightToLoseGain-L66,"")</f>
        <v>7.6994527394024885</v>
      </c>
      <c r="N66" s="31">
        <f ca="1">IFERROR(IF(C65&lt;&gt;"",M66/(WeightToLoseGain),""),"")</f>
        <v>0.51329684929349928</v>
      </c>
    </row>
    <row r="67" spans="3:14" ht="15" customHeight="1" x14ac:dyDescent="0.3">
      <c r="C67" s="26">
        <f t="shared" ca="1" si="0"/>
        <v>42802</v>
      </c>
      <c r="D67" s="18" t="str">
        <f t="shared" si="3"/>
        <v/>
      </c>
      <c r="E67" s="18">
        <f t="shared" si="1"/>
        <v>56</v>
      </c>
      <c r="F67" s="19">
        <f t="shared" si="2"/>
        <v>142.15769011774088</v>
      </c>
      <c r="G67" s="20">
        <f>IFERROR(RunningBMR,"")</f>
        <v>1419.0859520121728</v>
      </c>
      <c r="H67" s="20">
        <f>IFERROR(IF(L66&gt;0,G66*ActivityFactor+IF(WeightGoal="Maintain",0,IF(WeightGoal="Decrease",-500,IF(WeightGoal="Increase",500))),""),"")</f>
        <v>1700.5445879087997</v>
      </c>
      <c r="I67" s="20">
        <f>IFERROR(G67*(ActivityFactor),"")</f>
        <v>2199.5832256188678</v>
      </c>
      <c r="J67" s="20">
        <f>IFERROR(IF(WeightGoal="Increase",H67-I67,I67-H67),"")</f>
        <v>499.03863771006809</v>
      </c>
      <c r="K67" s="21">
        <f t="shared" si="4"/>
        <v>25052.87677438122</v>
      </c>
      <c r="L67" s="28">
        <f>IFERROR(IF(Standard,K67/CalsPerPound,K67/CalsPerPound/2.2),"")</f>
        <v>7.1579647926803487</v>
      </c>
      <c r="M67" s="27">
        <f>IFERROR(WeightToLoseGain-L67,"")</f>
        <v>7.8420352073196513</v>
      </c>
      <c r="N67" s="31">
        <f ca="1">IFERROR(IF(C66&lt;&gt;"",M67/(WeightToLoseGain),""),"")</f>
        <v>0.52280234715464347</v>
      </c>
    </row>
    <row r="68" spans="3:14" ht="15" customHeight="1" x14ac:dyDescent="0.3">
      <c r="C68" s="26">
        <f t="shared" ca="1" si="0"/>
        <v>42803</v>
      </c>
      <c r="D68" s="18">
        <f t="shared" si="3"/>
        <v>9</v>
      </c>
      <c r="E68" s="18">
        <f t="shared" si="1"/>
        <v>57</v>
      </c>
      <c r="F68" s="19">
        <f t="shared" si="2"/>
        <v>142.01510764982373</v>
      </c>
      <c r="G68" s="20">
        <f>IFERROR(RunningBMR,"")</f>
        <v>1418.4657182767332</v>
      </c>
      <c r="H68" s="20">
        <f>IFERROR(IF(L67&gt;0,G67*ActivityFactor+IF(WeightGoal="Maintain",0,IF(WeightGoal="Decrease",-500,IF(WeightGoal="Increase",500))),""),"")</f>
        <v>1699.5832256188678</v>
      </c>
      <c r="I68" s="20">
        <f>IFERROR(G68*(ActivityFactor),"")</f>
        <v>2198.6218633289368</v>
      </c>
      <c r="J68" s="20">
        <f>IFERROR(IF(WeightGoal="Increase",H68-I68,I68-H68),"")</f>
        <v>499.038637710069</v>
      </c>
      <c r="K68" s="21">
        <f t="shared" si="4"/>
        <v>24553.838136671151</v>
      </c>
      <c r="L68" s="28">
        <f>IFERROR(IF(Standard,K68/CalsPerPound,K68/CalsPerPound/2.2),"")</f>
        <v>7.0153823247631859</v>
      </c>
      <c r="M68" s="27">
        <f>IFERROR(WeightToLoseGain-L68,"")</f>
        <v>7.9846176752368141</v>
      </c>
      <c r="N68" s="31">
        <f ca="1">IFERROR(IF(C67&lt;&gt;"",M68/(WeightToLoseGain),""),"")</f>
        <v>0.53230784501578765</v>
      </c>
    </row>
    <row r="69" spans="3:14" ht="15" customHeight="1" x14ac:dyDescent="0.3">
      <c r="C69" s="26">
        <f t="shared" ca="1" si="0"/>
        <v>42804</v>
      </c>
      <c r="D69" s="18" t="str">
        <f t="shared" si="3"/>
        <v/>
      </c>
      <c r="E69" s="18">
        <f t="shared" si="1"/>
        <v>58</v>
      </c>
      <c r="F69" s="19">
        <f t="shared" si="2"/>
        <v>141.87252518190658</v>
      </c>
      <c r="G69" s="20">
        <f>IFERROR(RunningBMR,"")</f>
        <v>1417.8454845412937</v>
      </c>
      <c r="H69" s="20">
        <f>IFERROR(IF(L68&gt;0,G68*ActivityFactor+IF(WeightGoal="Maintain",0,IF(WeightGoal="Decrease",-500,IF(WeightGoal="Increase",500))),""),"")</f>
        <v>1698.6218633289368</v>
      </c>
      <c r="I69" s="20">
        <f>IFERROR(G69*(ActivityFactor),"")</f>
        <v>2197.6605010390053</v>
      </c>
      <c r="J69" s="20">
        <f>IFERROR(IF(WeightGoal="Increase",H69-I69,I69-H69),"")</f>
        <v>499.03863771006854</v>
      </c>
      <c r="K69" s="21">
        <f t="shared" si="4"/>
        <v>24054.799498961082</v>
      </c>
      <c r="L69" s="28">
        <f>IFERROR(IF(Standard,K69/CalsPerPound,K69/CalsPerPound/2.2),"")</f>
        <v>6.8727998568460231</v>
      </c>
      <c r="M69" s="27">
        <f>IFERROR(WeightToLoseGain-L69,"")</f>
        <v>8.1272001431539778</v>
      </c>
      <c r="N69" s="31">
        <f ca="1">IFERROR(IF(C68&lt;&gt;"",M69/(WeightToLoseGain),""),"")</f>
        <v>0.54181334287693184</v>
      </c>
    </row>
    <row r="70" spans="3:14" ht="15" customHeight="1" x14ac:dyDescent="0.3">
      <c r="C70" s="26">
        <f t="shared" ca="1" si="0"/>
        <v>42805</v>
      </c>
      <c r="D70" s="18" t="str">
        <f t="shared" si="3"/>
        <v/>
      </c>
      <c r="E70" s="18">
        <f t="shared" si="1"/>
        <v>59</v>
      </c>
      <c r="F70" s="19">
        <f t="shared" si="2"/>
        <v>141.72994271398943</v>
      </c>
      <c r="G70" s="20">
        <f>IFERROR(RunningBMR,"")</f>
        <v>1417.2252508058539</v>
      </c>
      <c r="H70" s="20">
        <f>IFERROR(IF(L69&gt;0,G69*ActivityFactor+IF(WeightGoal="Maintain",0,IF(WeightGoal="Decrease",-500,IF(WeightGoal="Increase",500))),""),"")</f>
        <v>1697.6605010390053</v>
      </c>
      <c r="I70" s="20">
        <f>IFERROR(G70*(ActivityFactor),"")</f>
        <v>2196.6991387490734</v>
      </c>
      <c r="J70" s="20">
        <f>IFERROR(IF(WeightGoal="Increase",H70-I70,I70-H70),"")</f>
        <v>499.03863771006809</v>
      </c>
      <c r="K70" s="21">
        <f t="shared" si="4"/>
        <v>23555.760861251012</v>
      </c>
      <c r="L70" s="28">
        <f>IFERROR(IF(Standard,K70/CalsPerPound,K70/CalsPerPound/2.2),"")</f>
        <v>6.7302173889288603</v>
      </c>
      <c r="M70" s="27">
        <f>IFERROR(WeightToLoseGain-L70,"")</f>
        <v>8.2697826110711397</v>
      </c>
      <c r="N70" s="31">
        <f ca="1">IFERROR(IF(C69&lt;&gt;"",M70/(WeightToLoseGain),""),"")</f>
        <v>0.55131884073807602</v>
      </c>
    </row>
    <row r="71" spans="3:14" ht="15" customHeight="1" x14ac:dyDescent="0.3">
      <c r="C71" s="26">
        <f t="shared" ca="1" si="0"/>
        <v>42806</v>
      </c>
      <c r="D71" s="18" t="str">
        <f t="shared" si="3"/>
        <v/>
      </c>
      <c r="E71" s="18">
        <f t="shared" si="1"/>
        <v>60</v>
      </c>
      <c r="F71" s="19">
        <f t="shared" si="2"/>
        <v>141.58736024607228</v>
      </c>
      <c r="G71" s="20">
        <f>IFERROR(RunningBMR,"")</f>
        <v>1416.6050170704145</v>
      </c>
      <c r="H71" s="20">
        <f>IFERROR(IF(L70&gt;0,G70*ActivityFactor+IF(WeightGoal="Maintain",0,IF(WeightGoal="Decrease",-500,IF(WeightGoal="Increase",500))),""),"")</f>
        <v>1696.6991387490734</v>
      </c>
      <c r="I71" s="20">
        <f>IFERROR(G71*(ActivityFactor),"")</f>
        <v>2195.7377764591424</v>
      </c>
      <c r="J71" s="20">
        <f>IFERROR(IF(WeightGoal="Increase",H71-I71,I71-H71),"")</f>
        <v>499.038637710069</v>
      </c>
      <c r="K71" s="21">
        <f t="shared" si="4"/>
        <v>23056.722223540943</v>
      </c>
      <c r="L71" s="28">
        <f>IFERROR(IF(Standard,K71/CalsPerPound,K71/CalsPerPound/2.2),"")</f>
        <v>6.5876349210116976</v>
      </c>
      <c r="M71" s="27">
        <f>IFERROR(WeightToLoseGain-L71,"")</f>
        <v>8.4123650789883015</v>
      </c>
      <c r="N71" s="31">
        <f ca="1">IFERROR(IF(C70&lt;&gt;"",M71/(WeightToLoseGain),""),"")</f>
        <v>0.5608243385992201</v>
      </c>
    </row>
    <row r="72" spans="3:14" ht="15" customHeight="1" x14ac:dyDescent="0.3">
      <c r="C72" s="26">
        <f t="shared" ca="1" si="0"/>
        <v>42807</v>
      </c>
      <c r="D72" s="18" t="str">
        <f t="shared" si="3"/>
        <v/>
      </c>
      <c r="E72" s="18">
        <f t="shared" si="1"/>
        <v>61</v>
      </c>
      <c r="F72" s="19">
        <f t="shared" si="2"/>
        <v>141.44477777815513</v>
      </c>
      <c r="G72" s="20">
        <f>IFERROR(RunningBMR,"")</f>
        <v>1415.9847833349747</v>
      </c>
      <c r="H72" s="20">
        <f>IFERROR(IF(L71&gt;0,G71*ActivityFactor+IF(WeightGoal="Maintain",0,IF(WeightGoal="Decrease",-500,IF(WeightGoal="Increase",500))),""),"")</f>
        <v>1695.7377764591424</v>
      </c>
      <c r="I72" s="20">
        <f>IFERROR(G72*(ActivityFactor),"")</f>
        <v>2194.776414169211</v>
      </c>
      <c r="J72" s="20">
        <f>IFERROR(IF(WeightGoal="Increase",H72-I72,I72-H72),"")</f>
        <v>499.03863771006854</v>
      </c>
      <c r="K72" s="21">
        <f t="shared" si="4"/>
        <v>22557.683585830873</v>
      </c>
      <c r="L72" s="28">
        <f>IFERROR(IF(Standard,K72/CalsPerPound,K72/CalsPerPound/2.2),"")</f>
        <v>6.4450524530945348</v>
      </c>
      <c r="M72" s="27">
        <f>IFERROR(WeightToLoseGain-L72,"")</f>
        <v>8.5549475469054652</v>
      </c>
      <c r="N72" s="31">
        <f ca="1">IFERROR(IF(C71&lt;&gt;"",M72/(WeightToLoseGain),""),"")</f>
        <v>0.57032983646036439</v>
      </c>
    </row>
    <row r="73" spans="3:14" ht="15" customHeight="1" x14ac:dyDescent="0.3">
      <c r="C73" s="26">
        <f t="shared" ca="1" si="0"/>
        <v>42808</v>
      </c>
      <c r="D73" s="18" t="str">
        <f t="shared" si="3"/>
        <v/>
      </c>
      <c r="E73" s="18">
        <f t="shared" si="1"/>
        <v>62</v>
      </c>
      <c r="F73" s="19">
        <f t="shared" si="2"/>
        <v>141.30219531023798</v>
      </c>
      <c r="G73" s="20">
        <f>IFERROR(RunningBMR,"")</f>
        <v>1415.3645495995352</v>
      </c>
      <c r="H73" s="20">
        <f>IFERROR(IF(L72&gt;0,G72*ActivityFactor+IF(WeightGoal="Maintain",0,IF(WeightGoal="Decrease",-500,IF(WeightGoal="Increase",500))),""),"")</f>
        <v>1694.776414169211</v>
      </c>
      <c r="I73" s="20">
        <f>IFERROR(G73*(ActivityFactor),"")</f>
        <v>2193.8150518792795</v>
      </c>
      <c r="J73" s="20">
        <f>IFERROR(IF(WeightGoal="Increase",H73-I73,I73-H73),"")</f>
        <v>499.03863771006854</v>
      </c>
      <c r="K73" s="21">
        <f t="shared" si="4"/>
        <v>22058.644948120804</v>
      </c>
      <c r="L73" s="28">
        <f>IFERROR(IF(Standard,K73/CalsPerPound,K73/CalsPerPound/2.2),"")</f>
        <v>6.3024699851773729</v>
      </c>
      <c r="M73" s="27">
        <f>IFERROR(WeightToLoseGain-L73,"")</f>
        <v>8.6975300148226271</v>
      </c>
      <c r="N73" s="31">
        <f ca="1">IFERROR(IF(C72&lt;&gt;"",M73/(WeightToLoseGain),""),"")</f>
        <v>0.57983533432150847</v>
      </c>
    </row>
    <row r="74" spans="3:14" ht="15" customHeight="1" x14ac:dyDescent="0.3">
      <c r="C74" s="26">
        <f t="shared" ca="1" si="0"/>
        <v>42809</v>
      </c>
      <c r="D74" s="18" t="str">
        <f t="shared" si="3"/>
        <v/>
      </c>
      <c r="E74" s="18">
        <f t="shared" si="1"/>
        <v>63</v>
      </c>
      <c r="F74" s="19">
        <f t="shared" si="2"/>
        <v>141.15961284232083</v>
      </c>
      <c r="G74" s="20">
        <f>IFERROR(RunningBMR,"")</f>
        <v>1414.7443158640956</v>
      </c>
      <c r="H74" s="20">
        <f>IFERROR(IF(L73&gt;0,G73*ActivityFactor+IF(WeightGoal="Maintain",0,IF(WeightGoal="Decrease",-500,IF(WeightGoal="Increase",500))),""),"")</f>
        <v>1693.8150518792795</v>
      </c>
      <c r="I74" s="20">
        <f>IFERROR(G74*(ActivityFactor),"")</f>
        <v>2192.8536895893481</v>
      </c>
      <c r="J74" s="20">
        <f>IFERROR(IF(WeightGoal="Increase",H74-I74,I74-H74),"")</f>
        <v>499.03863771006854</v>
      </c>
      <c r="K74" s="21">
        <f t="shared" si="4"/>
        <v>21559.606310410734</v>
      </c>
      <c r="L74" s="28">
        <f>IFERROR(IF(Standard,K74/CalsPerPound,K74/CalsPerPound/2.2),"")</f>
        <v>6.1598875172602101</v>
      </c>
      <c r="M74" s="27">
        <f>IFERROR(WeightToLoseGain-L74,"")</f>
        <v>8.8401124827397908</v>
      </c>
      <c r="N74" s="31">
        <f ca="1">IFERROR(IF(C73&lt;&gt;"",M74/(WeightToLoseGain),""),"")</f>
        <v>0.58934083218265276</v>
      </c>
    </row>
    <row r="75" spans="3:14" ht="15" customHeight="1" x14ac:dyDescent="0.3">
      <c r="C75" s="26">
        <f t="shared" ca="1" si="0"/>
        <v>42810</v>
      </c>
      <c r="D75" s="18">
        <f t="shared" si="3"/>
        <v>10</v>
      </c>
      <c r="E75" s="18">
        <f t="shared" si="1"/>
        <v>64</v>
      </c>
      <c r="F75" s="19">
        <f t="shared" si="2"/>
        <v>141.01703037440367</v>
      </c>
      <c r="G75" s="20">
        <f>IFERROR(RunningBMR,"")</f>
        <v>1414.124082128656</v>
      </c>
      <c r="H75" s="20">
        <f>IFERROR(IF(L74&gt;0,G74*ActivityFactor+IF(WeightGoal="Maintain",0,IF(WeightGoal="Decrease",-500,IF(WeightGoal="Increase",500))),""),"")</f>
        <v>1692.8536895893481</v>
      </c>
      <c r="I75" s="20">
        <f>IFERROR(G75*(ActivityFactor),"")</f>
        <v>2191.892327299417</v>
      </c>
      <c r="J75" s="20">
        <f>IFERROR(IF(WeightGoal="Increase",H75-I75,I75-H75),"")</f>
        <v>499.038637710069</v>
      </c>
      <c r="K75" s="21">
        <f t="shared" si="4"/>
        <v>21060.567672700665</v>
      </c>
      <c r="L75" s="28">
        <f>IFERROR(IF(Standard,K75/CalsPerPound,K75/CalsPerPound/2.2),"")</f>
        <v>6.0173050493430473</v>
      </c>
      <c r="M75" s="27">
        <f>IFERROR(WeightToLoseGain-L75,"")</f>
        <v>8.9826949506569527</v>
      </c>
      <c r="N75" s="31">
        <f ca="1">IFERROR(IF(C74&lt;&gt;"",M75/(WeightToLoseGain),""),"")</f>
        <v>0.59884633004379684</v>
      </c>
    </row>
    <row r="76" spans="3:14" ht="15" customHeight="1" x14ac:dyDescent="0.3">
      <c r="C76" s="26">
        <f t="shared" ca="1" si="0"/>
        <v>42811</v>
      </c>
      <c r="D76" s="18" t="str">
        <f t="shared" si="3"/>
        <v/>
      </c>
      <c r="E76" s="18">
        <f t="shared" si="1"/>
        <v>65</v>
      </c>
      <c r="F76" s="19">
        <f t="shared" si="2"/>
        <v>140.87444790648652</v>
      </c>
      <c r="G76" s="20">
        <f>IFERROR(RunningBMR,"")</f>
        <v>1413.5038483932165</v>
      </c>
      <c r="H76" s="20">
        <f>IFERROR(IF(L75&gt;0,G75*ActivityFactor+IF(WeightGoal="Maintain",0,IF(WeightGoal="Decrease",-500,IF(WeightGoal="Increase",500))),""),"")</f>
        <v>1691.892327299417</v>
      </c>
      <c r="I76" s="20">
        <f>IFERROR(G76*(ActivityFactor),"")</f>
        <v>2190.9309650094856</v>
      </c>
      <c r="J76" s="20">
        <f>IFERROR(IF(WeightGoal="Increase",H76-I76,I76-H76),"")</f>
        <v>499.03863771006854</v>
      </c>
      <c r="K76" s="21">
        <f t="shared" si="4"/>
        <v>20561.529034990595</v>
      </c>
      <c r="L76" s="28">
        <f>IFERROR(IF(Standard,K76/CalsPerPound,K76/CalsPerPound/2.2),"")</f>
        <v>5.8747225814258845</v>
      </c>
      <c r="M76" s="27">
        <f>IFERROR(WeightToLoseGain-L76,"")</f>
        <v>9.1252774185741146</v>
      </c>
      <c r="N76" s="31">
        <f ca="1">IFERROR(IF(C75&lt;&gt;"",M76/(WeightToLoseGain),""),"")</f>
        <v>0.60835182790494102</v>
      </c>
    </row>
    <row r="77" spans="3:14" ht="15" customHeight="1" x14ac:dyDescent="0.3">
      <c r="C77" s="26">
        <f t="shared" ref="C77:C140" ca="1" si="5">IFERROR(IF(L76&gt;0,C76+1,""),"")</f>
        <v>42812</v>
      </c>
      <c r="D77" s="18" t="str">
        <f t="shared" si="3"/>
        <v/>
      </c>
      <c r="E77" s="18">
        <f t="shared" ref="E77:E140" si="6">IFERROR(IF(L76&gt;0,E76+1,""),"")</f>
        <v>66</v>
      </c>
      <c r="F77" s="19">
        <f t="shared" ref="F77:F140" si="7">IFERROR(IF($E77&lt;&gt;"",F76-(J76/CalsPerPound),""),"")</f>
        <v>140.73186543856937</v>
      </c>
      <c r="G77" s="20">
        <f>IFERROR(RunningBMR,"")</f>
        <v>1412.8836146577767</v>
      </c>
      <c r="H77" s="20">
        <f>IFERROR(IF(L76&gt;0,G76*ActivityFactor+IF(WeightGoal="Maintain",0,IF(WeightGoal="Decrease",-500,IF(WeightGoal="Increase",500))),""),"")</f>
        <v>1690.9309650094856</v>
      </c>
      <c r="I77" s="20">
        <f>IFERROR(G77*(ActivityFactor),"")</f>
        <v>2189.9696027195537</v>
      </c>
      <c r="J77" s="20">
        <f>IFERROR(IF(WeightGoal="Increase",H77-I77,I77-H77),"")</f>
        <v>499.03863771006809</v>
      </c>
      <c r="K77" s="21">
        <f t="shared" si="4"/>
        <v>20062.490397280526</v>
      </c>
      <c r="L77" s="28">
        <f>IFERROR(IF(Standard,K77/CalsPerPound,K77/CalsPerPound/2.2),"")</f>
        <v>5.7321401135087218</v>
      </c>
      <c r="M77" s="27">
        <f>IFERROR(WeightToLoseGain-L77,"")</f>
        <v>9.2678598864912782</v>
      </c>
      <c r="N77" s="31">
        <f ca="1">IFERROR(IF(C76&lt;&gt;"",M77/(WeightToLoseGain),""),"")</f>
        <v>0.61785732576608521</v>
      </c>
    </row>
    <row r="78" spans="3:14" ht="15" customHeight="1" x14ac:dyDescent="0.3">
      <c r="C78" s="26">
        <f t="shared" ca="1" si="5"/>
        <v>42813</v>
      </c>
      <c r="D78" s="18" t="str">
        <f t="shared" ref="D78:D141" si="8">IFERROR(IF(E78&lt;&gt;"",IF(MOD(E78,7)=1,(E77/7)+1,""),""),"")</f>
        <v/>
      </c>
      <c r="E78" s="18">
        <f t="shared" si="6"/>
        <v>67</v>
      </c>
      <c r="F78" s="19">
        <f t="shared" si="7"/>
        <v>140.58928297065222</v>
      </c>
      <c r="G78" s="20">
        <f>IFERROR(RunningBMR,"")</f>
        <v>1412.2633809223373</v>
      </c>
      <c r="H78" s="20">
        <f>IFERROR(IF(L77&gt;0,G77*ActivityFactor+IF(WeightGoal="Maintain",0,IF(WeightGoal="Decrease",-500,IF(WeightGoal="Increase",500))),""),"")</f>
        <v>1689.9696027195537</v>
      </c>
      <c r="I78" s="20">
        <f>IFERROR(G78*(ActivityFactor),"")</f>
        <v>2189.0082404296231</v>
      </c>
      <c r="J78" s="20">
        <f>IFERROR(IF(WeightGoal="Increase",H78-I78,I78-H78),"")</f>
        <v>499.03863771006945</v>
      </c>
      <c r="K78" s="21">
        <f t="shared" ref="K78:K141" si="9">IFERROR(K77-J78,"")</f>
        <v>19563.451759570456</v>
      </c>
      <c r="L78" s="28">
        <f>IFERROR(IF(Standard,K78/CalsPerPound,K78/CalsPerPound/2.2),"")</f>
        <v>5.589557645591559</v>
      </c>
      <c r="M78" s="27">
        <f>IFERROR(WeightToLoseGain-L78,"")</f>
        <v>9.4104423544084419</v>
      </c>
      <c r="N78" s="31">
        <f ca="1">IFERROR(IF(C77&lt;&gt;"",M78/(WeightToLoseGain),""),"")</f>
        <v>0.6273628236272295</v>
      </c>
    </row>
    <row r="79" spans="3:14" ht="15" customHeight="1" x14ac:dyDescent="0.3">
      <c r="C79" s="26">
        <f t="shared" ca="1" si="5"/>
        <v>42814</v>
      </c>
      <c r="D79" s="18" t="str">
        <f t="shared" si="8"/>
        <v/>
      </c>
      <c r="E79" s="18">
        <f t="shared" si="6"/>
        <v>68</v>
      </c>
      <c r="F79" s="19">
        <f t="shared" si="7"/>
        <v>140.44670050273507</v>
      </c>
      <c r="G79" s="20">
        <f>IFERROR(RunningBMR,"")</f>
        <v>1411.6431471868975</v>
      </c>
      <c r="H79" s="20">
        <f>IFERROR(IF(L78&gt;0,G78*ActivityFactor+IF(WeightGoal="Maintain",0,IF(WeightGoal="Decrease",-500,IF(WeightGoal="Increase",500))),""),"")</f>
        <v>1689.0082404296231</v>
      </c>
      <c r="I79" s="20">
        <f>IFERROR(G79*(ActivityFactor),"")</f>
        <v>2188.0468781396912</v>
      </c>
      <c r="J79" s="20">
        <f>IFERROR(IF(WeightGoal="Increase",H79-I79,I79-H79),"")</f>
        <v>499.03863771006809</v>
      </c>
      <c r="K79" s="21">
        <f t="shared" si="9"/>
        <v>19064.413121860387</v>
      </c>
      <c r="L79" s="28">
        <f>IFERROR(IF(Standard,K79/CalsPerPound,K79/CalsPerPound/2.2),"")</f>
        <v>5.4469751776743962</v>
      </c>
      <c r="M79" s="27">
        <f>IFERROR(WeightToLoseGain-L79,"")</f>
        <v>9.5530248223256038</v>
      </c>
      <c r="N79" s="31">
        <f ca="1">IFERROR(IF(C78&lt;&gt;"",M79/(WeightToLoseGain),""),"")</f>
        <v>0.63686832148837358</v>
      </c>
    </row>
    <row r="80" spans="3:14" ht="15" customHeight="1" x14ac:dyDescent="0.3">
      <c r="C80" s="26">
        <f t="shared" ca="1" si="5"/>
        <v>42815</v>
      </c>
      <c r="D80" s="18" t="str">
        <f t="shared" si="8"/>
        <v/>
      </c>
      <c r="E80" s="18">
        <f t="shared" si="6"/>
        <v>69</v>
      </c>
      <c r="F80" s="19">
        <f t="shared" si="7"/>
        <v>140.30411803481792</v>
      </c>
      <c r="G80" s="20">
        <f>IFERROR(RunningBMR,"")</f>
        <v>1411.022913451458</v>
      </c>
      <c r="H80" s="20">
        <f>IFERROR(IF(L79&gt;0,G79*ActivityFactor+IF(WeightGoal="Maintain",0,IF(WeightGoal="Decrease",-500,IF(WeightGoal="Increase",500))),""),"")</f>
        <v>1688.0468781396912</v>
      </c>
      <c r="I80" s="20">
        <f>IFERROR(G80*(ActivityFactor),"")</f>
        <v>2187.0855158497598</v>
      </c>
      <c r="J80" s="20">
        <f>IFERROR(IF(WeightGoal="Increase",H80-I80,I80-H80),"")</f>
        <v>499.03863771006854</v>
      </c>
      <c r="K80" s="21">
        <f t="shared" si="9"/>
        <v>18565.374484150318</v>
      </c>
      <c r="L80" s="28">
        <f>IFERROR(IF(Standard,K80/CalsPerPound,K80/CalsPerPound/2.2),"")</f>
        <v>5.3043927097572334</v>
      </c>
      <c r="M80" s="27">
        <f>IFERROR(WeightToLoseGain-L80,"")</f>
        <v>9.6956072902427657</v>
      </c>
      <c r="N80" s="31">
        <f ca="1">IFERROR(IF(C79&lt;&gt;"",M80/(WeightToLoseGain),""),"")</f>
        <v>0.64637381934951776</v>
      </c>
    </row>
    <row r="81" spans="3:14" ht="15" customHeight="1" x14ac:dyDescent="0.3">
      <c r="C81" s="26">
        <f t="shared" ca="1" si="5"/>
        <v>42816</v>
      </c>
      <c r="D81" s="18" t="str">
        <f t="shared" si="8"/>
        <v/>
      </c>
      <c r="E81" s="18">
        <f t="shared" si="6"/>
        <v>70</v>
      </c>
      <c r="F81" s="19">
        <f t="shared" si="7"/>
        <v>140.16153556690077</v>
      </c>
      <c r="G81" s="20">
        <f>IFERROR(RunningBMR,"")</f>
        <v>1410.4026797160184</v>
      </c>
      <c r="H81" s="20">
        <f>IFERROR(IF(L80&gt;0,G80*ActivityFactor+IF(WeightGoal="Maintain",0,IF(WeightGoal="Decrease",-500,IF(WeightGoal="Increase",500))),""),"")</f>
        <v>1687.0855158497598</v>
      </c>
      <c r="I81" s="20">
        <f>IFERROR(G81*(ActivityFactor),"")</f>
        <v>2186.1241535598288</v>
      </c>
      <c r="J81" s="20">
        <f>IFERROR(IF(WeightGoal="Increase",H81-I81,I81-H81),"")</f>
        <v>499.038637710069</v>
      </c>
      <c r="K81" s="21">
        <f t="shared" si="9"/>
        <v>18066.335846440248</v>
      </c>
      <c r="L81" s="28">
        <f>IFERROR(IF(Standard,K81/CalsPerPound,K81/CalsPerPound/2.2),"")</f>
        <v>5.1618102418400706</v>
      </c>
      <c r="M81" s="27">
        <f>IFERROR(WeightToLoseGain-L81,"")</f>
        <v>9.8381897581599294</v>
      </c>
      <c r="N81" s="31">
        <f ca="1">IFERROR(IF(C80&lt;&gt;"",M81/(WeightToLoseGain),""),"")</f>
        <v>0.65587931721066195</v>
      </c>
    </row>
    <row r="82" spans="3:14" ht="15" customHeight="1" x14ac:dyDescent="0.3">
      <c r="C82" s="26">
        <f t="shared" ca="1" si="5"/>
        <v>42817</v>
      </c>
      <c r="D82" s="18">
        <f t="shared" si="8"/>
        <v>11</v>
      </c>
      <c r="E82" s="18">
        <f t="shared" si="6"/>
        <v>71</v>
      </c>
      <c r="F82" s="19">
        <f t="shared" si="7"/>
        <v>140.01895309898362</v>
      </c>
      <c r="G82" s="20">
        <f>IFERROR(RunningBMR,"")</f>
        <v>1409.7824459805786</v>
      </c>
      <c r="H82" s="20">
        <f>IFERROR(IF(L81&gt;0,G81*ActivityFactor+IF(WeightGoal="Maintain",0,IF(WeightGoal="Decrease",-500,IF(WeightGoal="Increase",500))),""),"")</f>
        <v>1686.1241535598288</v>
      </c>
      <c r="I82" s="20">
        <f>IFERROR(G82*(ActivityFactor),"")</f>
        <v>2185.1627912698968</v>
      </c>
      <c r="J82" s="20">
        <f>IFERROR(IF(WeightGoal="Increase",H82-I82,I82-H82),"")</f>
        <v>499.03863771006809</v>
      </c>
      <c r="K82" s="21">
        <f t="shared" si="9"/>
        <v>17567.297208730179</v>
      </c>
      <c r="L82" s="28">
        <f>IFERROR(IF(Standard,K82/CalsPerPound,K82/CalsPerPound/2.2),"")</f>
        <v>5.0192277739229079</v>
      </c>
      <c r="M82" s="27">
        <f>IFERROR(WeightToLoseGain-L82,"")</f>
        <v>9.980772226077093</v>
      </c>
      <c r="N82" s="31">
        <f ca="1">IFERROR(IF(C81&lt;&gt;"",M82/(WeightToLoseGain),""),"")</f>
        <v>0.66538481507180625</v>
      </c>
    </row>
    <row r="83" spans="3:14" ht="15" customHeight="1" x14ac:dyDescent="0.3">
      <c r="C83" s="26">
        <f t="shared" ca="1" si="5"/>
        <v>42818</v>
      </c>
      <c r="D83" s="18" t="str">
        <f t="shared" si="8"/>
        <v/>
      </c>
      <c r="E83" s="18">
        <f t="shared" si="6"/>
        <v>72</v>
      </c>
      <c r="F83" s="19">
        <f t="shared" si="7"/>
        <v>139.87637063106646</v>
      </c>
      <c r="G83" s="20">
        <f>IFERROR(RunningBMR,"")</f>
        <v>1409.1622122451392</v>
      </c>
      <c r="H83" s="20">
        <f>IFERROR(IF(L82&gt;0,G82*ActivityFactor+IF(WeightGoal="Maintain",0,IF(WeightGoal="Decrease",-500,IF(WeightGoal="Increase",500))),""),"")</f>
        <v>1685.1627912698968</v>
      </c>
      <c r="I83" s="20">
        <f>IFERROR(G83*(ActivityFactor),"")</f>
        <v>2184.2014289799658</v>
      </c>
      <c r="J83" s="20">
        <f>IFERROR(IF(WeightGoal="Increase",H83-I83,I83-H83),"")</f>
        <v>499.038637710069</v>
      </c>
      <c r="K83" s="21">
        <f t="shared" si="9"/>
        <v>17068.258571020109</v>
      </c>
      <c r="L83" s="28">
        <f>IFERROR(IF(Standard,K83/CalsPerPound,K83/CalsPerPound/2.2),"")</f>
        <v>4.8766453060057451</v>
      </c>
      <c r="M83" s="27">
        <f>IFERROR(WeightToLoseGain-L83,"")</f>
        <v>10.123354693994255</v>
      </c>
      <c r="N83" s="31">
        <f ca="1">IFERROR(IF(C82&lt;&gt;"",M83/(WeightToLoseGain),""),"")</f>
        <v>0.67489031293295032</v>
      </c>
    </row>
    <row r="84" spans="3:14" ht="15" customHeight="1" x14ac:dyDescent="0.3">
      <c r="C84" s="26">
        <f t="shared" ca="1" si="5"/>
        <v>42819</v>
      </c>
      <c r="D84" s="18" t="str">
        <f t="shared" si="8"/>
        <v/>
      </c>
      <c r="E84" s="18">
        <f t="shared" si="6"/>
        <v>73</v>
      </c>
      <c r="F84" s="19">
        <f t="shared" si="7"/>
        <v>139.73378816314931</v>
      </c>
      <c r="G84" s="20">
        <f>IFERROR(RunningBMR,"")</f>
        <v>1408.5419785096994</v>
      </c>
      <c r="H84" s="20">
        <f>IFERROR(IF(L83&gt;0,G83*ActivityFactor+IF(WeightGoal="Maintain",0,IF(WeightGoal="Decrease",-500,IF(WeightGoal="Increase",500))),""),"")</f>
        <v>1684.2014289799658</v>
      </c>
      <c r="I84" s="20">
        <f>IFERROR(G84*(ActivityFactor),"")</f>
        <v>2183.2400666900344</v>
      </c>
      <c r="J84" s="20">
        <f>IFERROR(IF(WeightGoal="Increase",H84-I84,I84-H84),"")</f>
        <v>499.03863771006854</v>
      </c>
      <c r="K84" s="21">
        <f t="shared" si="9"/>
        <v>16569.21993331004</v>
      </c>
      <c r="L84" s="28">
        <f>IFERROR(IF(Standard,K84/CalsPerPound,K84/CalsPerPound/2.2),"")</f>
        <v>4.7340628380885832</v>
      </c>
      <c r="M84" s="27">
        <f>IFERROR(WeightToLoseGain-L84,"")</f>
        <v>10.265937161911417</v>
      </c>
      <c r="N84" s="31">
        <f ca="1">IFERROR(IF(C83&lt;&gt;"",M84/(WeightToLoseGain),""),"")</f>
        <v>0.68439581079409451</v>
      </c>
    </row>
    <row r="85" spans="3:14" ht="15" customHeight="1" x14ac:dyDescent="0.3">
      <c r="C85" s="26">
        <f t="shared" ca="1" si="5"/>
        <v>42820</v>
      </c>
      <c r="D85" s="18" t="str">
        <f t="shared" si="8"/>
        <v/>
      </c>
      <c r="E85" s="18">
        <f t="shared" si="6"/>
        <v>74</v>
      </c>
      <c r="F85" s="19">
        <f t="shared" si="7"/>
        <v>139.59120569523216</v>
      </c>
      <c r="G85" s="29">
        <f>IFERROR(RunningBMR,"")</f>
        <v>1407.9217447742599</v>
      </c>
      <c r="H85" s="20">
        <f>IFERROR(IF(L84&gt;0,G84*ActivityFactor+IF(WeightGoal="Maintain",0,IF(WeightGoal="Decrease",-500,IF(WeightGoal="Increase",500))),""),"")</f>
        <v>1683.2400666900344</v>
      </c>
      <c r="I85" s="20">
        <f>IFERROR(G85*(ActivityFactor),"")</f>
        <v>2182.2787044001029</v>
      </c>
      <c r="J85" s="20">
        <f>IFERROR(IF(WeightGoal="Increase",H85-I85,I85-H85),"")</f>
        <v>499.03863771006854</v>
      </c>
      <c r="K85" s="21">
        <f t="shared" si="9"/>
        <v>16070.18129559997</v>
      </c>
      <c r="L85" s="28">
        <f>IFERROR(IF(Standard,K85/CalsPerPound,K85/CalsPerPound/2.2),"")</f>
        <v>4.5914803701714204</v>
      </c>
      <c r="M85" s="27">
        <f>IFERROR(WeightToLoseGain-L85,"")</f>
        <v>10.408519629828579</v>
      </c>
      <c r="N85" s="31">
        <f ca="1">IFERROR(IF(C84&lt;&gt;"",M85/(WeightToLoseGain),""),"")</f>
        <v>0.69390130865523858</v>
      </c>
    </row>
    <row r="86" spans="3:14" ht="15" customHeight="1" x14ac:dyDescent="0.3">
      <c r="C86" s="26">
        <f t="shared" ca="1" si="5"/>
        <v>42821</v>
      </c>
      <c r="D86" s="18" t="str">
        <f t="shared" si="8"/>
        <v/>
      </c>
      <c r="E86" s="18">
        <f t="shared" si="6"/>
        <v>75</v>
      </c>
      <c r="F86" s="19">
        <f t="shared" si="7"/>
        <v>139.44862322731501</v>
      </c>
      <c r="G86" s="29">
        <f>IFERROR(RunningBMR,"")</f>
        <v>1407.3015110388203</v>
      </c>
      <c r="H86" s="20">
        <f>IFERROR(IF(L85&gt;0,G85*ActivityFactor+IF(WeightGoal="Maintain",0,IF(WeightGoal="Decrease",-500,IF(WeightGoal="Increase",500))),""),"")</f>
        <v>1682.2787044001029</v>
      </c>
      <c r="I86" s="20">
        <f>IFERROR(G86*(ActivityFactor),"")</f>
        <v>2181.3173421101715</v>
      </c>
      <c r="J86" s="20">
        <f>IFERROR(IF(WeightGoal="Increase",H86-I86,I86-H86),"")</f>
        <v>499.03863771006854</v>
      </c>
      <c r="K86" s="21">
        <f t="shared" si="9"/>
        <v>15571.142657889901</v>
      </c>
      <c r="L86" s="28">
        <f>IFERROR(IF(Standard,K86/CalsPerPound,K86/CalsPerPound/2.2),"")</f>
        <v>4.4488979022542576</v>
      </c>
      <c r="M86" s="27">
        <f>IFERROR(WeightToLoseGain-L86,"")</f>
        <v>10.551102097745742</v>
      </c>
      <c r="N86" s="31">
        <f ca="1">IFERROR(IF(C85&lt;&gt;"",M86/(WeightToLoseGain),""),"")</f>
        <v>0.70340680651638288</v>
      </c>
    </row>
    <row r="87" spans="3:14" ht="15" customHeight="1" x14ac:dyDescent="0.3">
      <c r="C87" s="26">
        <f t="shared" ca="1" si="5"/>
        <v>42822</v>
      </c>
      <c r="D87" s="18" t="str">
        <f t="shared" si="8"/>
        <v/>
      </c>
      <c r="E87" s="18">
        <f t="shared" si="6"/>
        <v>76</v>
      </c>
      <c r="F87" s="19">
        <f t="shared" si="7"/>
        <v>139.30604075939786</v>
      </c>
      <c r="G87" s="29">
        <f>IFERROR(RunningBMR,"")</f>
        <v>1406.6812773033807</v>
      </c>
      <c r="H87" s="20">
        <f>IFERROR(IF(L86&gt;0,G86*ActivityFactor+IF(WeightGoal="Maintain",0,IF(WeightGoal="Decrease",-500,IF(WeightGoal="Increase",500))),""),"")</f>
        <v>1681.3173421101715</v>
      </c>
      <c r="I87" s="20">
        <f>IFERROR(G87*(ActivityFactor),"")</f>
        <v>2180.35597982024</v>
      </c>
      <c r="J87" s="20">
        <f>IFERROR(IF(WeightGoal="Increase",H87-I87,I87-H87),"")</f>
        <v>499.03863771006854</v>
      </c>
      <c r="K87" s="21">
        <f t="shared" si="9"/>
        <v>15072.104020179831</v>
      </c>
      <c r="L87" s="28">
        <f>IFERROR(IF(Standard,K87/CalsPerPound,K87/CalsPerPound/2.2),"")</f>
        <v>4.3063154343370948</v>
      </c>
      <c r="M87" s="27">
        <f>IFERROR(WeightToLoseGain-L87,"")</f>
        <v>10.693684565662906</v>
      </c>
      <c r="N87" s="31">
        <f ca="1">IFERROR(IF(C86&lt;&gt;"",M87/(WeightToLoseGain),""),"")</f>
        <v>0.71291230437752706</v>
      </c>
    </row>
    <row r="88" spans="3:14" ht="15" customHeight="1" x14ac:dyDescent="0.3">
      <c r="C88" s="26">
        <f t="shared" ca="1" si="5"/>
        <v>42823</v>
      </c>
      <c r="D88" s="18" t="str">
        <f t="shared" si="8"/>
        <v/>
      </c>
      <c r="E88" s="18">
        <f t="shared" si="6"/>
        <v>77</v>
      </c>
      <c r="F88" s="19">
        <f t="shared" si="7"/>
        <v>139.16345829148071</v>
      </c>
      <c r="G88" s="29">
        <f>IFERROR(RunningBMR,"")</f>
        <v>1406.0610435679412</v>
      </c>
      <c r="H88" s="20">
        <f>IFERROR(IF(L87&gt;0,G87*ActivityFactor+IF(WeightGoal="Maintain",0,IF(WeightGoal="Decrease",-500,IF(WeightGoal="Increase",500))),""),"")</f>
        <v>1680.35597982024</v>
      </c>
      <c r="I88" s="20">
        <f>IFERROR(G88*(ActivityFactor),"")</f>
        <v>2179.394617530309</v>
      </c>
      <c r="J88" s="20">
        <f>IFERROR(IF(WeightGoal="Increase",H88-I88,I88-H88),"")</f>
        <v>499.038637710069</v>
      </c>
      <c r="K88" s="21">
        <f t="shared" si="9"/>
        <v>14573.065382469762</v>
      </c>
      <c r="L88" s="28">
        <f>IFERROR(IF(Standard,K88/CalsPerPound,K88/CalsPerPound/2.2),"")</f>
        <v>4.1637329664199321</v>
      </c>
      <c r="M88" s="27">
        <f>IFERROR(WeightToLoseGain-L88,"")</f>
        <v>10.836267033580068</v>
      </c>
      <c r="N88" s="31">
        <f ca="1">IFERROR(IF(C87&lt;&gt;"",M88/(WeightToLoseGain),""),"")</f>
        <v>0.72241780223867125</v>
      </c>
    </row>
    <row r="89" spans="3:14" ht="15" customHeight="1" x14ac:dyDescent="0.3">
      <c r="C89" s="26">
        <f t="shared" ca="1" si="5"/>
        <v>42824</v>
      </c>
      <c r="D89" s="18">
        <f t="shared" si="8"/>
        <v>12</v>
      </c>
      <c r="E89" s="18">
        <f t="shared" si="6"/>
        <v>78</v>
      </c>
      <c r="F89" s="19">
        <f t="shared" si="7"/>
        <v>139.02087582356356</v>
      </c>
      <c r="G89" s="29">
        <f>IFERROR(RunningBMR,"")</f>
        <v>1405.4408098325014</v>
      </c>
      <c r="H89" s="20">
        <f>IFERROR(IF(L88&gt;0,G88*ActivityFactor+IF(WeightGoal="Maintain",0,IF(WeightGoal="Decrease",-500,IF(WeightGoal="Increase",500))),""),"")</f>
        <v>1679.394617530309</v>
      </c>
      <c r="I89" s="20">
        <f>IFERROR(G89*(ActivityFactor),"")</f>
        <v>2178.4332552403771</v>
      </c>
      <c r="J89" s="20">
        <f>IFERROR(IF(WeightGoal="Increase",H89-I89,I89-H89),"")</f>
        <v>499.03863771006809</v>
      </c>
      <c r="K89" s="21">
        <f t="shared" si="9"/>
        <v>14074.026744759694</v>
      </c>
      <c r="L89" s="28">
        <f>IFERROR(IF(Standard,K89/CalsPerPound,K89/CalsPerPound/2.2),"")</f>
        <v>4.0211504985027702</v>
      </c>
      <c r="M89" s="27">
        <f>IFERROR(WeightToLoseGain-L89,"")</f>
        <v>10.97884950149723</v>
      </c>
      <c r="N89" s="31">
        <f ca="1">IFERROR(IF(C88&lt;&gt;"",M89/(WeightToLoseGain),""),"")</f>
        <v>0.73192330009981532</v>
      </c>
    </row>
    <row r="90" spans="3:14" ht="15" customHeight="1" x14ac:dyDescent="0.3">
      <c r="C90" s="26">
        <f t="shared" ca="1" si="5"/>
        <v>42825</v>
      </c>
      <c r="D90" s="18" t="str">
        <f t="shared" si="8"/>
        <v/>
      </c>
      <c r="E90" s="18">
        <f t="shared" si="6"/>
        <v>79</v>
      </c>
      <c r="F90" s="19">
        <f t="shared" si="7"/>
        <v>138.87829335564641</v>
      </c>
      <c r="G90" s="29">
        <f>IFERROR(RunningBMR,"")</f>
        <v>1404.820576097062</v>
      </c>
      <c r="H90" s="20">
        <f>IFERROR(IF(L89&gt;0,G89*ActivityFactor+IF(WeightGoal="Maintain",0,IF(WeightGoal="Decrease",-500,IF(WeightGoal="Increase",500))),""),"")</f>
        <v>1678.4332552403771</v>
      </c>
      <c r="I90" s="20">
        <f>IFERROR(G90*(ActivityFactor),"")</f>
        <v>2177.4718929504461</v>
      </c>
      <c r="J90" s="20">
        <f>IFERROR(IF(WeightGoal="Increase",H90-I90,I90-H90),"")</f>
        <v>499.038637710069</v>
      </c>
      <c r="K90" s="21">
        <f t="shared" si="9"/>
        <v>13574.988107049625</v>
      </c>
      <c r="L90" s="28">
        <f>IFERROR(IF(Standard,K90/CalsPerPound,K90/CalsPerPound/2.2),"")</f>
        <v>3.878568030585607</v>
      </c>
      <c r="M90" s="27">
        <f>IFERROR(WeightToLoseGain-L90,"")</f>
        <v>11.121431969414393</v>
      </c>
      <c r="N90" s="31">
        <f ca="1">IFERROR(IF(C89&lt;&gt;"",M90/(WeightToLoseGain),""),"")</f>
        <v>0.74142879796095962</v>
      </c>
    </row>
    <row r="91" spans="3:14" ht="15" customHeight="1" x14ac:dyDescent="0.3">
      <c r="C91" s="26">
        <f t="shared" ca="1" si="5"/>
        <v>42826</v>
      </c>
      <c r="D91" s="18" t="str">
        <f t="shared" si="8"/>
        <v/>
      </c>
      <c r="E91" s="18">
        <f t="shared" si="6"/>
        <v>80</v>
      </c>
      <c r="F91" s="19">
        <f t="shared" si="7"/>
        <v>138.73571088772925</v>
      </c>
      <c r="G91" s="29">
        <f>IFERROR(RunningBMR,"")</f>
        <v>1404.2003423616222</v>
      </c>
      <c r="H91" s="20">
        <f>IFERROR(IF(L90&gt;0,G90*ActivityFactor+IF(WeightGoal="Maintain",0,IF(WeightGoal="Decrease",-500,IF(WeightGoal="Increase",500))),""),"")</f>
        <v>1677.4718929504461</v>
      </c>
      <c r="I91" s="20">
        <f>IFERROR(G91*(ActivityFactor),"")</f>
        <v>2176.5105306605146</v>
      </c>
      <c r="J91" s="20">
        <f>IFERROR(IF(WeightGoal="Increase",H91-I91,I91-H91),"")</f>
        <v>499.03863771006854</v>
      </c>
      <c r="K91" s="21">
        <f t="shared" si="9"/>
        <v>13075.949469339557</v>
      </c>
      <c r="L91" s="28">
        <f>IFERROR(IF(Standard,K91/CalsPerPound,K91/CalsPerPound/2.2),"")</f>
        <v>3.7359855626684451</v>
      </c>
      <c r="M91" s="27">
        <f>IFERROR(WeightToLoseGain-L91,"")</f>
        <v>11.264014437331555</v>
      </c>
      <c r="N91" s="31">
        <f ca="1">IFERROR(IF(C90&lt;&gt;"",M91/(WeightToLoseGain),""),"")</f>
        <v>0.75093429582210369</v>
      </c>
    </row>
    <row r="92" spans="3:14" ht="15" customHeight="1" x14ac:dyDescent="0.3">
      <c r="C92" s="26">
        <f t="shared" ca="1" si="5"/>
        <v>42827</v>
      </c>
      <c r="D92" s="18" t="str">
        <f t="shared" si="8"/>
        <v/>
      </c>
      <c r="E92" s="18">
        <f t="shared" si="6"/>
        <v>81</v>
      </c>
      <c r="F92" s="19">
        <f t="shared" si="7"/>
        <v>138.5931284198121</v>
      </c>
      <c r="G92" s="29">
        <f>IFERROR(RunningBMR,"")</f>
        <v>1403.5801086261827</v>
      </c>
      <c r="H92" s="20">
        <f>IFERROR(IF(L91&gt;0,G91*ActivityFactor+IF(WeightGoal="Maintain",0,IF(WeightGoal="Decrease",-500,IF(WeightGoal="Increase",500))),""),"")</f>
        <v>1676.5105306605146</v>
      </c>
      <c r="I92" s="20">
        <f>IFERROR(G92*(ActivityFactor),"")</f>
        <v>2175.5491683705832</v>
      </c>
      <c r="J92" s="20">
        <f>IFERROR(IF(WeightGoal="Increase",H92-I92,I92-H92),"")</f>
        <v>499.03863771006854</v>
      </c>
      <c r="K92" s="21">
        <f t="shared" si="9"/>
        <v>12576.910831629488</v>
      </c>
      <c r="L92" s="28">
        <f>IFERROR(IF(Standard,K92/CalsPerPound,K92/CalsPerPound/2.2),"")</f>
        <v>3.5934030947512823</v>
      </c>
      <c r="M92" s="27">
        <f>IFERROR(WeightToLoseGain-L92,"")</f>
        <v>11.406596905248717</v>
      </c>
      <c r="N92" s="31">
        <f ca="1">IFERROR(IF(C91&lt;&gt;"",M92/(WeightToLoseGain),""),"")</f>
        <v>0.76043979368324777</v>
      </c>
    </row>
    <row r="93" spans="3:14" ht="15" customHeight="1" x14ac:dyDescent="0.3">
      <c r="C93" s="26">
        <f t="shared" ca="1" si="5"/>
        <v>42828</v>
      </c>
      <c r="D93" s="18" t="str">
        <f t="shared" si="8"/>
        <v/>
      </c>
      <c r="E93" s="18">
        <f t="shared" si="6"/>
        <v>82</v>
      </c>
      <c r="F93" s="19">
        <f t="shared" si="7"/>
        <v>138.45054595189495</v>
      </c>
      <c r="G93" s="29">
        <f>IFERROR(RunningBMR,"")</f>
        <v>1402.9598748907431</v>
      </c>
      <c r="H93" s="20">
        <f>IFERROR(IF(L92&gt;0,G92*ActivityFactor+IF(WeightGoal="Maintain",0,IF(WeightGoal="Decrease",-500,IF(WeightGoal="Increase",500))),""),"")</f>
        <v>1675.5491683705832</v>
      </c>
      <c r="I93" s="20">
        <f>IFERROR(G93*(ActivityFactor),"")</f>
        <v>2174.5878060806517</v>
      </c>
      <c r="J93" s="20">
        <f>IFERROR(IF(WeightGoal="Increase",H93-I93,I93-H93),"")</f>
        <v>499.03863771006854</v>
      </c>
      <c r="K93" s="21">
        <f t="shared" si="9"/>
        <v>12077.872193919418</v>
      </c>
      <c r="L93" s="28">
        <f>IFERROR(IF(Standard,K93/CalsPerPound,K93/CalsPerPound/2.2),"")</f>
        <v>3.4508206268341195</v>
      </c>
      <c r="M93" s="27">
        <f>IFERROR(WeightToLoseGain-L93,"")</f>
        <v>11.549179373165881</v>
      </c>
      <c r="N93" s="31">
        <f ca="1">IFERROR(IF(C92&lt;&gt;"",M93/(WeightToLoseGain),""),"")</f>
        <v>0.76994529154439206</v>
      </c>
    </row>
    <row r="94" spans="3:14" ht="15" customHeight="1" x14ac:dyDescent="0.3">
      <c r="C94" s="26">
        <f t="shared" ca="1" si="5"/>
        <v>42829</v>
      </c>
      <c r="D94" s="18" t="str">
        <f t="shared" si="8"/>
        <v/>
      </c>
      <c r="E94" s="18">
        <f t="shared" si="6"/>
        <v>83</v>
      </c>
      <c r="F94" s="19">
        <f t="shared" si="7"/>
        <v>138.3079634839778</v>
      </c>
      <c r="G94" s="29">
        <f>IFERROR(RunningBMR,"")</f>
        <v>1402.3396411553033</v>
      </c>
      <c r="H94" s="20">
        <f>IFERROR(IF(L93&gt;0,G93*ActivityFactor+IF(WeightGoal="Maintain",0,IF(WeightGoal="Decrease",-500,IF(WeightGoal="Increase",500))),""),"")</f>
        <v>1674.5878060806517</v>
      </c>
      <c r="I94" s="20">
        <f>IFERROR(G94*(ActivityFactor),"")</f>
        <v>2173.6264437907203</v>
      </c>
      <c r="J94" s="20">
        <f>IFERROR(IF(WeightGoal="Increase",H94-I94,I94-H94),"")</f>
        <v>499.03863771006854</v>
      </c>
      <c r="K94" s="21">
        <f t="shared" si="9"/>
        <v>11578.833556209349</v>
      </c>
      <c r="L94" s="28">
        <f>IFERROR(IF(Standard,K94/CalsPerPound,K94/CalsPerPound/2.2),"")</f>
        <v>3.3082381589169567</v>
      </c>
      <c r="M94" s="27">
        <f>IFERROR(WeightToLoseGain-L94,"")</f>
        <v>11.691761841083043</v>
      </c>
      <c r="N94" s="31">
        <f ca="1">IFERROR(IF(C93&lt;&gt;"",M94/(WeightToLoseGain),""),"")</f>
        <v>0.77945078940553614</v>
      </c>
    </row>
    <row r="95" spans="3:14" ht="15" customHeight="1" x14ac:dyDescent="0.3">
      <c r="C95" s="26">
        <f t="shared" ca="1" si="5"/>
        <v>42830</v>
      </c>
      <c r="D95" s="18" t="str">
        <f t="shared" si="8"/>
        <v/>
      </c>
      <c r="E95" s="18">
        <f t="shared" si="6"/>
        <v>84</v>
      </c>
      <c r="F95" s="19">
        <f t="shared" si="7"/>
        <v>138.16538101606065</v>
      </c>
      <c r="G95" s="29">
        <f>IFERROR(RunningBMR,"")</f>
        <v>1401.719407419864</v>
      </c>
      <c r="H95" s="20">
        <f>IFERROR(IF(L94&gt;0,G94*ActivityFactor+IF(WeightGoal="Maintain",0,IF(WeightGoal="Decrease",-500,IF(WeightGoal="Increase",500))),""),"")</f>
        <v>1673.6264437907203</v>
      </c>
      <c r="I95" s="20">
        <f>IFERROR(G95*(ActivityFactor),"")</f>
        <v>2172.6650815007893</v>
      </c>
      <c r="J95" s="20">
        <f>IFERROR(IF(WeightGoal="Increase",H95-I95,I95-H95),"")</f>
        <v>499.038637710069</v>
      </c>
      <c r="K95" s="21">
        <f t="shared" si="9"/>
        <v>11079.794918499279</v>
      </c>
      <c r="L95" s="28">
        <f>IFERROR(IF(Standard,K95/CalsPerPound,K95/CalsPerPound/2.2),"")</f>
        <v>3.1656556909997939</v>
      </c>
      <c r="M95" s="27">
        <f>IFERROR(WeightToLoseGain-L95,"")</f>
        <v>11.834344309000207</v>
      </c>
      <c r="N95" s="31">
        <f ca="1">IFERROR(IF(C94&lt;&gt;"",M95/(WeightToLoseGain),""),"")</f>
        <v>0.78895628726668043</v>
      </c>
    </row>
    <row r="96" spans="3:14" ht="15" customHeight="1" x14ac:dyDescent="0.3">
      <c r="C96" s="26">
        <f t="shared" ca="1" si="5"/>
        <v>42831</v>
      </c>
      <c r="D96" s="18">
        <f t="shared" si="8"/>
        <v>13</v>
      </c>
      <c r="E96" s="18">
        <f t="shared" si="6"/>
        <v>85</v>
      </c>
      <c r="F96" s="19">
        <f t="shared" si="7"/>
        <v>138.0227985481435</v>
      </c>
      <c r="G96" s="29">
        <f>IFERROR(RunningBMR,"")</f>
        <v>1401.0991736844242</v>
      </c>
      <c r="H96" s="20">
        <f>IFERROR(IF(L95&gt;0,G95*ActivityFactor+IF(WeightGoal="Maintain",0,IF(WeightGoal="Decrease",-500,IF(WeightGoal="Increase",500))),""),"")</f>
        <v>1672.6650815007893</v>
      </c>
      <c r="I96" s="20">
        <f>IFERROR(G96*(ActivityFactor),"")</f>
        <v>2171.7037192108573</v>
      </c>
      <c r="J96" s="20">
        <f>IFERROR(IF(WeightGoal="Increase",H96-I96,I96-H96),"")</f>
        <v>499.03863771006809</v>
      </c>
      <c r="K96" s="21">
        <f t="shared" si="9"/>
        <v>10580.756280789212</v>
      </c>
      <c r="L96" s="28">
        <f>IFERROR(IF(Standard,K96/CalsPerPound,K96/CalsPerPound/2.2),"")</f>
        <v>3.023073223082632</v>
      </c>
      <c r="M96" s="27">
        <f>IFERROR(WeightToLoseGain-L96,"")</f>
        <v>11.976926776917368</v>
      </c>
      <c r="N96" s="31">
        <f ca="1">IFERROR(IF(C95&lt;&gt;"",M96/(WeightToLoseGain),""),"")</f>
        <v>0.79846178512782451</v>
      </c>
    </row>
    <row r="97" spans="3:14" ht="15" customHeight="1" x14ac:dyDescent="0.3">
      <c r="C97" s="26">
        <f t="shared" ca="1" si="5"/>
        <v>42832</v>
      </c>
      <c r="D97" s="18" t="str">
        <f t="shared" si="8"/>
        <v/>
      </c>
      <c r="E97" s="18">
        <f t="shared" si="6"/>
        <v>86</v>
      </c>
      <c r="F97" s="19">
        <f t="shared" si="7"/>
        <v>137.88021608022635</v>
      </c>
      <c r="G97" s="29">
        <f>IFERROR(RunningBMR,"")</f>
        <v>1400.4789399489846</v>
      </c>
      <c r="H97" s="20">
        <f>IFERROR(IF(L96&gt;0,G96*ActivityFactor+IF(WeightGoal="Maintain",0,IF(WeightGoal="Decrease",-500,IF(WeightGoal="Increase",500))),""),"")</f>
        <v>1671.7037192108573</v>
      </c>
      <c r="I97" s="20">
        <f>IFERROR(G97*(ActivityFactor),"")</f>
        <v>2170.7423569209263</v>
      </c>
      <c r="J97" s="20">
        <f>IFERROR(IF(WeightGoal="Increase",H97-I97,I97-H97),"")</f>
        <v>499.038637710069</v>
      </c>
      <c r="K97" s="21">
        <f t="shared" si="9"/>
        <v>10081.717643079142</v>
      </c>
      <c r="L97" s="28">
        <f>IFERROR(IF(Standard,K97/CalsPerPound,K97/CalsPerPound/2.2),"")</f>
        <v>2.8804907551654693</v>
      </c>
      <c r="M97" s="27">
        <f>IFERROR(WeightToLoseGain-L97,"")</f>
        <v>12.11950924483453</v>
      </c>
      <c r="N97" s="31">
        <f ca="1">IFERROR(IF(C96&lt;&gt;"",M97/(WeightToLoseGain),""),"")</f>
        <v>0.80796728298896869</v>
      </c>
    </row>
    <row r="98" spans="3:14" ht="15" customHeight="1" x14ac:dyDescent="0.3">
      <c r="C98" s="26">
        <f t="shared" ca="1" si="5"/>
        <v>42833</v>
      </c>
      <c r="D98" s="18" t="str">
        <f t="shared" si="8"/>
        <v/>
      </c>
      <c r="E98" s="18">
        <f t="shared" si="6"/>
        <v>87</v>
      </c>
      <c r="F98" s="19">
        <f t="shared" si="7"/>
        <v>137.7376336123092</v>
      </c>
      <c r="G98" s="29">
        <f>IFERROR(RunningBMR,"")</f>
        <v>1399.858706213545</v>
      </c>
      <c r="H98" s="20">
        <f>IFERROR(IF(L97&gt;0,G97*ActivityFactor+IF(WeightGoal="Maintain",0,IF(WeightGoal="Decrease",-500,IF(WeightGoal="Increase",500))),""),"")</f>
        <v>1670.7423569209263</v>
      </c>
      <c r="I98" s="20">
        <f>IFERROR(G98*(ActivityFactor),"")</f>
        <v>2169.7809946309949</v>
      </c>
      <c r="J98" s="20">
        <f>IFERROR(IF(WeightGoal="Increase",H98-I98,I98-H98),"")</f>
        <v>499.03863771006854</v>
      </c>
      <c r="K98" s="21">
        <f t="shared" si="9"/>
        <v>9582.6790053690747</v>
      </c>
      <c r="L98" s="28">
        <f>IFERROR(IF(Standard,K98/CalsPerPound,K98/CalsPerPound/2.2),"")</f>
        <v>2.7379082872483069</v>
      </c>
      <c r="M98" s="27">
        <f>IFERROR(WeightToLoseGain-L98,"")</f>
        <v>12.262091712751694</v>
      </c>
      <c r="N98" s="31">
        <f ca="1">IFERROR(IF(C97&lt;&gt;"",M98/(WeightToLoseGain),""),"")</f>
        <v>0.81747278085011288</v>
      </c>
    </row>
    <row r="99" spans="3:14" ht="15" customHeight="1" x14ac:dyDescent="0.3">
      <c r="C99" s="26">
        <f t="shared" ca="1" si="5"/>
        <v>42834</v>
      </c>
      <c r="D99" s="18" t="str">
        <f t="shared" si="8"/>
        <v/>
      </c>
      <c r="E99" s="18">
        <f t="shared" si="6"/>
        <v>88</v>
      </c>
      <c r="F99" s="19">
        <f t="shared" si="7"/>
        <v>137.59505114439204</v>
      </c>
      <c r="G99" s="29">
        <f>IFERROR(RunningBMR,"")</f>
        <v>1399.2384724781052</v>
      </c>
      <c r="H99" s="20">
        <f>IFERROR(IF(L98&gt;0,G98*ActivityFactor+IF(WeightGoal="Maintain",0,IF(WeightGoal="Decrease",-500,IF(WeightGoal="Increase",500))),""),"")</f>
        <v>1669.7809946309949</v>
      </c>
      <c r="I99" s="20">
        <f>IFERROR(G99*(ActivityFactor),"")</f>
        <v>2168.819632341063</v>
      </c>
      <c r="J99" s="20">
        <f>IFERROR(IF(WeightGoal="Increase",H99-I99,I99-H99),"")</f>
        <v>499.03863771006809</v>
      </c>
      <c r="K99" s="21">
        <f t="shared" si="9"/>
        <v>9083.6403676590071</v>
      </c>
      <c r="L99" s="28">
        <f>IFERROR(IF(Standard,K99/CalsPerPound,K99/CalsPerPound/2.2),"")</f>
        <v>2.595325819331145</v>
      </c>
      <c r="M99" s="27">
        <f>IFERROR(WeightToLoseGain-L99,"")</f>
        <v>12.404674180668856</v>
      </c>
      <c r="N99" s="31">
        <f ca="1">IFERROR(IF(C98&lt;&gt;"",M99/(WeightToLoseGain),""),"")</f>
        <v>0.82697827871125706</v>
      </c>
    </row>
    <row r="100" spans="3:14" ht="15" customHeight="1" x14ac:dyDescent="0.3">
      <c r="C100" s="26">
        <f t="shared" ca="1" si="5"/>
        <v>42835</v>
      </c>
      <c r="D100" s="18" t="str">
        <f t="shared" si="8"/>
        <v/>
      </c>
      <c r="E100" s="18">
        <f t="shared" si="6"/>
        <v>89</v>
      </c>
      <c r="F100" s="19">
        <f t="shared" si="7"/>
        <v>137.45246867647489</v>
      </c>
      <c r="G100" s="29">
        <f>IFERROR(RunningBMR,"")</f>
        <v>1398.6182387426659</v>
      </c>
      <c r="H100" s="20">
        <f>IFERROR(IF(L99&gt;0,G99*ActivityFactor+IF(WeightGoal="Maintain",0,IF(WeightGoal="Decrease",-500,IF(WeightGoal="Increase",500))),""),"")</f>
        <v>1668.819632341063</v>
      </c>
      <c r="I100" s="20">
        <f>IFERROR(G100*(ActivityFactor),"")</f>
        <v>2167.858270051132</v>
      </c>
      <c r="J100" s="20">
        <f>IFERROR(IF(WeightGoal="Increase",H100-I100,I100-H100),"")</f>
        <v>499.038637710069</v>
      </c>
      <c r="K100" s="21">
        <f t="shared" si="9"/>
        <v>8584.6017299489376</v>
      </c>
      <c r="L100" s="28">
        <f>IFERROR(IF(Standard,K100/CalsPerPound,K100/CalsPerPound/2.2),"")</f>
        <v>2.4527433514139823</v>
      </c>
      <c r="M100" s="27">
        <f>IFERROR(WeightToLoseGain-L100,"")</f>
        <v>12.547256648586018</v>
      </c>
      <c r="N100" s="31">
        <f ca="1">IFERROR(IF(C99&lt;&gt;"",M100/(WeightToLoseGain),""),"")</f>
        <v>0.83648377657240114</v>
      </c>
    </row>
    <row r="101" spans="3:14" ht="15" customHeight="1" x14ac:dyDescent="0.3">
      <c r="C101" s="26">
        <f t="shared" ca="1" si="5"/>
        <v>42836</v>
      </c>
      <c r="D101" s="18" t="str">
        <f t="shared" si="8"/>
        <v/>
      </c>
      <c r="E101" s="18">
        <f t="shared" si="6"/>
        <v>90</v>
      </c>
      <c r="F101" s="19">
        <f t="shared" si="7"/>
        <v>137.30988620855774</v>
      </c>
      <c r="G101" s="29">
        <f>IFERROR(RunningBMR,"")</f>
        <v>1397.9980050072261</v>
      </c>
      <c r="H101" s="20">
        <f>IFERROR(IF(L100&gt;0,G100*ActivityFactor+IF(WeightGoal="Maintain",0,IF(WeightGoal="Decrease",-500,IF(WeightGoal="Increase",500))),""),"")</f>
        <v>1667.858270051132</v>
      </c>
      <c r="I101" s="20">
        <f>IFERROR(G101*(ActivityFactor),"")</f>
        <v>2166.8969077612005</v>
      </c>
      <c r="J101" s="20">
        <f>IFERROR(IF(WeightGoal="Increase",H101-I101,I101-H101),"")</f>
        <v>499.03863771006854</v>
      </c>
      <c r="K101" s="21">
        <f t="shared" si="9"/>
        <v>8085.5630922388691</v>
      </c>
      <c r="L101" s="28">
        <f>IFERROR(IF(Standard,K101/CalsPerPound,K101/CalsPerPound/2.2),"")</f>
        <v>2.3101608834968199</v>
      </c>
      <c r="M101" s="27">
        <f>IFERROR(WeightToLoseGain-L101,"")</f>
        <v>12.68983911650318</v>
      </c>
      <c r="N101" s="31">
        <f ca="1">IFERROR(IF(C100&lt;&gt;"",M101/(WeightToLoseGain),""),"")</f>
        <v>0.84598927443354532</v>
      </c>
    </row>
    <row r="102" spans="3:14" ht="15" customHeight="1" x14ac:dyDescent="0.3">
      <c r="C102" s="26">
        <f t="shared" ca="1" si="5"/>
        <v>42837</v>
      </c>
      <c r="D102" s="18" t="str">
        <f t="shared" si="8"/>
        <v/>
      </c>
      <c r="E102" s="18">
        <f t="shared" si="6"/>
        <v>91</v>
      </c>
      <c r="F102" s="19">
        <f t="shared" si="7"/>
        <v>137.16730374064059</v>
      </c>
      <c r="G102" s="29">
        <f>IFERROR(RunningBMR,"")</f>
        <v>1397.3777712717865</v>
      </c>
      <c r="H102" s="20">
        <f>IFERROR(IF(L101&gt;0,G101*ActivityFactor+IF(WeightGoal="Maintain",0,IF(WeightGoal="Decrease",-500,IF(WeightGoal="Increase",500))),""),"")</f>
        <v>1666.8969077612005</v>
      </c>
      <c r="I102" s="20">
        <f>IFERROR(G102*(ActivityFactor),"")</f>
        <v>2165.9355454712691</v>
      </c>
      <c r="J102" s="20">
        <f>IFERROR(IF(WeightGoal="Increase",H102-I102,I102-H102),"")</f>
        <v>499.03863771006854</v>
      </c>
      <c r="K102" s="21">
        <f t="shared" si="9"/>
        <v>7586.5244545288006</v>
      </c>
      <c r="L102" s="28">
        <f>IFERROR(IF(Standard,K102/CalsPerPound,K102/CalsPerPound/2.2),"")</f>
        <v>2.1675784155796571</v>
      </c>
      <c r="M102" s="27">
        <f>IFERROR(WeightToLoseGain-L102,"")</f>
        <v>12.832421584420343</v>
      </c>
      <c r="N102" s="31">
        <f ca="1">IFERROR(IF(C101&lt;&gt;"",M102/(WeightToLoseGain),""),"")</f>
        <v>0.85549477229468951</v>
      </c>
    </row>
    <row r="103" spans="3:14" ht="15" customHeight="1" x14ac:dyDescent="0.3">
      <c r="C103" s="26">
        <f t="shared" ca="1" si="5"/>
        <v>42838</v>
      </c>
      <c r="D103" s="18">
        <f t="shared" si="8"/>
        <v>14</v>
      </c>
      <c r="E103" s="18">
        <f t="shared" si="6"/>
        <v>92</v>
      </c>
      <c r="F103" s="19">
        <f t="shared" si="7"/>
        <v>137.02472127272344</v>
      </c>
      <c r="G103" s="29">
        <f>IFERROR(RunningBMR,"")</f>
        <v>1396.7575375363469</v>
      </c>
      <c r="H103" s="20">
        <f>IFERROR(IF(L102&gt;0,G102*ActivityFactor+IF(WeightGoal="Maintain",0,IF(WeightGoal="Decrease",-500,IF(WeightGoal="Increase",500))),""),"")</f>
        <v>1665.9355454712691</v>
      </c>
      <c r="I103" s="20">
        <f>IFERROR(G103*(ActivityFactor),"")</f>
        <v>2164.974183181338</v>
      </c>
      <c r="J103" s="20">
        <f>IFERROR(IF(WeightGoal="Increase",H103-I103,I103-H103),"")</f>
        <v>499.038637710069</v>
      </c>
      <c r="K103" s="21">
        <f t="shared" si="9"/>
        <v>7087.4858168187311</v>
      </c>
      <c r="L103" s="28">
        <f>IFERROR(IF(Standard,K103/CalsPerPound,K103/CalsPerPound/2.2),"")</f>
        <v>2.0249959476624948</v>
      </c>
      <c r="M103" s="27">
        <f>IFERROR(WeightToLoseGain-L103,"")</f>
        <v>12.975004052337505</v>
      </c>
      <c r="N103" s="31">
        <f ca="1">IFERROR(IF(C102&lt;&gt;"",M103/(WeightToLoseGain),""),"")</f>
        <v>0.86500027015583369</v>
      </c>
    </row>
    <row r="104" spans="3:14" ht="15" customHeight="1" x14ac:dyDescent="0.3">
      <c r="C104" s="26">
        <f t="shared" ca="1" si="5"/>
        <v>42839</v>
      </c>
      <c r="D104" s="18" t="str">
        <f t="shared" si="8"/>
        <v/>
      </c>
      <c r="E104" s="18">
        <f t="shared" si="6"/>
        <v>93</v>
      </c>
      <c r="F104" s="19">
        <f t="shared" si="7"/>
        <v>136.88213880480629</v>
      </c>
      <c r="G104" s="29">
        <f>IFERROR(RunningBMR,"")</f>
        <v>1396.1373038009074</v>
      </c>
      <c r="H104" s="20">
        <f>IFERROR(IF(L103&gt;0,G103*ActivityFactor+IF(WeightGoal="Maintain",0,IF(WeightGoal="Decrease",-500,IF(WeightGoal="Increase",500))),""),"")</f>
        <v>1664.974183181338</v>
      </c>
      <c r="I104" s="20">
        <f>IFERROR(G104*(ActivityFactor),"")</f>
        <v>2164.0128208914066</v>
      </c>
      <c r="J104" s="20">
        <f>IFERROR(IF(WeightGoal="Increase",H104-I104,I104-H104),"")</f>
        <v>499.03863771006854</v>
      </c>
      <c r="K104" s="21">
        <f t="shared" si="9"/>
        <v>6588.4471791086626</v>
      </c>
      <c r="L104" s="28">
        <f>IFERROR(IF(Standard,K104/CalsPerPound,K104/CalsPerPound/2.2),"")</f>
        <v>1.8824134797453322</v>
      </c>
      <c r="M104" s="27">
        <f>IFERROR(WeightToLoseGain-L104,"")</f>
        <v>13.117586520254667</v>
      </c>
      <c r="N104" s="31">
        <f ca="1">IFERROR(IF(C103&lt;&gt;"",M104/(WeightToLoseGain),""),"")</f>
        <v>0.87450576801697777</v>
      </c>
    </row>
    <row r="105" spans="3:14" ht="15" customHeight="1" x14ac:dyDescent="0.3">
      <c r="C105" s="26">
        <f t="shared" ca="1" si="5"/>
        <v>42840</v>
      </c>
      <c r="D105" s="18" t="str">
        <f t="shared" si="8"/>
        <v/>
      </c>
      <c r="E105" s="18">
        <f t="shared" si="6"/>
        <v>94</v>
      </c>
      <c r="F105" s="19">
        <f t="shared" si="7"/>
        <v>136.73955633688914</v>
      </c>
      <c r="G105" s="29">
        <f>IFERROR(RunningBMR,"")</f>
        <v>1395.5170700654678</v>
      </c>
      <c r="H105" s="20">
        <f>IFERROR(IF(L104&gt;0,G104*ActivityFactor+IF(WeightGoal="Maintain",0,IF(WeightGoal="Decrease",-500,IF(WeightGoal="Increase",500))),""),"")</f>
        <v>1664.0128208914066</v>
      </c>
      <c r="I105" s="20">
        <f>IFERROR(G105*(ActivityFactor),"")</f>
        <v>2163.0514586014751</v>
      </c>
      <c r="J105" s="20">
        <f>IFERROR(IF(WeightGoal="Increase",H105-I105,I105-H105),"")</f>
        <v>499.03863771006854</v>
      </c>
      <c r="K105" s="21">
        <f t="shared" si="9"/>
        <v>6089.408541398594</v>
      </c>
      <c r="L105" s="28">
        <f>IFERROR(IF(Standard,K105/CalsPerPound,K105/CalsPerPound/2.2),"")</f>
        <v>1.7398310118281697</v>
      </c>
      <c r="M105" s="27">
        <f>IFERROR(WeightToLoseGain-L105,"")</f>
        <v>13.260168988171831</v>
      </c>
      <c r="N105" s="31">
        <f ca="1">IFERROR(IF(C104&lt;&gt;"",M105/(WeightToLoseGain),""),"")</f>
        <v>0.88401126587812207</v>
      </c>
    </row>
    <row r="106" spans="3:14" ht="15" customHeight="1" x14ac:dyDescent="0.3">
      <c r="C106" s="26">
        <f t="shared" ca="1" si="5"/>
        <v>42841</v>
      </c>
      <c r="D106" s="18" t="str">
        <f t="shared" si="8"/>
        <v/>
      </c>
      <c r="E106" s="18">
        <f t="shared" si="6"/>
        <v>95</v>
      </c>
      <c r="F106" s="19">
        <f t="shared" si="7"/>
        <v>136.59697386897199</v>
      </c>
      <c r="G106" s="29">
        <f>IFERROR(RunningBMR,"")</f>
        <v>1394.896836330028</v>
      </c>
      <c r="H106" s="20">
        <f>IFERROR(IF(L105&gt;0,G105*ActivityFactor+IF(WeightGoal="Maintain",0,IF(WeightGoal="Decrease",-500,IF(WeightGoal="Increase",500))),""),"")</f>
        <v>1663.0514586014751</v>
      </c>
      <c r="I106" s="20">
        <f>IFERROR(G106*(ActivityFactor),"")</f>
        <v>2162.0900963115437</v>
      </c>
      <c r="J106" s="20">
        <f>IFERROR(IF(WeightGoal="Increase",H106-I106,I106-H106),"")</f>
        <v>499.03863771006854</v>
      </c>
      <c r="K106" s="21">
        <f t="shared" si="9"/>
        <v>5590.3699036885255</v>
      </c>
      <c r="L106" s="28">
        <f>IFERROR(IF(Standard,K106/CalsPerPound,K106/CalsPerPound/2.2),"")</f>
        <v>1.5972485439110073</v>
      </c>
      <c r="M106" s="27">
        <f>IFERROR(WeightToLoseGain-L106,"")</f>
        <v>13.402751456088993</v>
      </c>
      <c r="N106" s="31">
        <f ca="1">IFERROR(IF(C105&lt;&gt;"",M106/(WeightToLoseGain),""),"")</f>
        <v>0.89351676373926614</v>
      </c>
    </row>
    <row r="107" spans="3:14" ht="15" customHeight="1" x14ac:dyDescent="0.3">
      <c r="C107" s="26">
        <f t="shared" ca="1" si="5"/>
        <v>42842</v>
      </c>
      <c r="D107" s="18" t="str">
        <f t="shared" si="8"/>
        <v/>
      </c>
      <c r="E107" s="18">
        <f t="shared" si="6"/>
        <v>96</v>
      </c>
      <c r="F107" s="19">
        <f t="shared" si="7"/>
        <v>136.45439140105483</v>
      </c>
      <c r="G107" s="29">
        <f>IFERROR(RunningBMR,"")</f>
        <v>1394.2766025945887</v>
      </c>
      <c r="H107" s="20">
        <f>IFERROR(IF(L106&gt;0,G106*ActivityFactor+IF(WeightGoal="Maintain",0,IF(WeightGoal="Decrease",-500,IF(WeightGoal="Increase",500))),""),"")</f>
        <v>1662.0900963115437</v>
      </c>
      <c r="I107" s="20">
        <f>IFERROR(G107*(ActivityFactor),"")</f>
        <v>2161.1287340216127</v>
      </c>
      <c r="J107" s="20">
        <f>IFERROR(IF(WeightGoal="Increase",H107-I107,I107-H107),"")</f>
        <v>499.038637710069</v>
      </c>
      <c r="K107" s="21">
        <f t="shared" si="9"/>
        <v>5091.3312659784569</v>
      </c>
      <c r="L107" s="28">
        <f>IFERROR(IF(Standard,K107/CalsPerPound,K107/CalsPerPound/2.2),"")</f>
        <v>1.4546660759938448</v>
      </c>
      <c r="M107" s="27">
        <f>IFERROR(WeightToLoseGain-L107,"")</f>
        <v>13.545333924006155</v>
      </c>
      <c r="N107" s="31">
        <f ca="1">IFERROR(IF(C106&lt;&gt;"",M107/(WeightToLoseGain),""),"")</f>
        <v>0.90302226160041033</v>
      </c>
    </row>
    <row r="108" spans="3:14" ht="15" customHeight="1" x14ac:dyDescent="0.3">
      <c r="C108" s="26">
        <f t="shared" ca="1" si="5"/>
        <v>42843</v>
      </c>
      <c r="D108" s="18" t="str">
        <f t="shared" si="8"/>
        <v/>
      </c>
      <c r="E108" s="18">
        <f t="shared" si="6"/>
        <v>97</v>
      </c>
      <c r="F108" s="19">
        <f t="shared" si="7"/>
        <v>136.31180893313768</v>
      </c>
      <c r="G108" s="29">
        <f>IFERROR(RunningBMR,"")</f>
        <v>1393.6563688591489</v>
      </c>
      <c r="H108" s="20">
        <f>IFERROR(IF(L107&gt;0,G107*ActivityFactor+IF(WeightGoal="Maintain",0,IF(WeightGoal="Decrease",-500,IF(WeightGoal="Increase",500))),""),"")</f>
        <v>1661.1287340216127</v>
      </c>
      <c r="I108" s="20">
        <f>IFERROR(G108*(ActivityFactor),"")</f>
        <v>2160.1673717316808</v>
      </c>
      <c r="J108" s="20">
        <f>IFERROR(IF(WeightGoal="Increase",H108-I108,I108-H108),"")</f>
        <v>499.03863771006809</v>
      </c>
      <c r="K108" s="21">
        <f t="shared" si="9"/>
        <v>4592.2926282683893</v>
      </c>
      <c r="L108" s="28">
        <f>IFERROR(IF(Standard,K108/CalsPerPound,K108/CalsPerPound/2.2),"")</f>
        <v>1.3120836080766827</v>
      </c>
      <c r="M108" s="27">
        <f>IFERROR(WeightToLoseGain-L108,"")</f>
        <v>13.687916391923316</v>
      </c>
      <c r="N108" s="31">
        <f ca="1">IFERROR(IF(C107&lt;&gt;"",M108/(WeightToLoseGain),""),"")</f>
        <v>0.9125277594615544</v>
      </c>
    </row>
    <row r="109" spans="3:14" ht="15" customHeight="1" x14ac:dyDescent="0.3">
      <c r="C109" s="26">
        <f t="shared" ca="1" si="5"/>
        <v>42844</v>
      </c>
      <c r="D109" s="18" t="str">
        <f t="shared" si="8"/>
        <v/>
      </c>
      <c r="E109" s="18">
        <f t="shared" si="6"/>
        <v>98</v>
      </c>
      <c r="F109" s="19">
        <f t="shared" si="7"/>
        <v>136.16922646522053</v>
      </c>
      <c r="G109" s="29">
        <f>IFERROR(RunningBMR,"")</f>
        <v>1393.0361351237093</v>
      </c>
      <c r="H109" s="20">
        <f>IFERROR(IF(L108&gt;0,G108*ActivityFactor+IF(WeightGoal="Maintain",0,IF(WeightGoal="Decrease",-500,IF(WeightGoal="Increase",500))),""),"")</f>
        <v>1660.1673717316808</v>
      </c>
      <c r="I109" s="20">
        <f>IFERROR(G109*(ActivityFactor),"")</f>
        <v>2159.2060094417493</v>
      </c>
      <c r="J109" s="20">
        <f>IFERROR(IF(WeightGoal="Increase",H109-I109,I109-H109),"")</f>
        <v>499.03863771006854</v>
      </c>
      <c r="K109" s="21">
        <f t="shared" si="9"/>
        <v>4093.2539905583208</v>
      </c>
      <c r="L109" s="28">
        <f>IFERROR(IF(Standard,K109/CalsPerPound,K109/CalsPerPound/2.2),"")</f>
        <v>1.1695011401595201</v>
      </c>
      <c r="M109" s="27">
        <f>IFERROR(WeightToLoseGain-L109,"")</f>
        <v>13.83049885984048</v>
      </c>
      <c r="N109" s="31">
        <f ca="1">IFERROR(IF(C108&lt;&gt;"",M109/(WeightToLoseGain),""),"")</f>
        <v>0.9220332573226987</v>
      </c>
    </row>
    <row r="110" spans="3:14" ht="15" customHeight="1" x14ac:dyDescent="0.3">
      <c r="C110" s="26">
        <f t="shared" ca="1" si="5"/>
        <v>42845</v>
      </c>
      <c r="D110" s="18">
        <f t="shared" si="8"/>
        <v>15</v>
      </c>
      <c r="E110" s="18">
        <f t="shared" si="6"/>
        <v>99</v>
      </c>
      <c r="F110" s="19">
        <f t="shared" si="7"/>
        <v>136.02664399730338</v>
      </c>
      <c r="G110" s="29">
        <f>IFERROR(RunningBMR,"")</f>
        <v>1392.4159013882697</v>
      </c>
      <c r="H110" s="20">
        <f>IFERROR(IF(L109&gt;0,G109*ActivityFactor+IF(WeightGoal="Maintain",0,IF(WeightGoal="Decrease",-500,IF(WeightGoal="Increase",500))),""),"")</f>
        <v>1659.2060094417493</v>
      </c>
      <c r="I110" s="20">
        <f>IFERROR(G110*(ActivityFactor),"")</f>
        <v>2158.2446471518183</v>
      </c>
      <c r="J110" s="20">
        <f>IFERROR(IF(WeightGoal="Increase",H110-I110,I110-H110),"")</f>
        <v>499.038637710069</v>
      </c>
      <c r="K110" s="21">
        <f t="shared" si="9"/>
        <v>3594.2153528482518</v>
      </c>
      <c r="L110" s="28">
        <f>IFERROR(IF(Standard,K110/CalsPerPound,K110/CalsPerPound/2.2),"")</f>
        <v>1.0269186722423576</v>
      </c>
      <c r="M110" s="27">
        <f>IFERROR(WeightToLoseGain-L110,"")</f>
        <v>13.973081327757642</v>
      </c>
      <c r="N110" s="31">
        <f ca="1">IFERROR(IF(C109&lt;&gt;"",M110/(WeightToLoseGain),""),"")</f>
        <v>0.93153875518384277</v>
      </c>
    </row>
    <row r="111" spans="3:14" ht="15" customHeight="1" x14ac:dyDescent="0.3">
      <c r="C111" s="26">
        <f t="shared" ca="1" si="5"/>
        <v>42846</v>
      </c>
      <c r="D111" s="18" t="str">
        <f t="shared" si="8"/>
        <v/>
      </c>
      <c r="E111" s="18">
        <f t="shared" si="6"/>
        <v>100</v>
      </c>
      <c r="F111" s="19">
        <f t="shared" si="7"/>
        <v>135.88406152938623</v>
      </c>
      <c r="G111" s="29">
        <f>IFERROR(RunningBMR,"")</f>
        <v>1391.7956676528299</v>
      </c>
      <c r="H111" s="20">
        <f>IFERROR(IF(L110&gt;0,G110*ActivityFactor+IF(WeightGoal="Maintain",0,IF(WeightGoal="Decrease",-500,IF(WeightGoal="Increase",500))),""),"")</f>
        <v>1658.2446471518183</v>
      </c>
      <c r="I111" s="20">
        <f>IFERROR(G111*(ActivityFactor),"")</f>
        <v>2157.2832848618864</v>
      </c>
      <c r="J111" s="20">
        <f>IFERROR(IF(WeightGoal="Increase",H111-I111,I111-H111),"")</f>
        <v>499.03863771006809</v>
      </c>
      <c r="K111" s="21">
        <f t="shared" si="9"/>
        <v>3095.1767151381837</v>
      </c>
      <c r="L111" s="28">
        <f>IFERROR(IF(Standard,K111/CalsPerPound,K111/CalsPerPound/2.2),"")</f>
        <v>0.88433620432519533</v>
      </c>
      <c r="M111" s="27">
        <f>IFERROR(WeightToLoseGain-L111,"")</f>
        <v>14.115663795674804</v>
      </c>
      <c r="N111" s="31">
        <f ca="1">IFERROR(IF(C110&lt;&gt;"",M111/(WeightToLoseGain),""),"")</f>
        <v>0.94104425304498696</v>
      </c>
    </row>
    <row r="112" spans="3:14" ht="15" customHeight="1" x14ac:dyDescent="0.3">
      <c r="C112" s="26">
        <f t="shared" ca="1" si="5"/>
        <v>42847</v>
      </c>
      <c r="D112" s="18" t="str">
        <f t="shared" si="8"/>
        <v/>
      </c>
      <c r="E112" s="18">
        <f t="shared" si="6"/>
        <v>101</v>
      </c>
      <c r="F112" s="19">
        <f t="shared" si="7"/>
        <v>135.74147906146908</v>
      </c>
      <c r="G112" s="29">
        <f>IFERROR(RunningBMR,"")</f>
        <v>1391.1754339173906</v>
      </c>
      <c r="H112" s="20">
        <f>IFERROR(IF(L111&gt;0,G111*ActivityFactor+IF(WeightGoal="Maintain",0,IF(WeightGoal="Decrease",-500,IF(WeightGoal="Increase",500))),""),"")</f>
        <v>1657.2832848618864</v>
      </c>
      <c r="I112" s="20">
        <f>IFERROR(G112*(ActivityFactor),"")</f>
        <v>2156.3219225719554</v>
      </c>
      <c r="J112" s="20">
        <f>IFERROR(IF(WeightGoal="Increase",H112-I112,I112-H112),"")</f>
        <v>499.038637710069</v>
      </c>
      <c r="K112" s="21">
        <f t="shared" si="9"/>
        <v>2596.1380774281147</v>
      </c>
      <c r="L112" s="28">
        <f>IFERROR(IF(Standard,K112/CalsPerPound,K112/CalsPerPound/2.2),"")</f>
        <v>0.74175373640803277</v>
      </c>
      <c r="M112" s="27">
        <f>IFERROR(WeightToLoseGain-L112,"")</f>
        <v>14.258246263591968</v>
      </c>
      <c r="N112" s="31">
        <f ca="1">IFERROR(IF(C111&lt;&gt;"",M112/(WeightToLoseGain),""),"")</f>
        <v>0.95054975090613114</v>
      </c>
    </row>
    <row r="113" spans="3:14" ht="15" customHeight="1" x14ac:dyDescent="0.3">
      <c r="C113" s="26">
        <f t="shared" ca="1" si="5"/>
        <v>42848</v>
      </c>
      <c r="D113" s="18" t="str">
        <f t="shared" si="8"/>
        <v/>
      </c>
      <c r="E113" s="18">
        <f t="shared" si="6"/>
        <v>102</v>
      </c>
      <c r="F113" s="19">
        <f t="shared" si="7"/>
        <v>135.59889659355193</v>
      </c>
      <c r="G113" s="29">
        <f>IFERROR(RunningBMR,"")</f>
        <v>1390.5552001819508</v>
      </c>
      <c r="H113" s="20">
        <f>IFERROR(IF(L112&gt;0,G112*ActivityFactor+IF(WeightGoal="Maintain",0,IF(WeightGoal="Decrease",-500,IF(WeightGoal="Increase",500))),""),"")</f>
        <v>1656.3219225719554</v>
      </c>
      <c r="I113" s="20">
        <f>IFERROR(G113*(ActivityFactor),"")</f>
        <v>2155.3605602820239</v>
      </c>
      <c r="J113" s="20">
        <f>IFERROR(IF(WeightGoal="Increase",H113-I113,I113-H113),"")</f>
        <v>499.03863771006854</v>
      </c>
      <c r="K113" s="21">
        <f t="shared" si="9"/>
        <v>2097.0994397180461</v>
      </c>
      <c r="L113" s="28">
        <f>IFERROR(IF(Standard,K113/CalsPerPound,K113/CalsPerPound/2.2),"")</f>
        <v>0.59917126849087032</v>
      </c>
      <c r="M113" s="27">
        <f>IFERROR(WeightToLoseGain-L113,"")</f>
        <v>14.400828731509129</v>
      </c>
      <c r="N113" s="31">
        <f ca="1">IFERROR(IF(C112&lt;&gt;"",M113/(WeightToLoseGain),""),"")</f>
        <v>0.96005524876727533</v>
      </c>
    </row>
    <row r="114" spans="3:14" ht="15" customHeight="1" x14ac:dyDescent="0.3">
      <c r="C114" s="26">
        <f t="shared" ca="1" si="5"/>
        <v>42849</v>
      </c>
      <c r="D114" s="18" t="str">
        <f t="shared" si="8"/>
        <v/>
      </c>
      <c r="E114" s="18">
        <f t="shared" si="6"/>
        <v>103</v>
      </c>
      <c r="F114" s="19">
        <f t="shared" si="7"/>
        <v>135.45631412563478</v>
      </c>
      <c r="G114" s="29">
        <f>IFERROR(RunningBMR,"")</f>
        <v>1389.9349664465112</v>
      </c>
      <c r="H114" s="20">
        <f>IFERROR(IF(L113&gt;0,G113*ActivityFactor+IF(WeightGoal="Maintain",0,IF(WeightGoal="Decrease",-500,IF(WeightGoal="Increase",500))),""),"")</f>
        <v>1655.3605602820239</v>
      </c>
      <c r="I114" s="20">
        <f>IFERROR(G114*(ActivityFactor),"")</f>
        <v>2154.3991979920925</v>
      </c>
      <c r="J114" s="20">
        <f>IFERROR(IF(WeightGoal="Increase",H114-I114,I114-H114),"")</f>
        <v>499.03863771006854</v>
      </c>
      <c r="K114" s="21">
        <f t="shared" si="9"/>
        <v>1598.0608020079776</v>
      </c>
      <c r="L114" s="28">
        <f>IFERROR(IF(Standard,K114/CalsPerPound,K114/CalsPerPound/2.2),"")</f>
        <v>0.45658880057370788</v>
      </c>
      <c r="M114" s="27">
        <f>IFERROR(WeightToLoseGain-L114,"")</f>
        <v>14.543411199426291</v>
      </c>
      <c r="N114" s="31">
        <f ca="1">IFERROR(IF(C113&lt;&gt;"",M114/(WeightToLoseGain),""),"")</f>
        <v>0.9695607466284194</v>
      </c>
    </row>
    <row r="115" spans="3:14" ht="15" customHeight="1" x14ac:dyDescent="0.3">
      <c r="C115" s="26">
        <f t="shared" ca="1" si="5"/>
        <v>42850</v>
      </c>
      <c r="D115" s="18" t="str">
        <f t="shared" si="8"/>
        <v/>
      </c>
      <c r="E115" s="18">
        <f t="shared" si="6"/>
        <v>104</v>
      </c>
      <c r="F115" s="19">
        <f t="shared" si="7"/>
        <v>135.31373165771763</v>
      </c>
      <c r="G115" s="29">
        <f>IFERROR(RunningBMR,"")</f>
        <v>1389.3147327110717</v>
      </c>
      <c r="H115" s="20">
        <f>IFERROR(IF(L114&gt;0,G114*ActivityFactor+IF(WeightGoal="Maintain",0,IF(WeightGoal="Decrease",-500,IF(WeightGoal="Increase",500))),""),"")</f>
        <v>1654.3991979920925</v>
      </c>
      <c r="I115" s="20">
        <f>IFERROR(G115*(ActivityFactor),"")</f>
        <v>2153.437835702161</v>
      </c>
      <c r="J115" s="20">
        <f>IFERROR(IF(WeightGoal="Increase",H115-I115,I115-H115),"")</f>
        <v>499.03863771006854</v>
      </c>
      <c r="K115" s="21">
        <f t="shared" si="9"/>
        <v>1099.0221642979091</v>
      </c>
      <c r="L115" s="28">
        <f>IFERROR(IF(Standard,K115/CalsPerPound,K115/CalsPerPound/2.2),"")</f>
        <v>0.31400633265654543</v>
      </c>
      <c r="M115" s="27">
        <f>IFERROR(WeightToLoseGain-L115,"")</f>
        <v>14.685993667343455</v>
      </c>
      <c r="N115" s="31">
        <f ca="1">IFERROR(IF(C114&lt;&gt;"",M115/(WeightToLoseGain),""),"")</f>
        <v>0.9790662444895637</v>
      </c>
    </row>
    <row r="116" spans="3:14" ht="15" customHeight="1" x14ac:dyDescent="0.3">
      <c r="C116" s="26">
        <f t="shared" ca="1" si="5"/>
        <v>42851</v>
      </c>
      <c r="D116" s="18" t="str">
        <f t="shared" si="8"/>
        <v/>
      </c>
      <c r="E116" s="18">
        <f t="shared" si="6"/>
        <v>105</v>
      </c>
      <c r="F116" s="19">
        <f t="shared" si="7"/>
        <v>135.17114918980047</v>
      </c>
      <c r="G116" s="29">
        <f>IFERROR(RunningBMR,"")</f>
        <v>1388.6944989756321</v>
      </c>
      <c r="H116" s="20">
        <f>IFERROR(IF(L115&gt;0,G115*ActivityFactor+IF(WeightGoal="Maintain",0,IF(WeightGoal="Decrease",-500,IF(WeightGoal="Increase",500))),""),"")</f>
        <v>1653.437835702161</v>
      </c>
      <c r="I116" s="20">
        <f>IFERROR(G116*(ActivityFactor),"")</f>
        <v>2152.47647341223</v>
      </c>
      <c r="J116" s="20">
        <f>IFERROR(IF(WeightGoal="Increase",H116-I116,I116-H116),"")</f>
        <v>499.038637710069</v>
      </c>
      <c r="K116" s="21">
        <f t="shared" si="9"/>
        <v>599.98352658784006</v>
      </c>
      <c r="L116" s="28">
        <f>IFERROR(IF(Standard,K116/CalsPerPound,K116/CalsPerPound/2.2),"")</f>
        <v>0.17142386473938287</v>
      </c>
      <c r="M116" s="27">
        <f>IFERROR(WeightToLoseGain-L116,"")</f>
        <v>14.828576135260617</v>
      </c>
      <c r="N116" s="31">
        <f ca="1">IFERROR(IF(C115&lt;&gt;"",M116/(WeightToLoseGain),""),"")</f>
        <v>0.98857174235070777</v>
      </c>
    </row>
    <row r="117" spans="3:14" ht="15" customHeight="1" x14ac:dyDescent="0.3">
      <c r="C117" s="26">
        <f t="shared" ca="1" si="5"/>
        <v>42852</v>
      </c>
      <c r="D117" s="18">
        <f t="shared" si="8"/>
        <v>16</v>
      </c>
      <c r="E117" s="18">
        <f t="shared" si="6"/>
        <v>106</v>
      </c>
      <c r="F117" s="19">
        <f t="shared" si="7"/>
        <v>135.02856672188332</v>
      </c>
      <c r="G117" s="29">
        <f>IFERROR(RunningBMR,"")</f>
        <v>1388.0742652401925</v>
      </c>
      <c r="H117" s="20">
        <f>IFERROR(IF(L116&gt;0,G116*ActivityFactor+IF(WeightGoal="Maintain",0,IF(WeightGoal="Decrease",-500,IF(WeightGoal="Increase",500))),""),"")</f>
        <v>1652.47647341223</v>
      </c>
      <c r="I117" s="20">
        <f>IFERROR(G117*(ActivityFactor),"")</f>
        <v>2151.5151111222985</v>
      </c>
      <c r="J117" s="20">
        <f>IFERROR(IF(WeightGoal="Increase",H117-I117,I117-H117),"")</f>
        <v>499.03863771006854</v>
      </c>
      <c r="K117" s="21">
        <f t="shared" si="9"/>
        <v>100.94488887777152</v>
      </c>
      <c r="L117" s="28">
        <f>IFERROR(IF(Standard,K117/CalsPerPound,K117/CalsPerPound/2.2),"")</f>
        <v>2.8841396822220432E-2</v>
      </c>
      <c r="M117" s="27">
        <f>IFERROR(WeightToLoseGain-L117,"")</f>
        <v>14.971158603177779</v>
      </c>
      <c r="N117" s="31">
        <f ca="1">IFERROR(IF(C116&lt;&gt;"",M117/(WeightToLoseGain),""),"")</f>
        <v>0.99807724021185196</v>
      </c>
    </row>
    <row r="118" spans="3:14" ht="15" customHeight="1" x14ac:dyDescent="0.3">
      <c r="C118" s="26">
        <f t="shared" ca="1" si="5"/>
        <v>42853</v>
      </c>
      <c r="D118" s="18" t="str">
        <f t="shared" si="8"/>
        <v/>
      </c>
      <c r="E118" s="18">
        <f t="shared" si="6"/>
        <v>107</v>
      </c>
      <c r="F118" s="19">
        <f t="shared" si="7"/>
        <v>134.88598425396617</v>
      </c>
      <c r="G118" s="29">
        <f>IFERROR(RunningBMR,"")</f>
        <v>1387.4540315047527</v>
      </c>
      <c r="H118" s="20">
        <f>IFERROR(IF(L117&gt;0,G117*ActivityFactor+IF(WeightGoal="Maintain",0,IF(WeightGoal="Decrease",-500,IF(WeightGoal="Increase",500))),""),"")</f>
        <v>1651.5151111222985</v>
      </c>
      <c r="I118" s="20">
        <f>IFERROR(G118*(ActivityFactor),"")</f>
        <v>2150.5537488323666</v>
      </c>
      <c r="J118" s="20">
        <f>IFERROR(IF(WeightGoal="Increase",H118-I118,I118-H118),"")</f>
        <v>499.03863771006809</v>
      </c>
      <c r="K118" s="21">
        <f t="shared" si="9"/>
        <v>-398.09374883229657</v>
      </c>
      <c r="L118" s="28">
        <f>IFERROR(IF(Standard,K118/CalsPerPound,K118/CalsPerPound/2.2),"")</f>
        <v>-0.11374107109494187</v>
      </c>
      <c r="M118" s="27">
        <f>IFERROR(WeightToLoseGain-L118,"")</f>
        <v>15.113741071094942</v>
      </c>
      <c r="N118" s="31">
        <f ca="1">IFERROR(IF(C117&lt;&gt;"",M118/(WeightToLoseGain),""),"")</f>
        <v>1.0075827380729963</v>
      </c>
    </row>
    <row r="119" spans="3:14" ht="15" customHeight="1" x14ac:dyDescent="0.3">
      <c r="C119" s="26" t="str">
        <f t="shared" si="5"/>
        <v/>
      </c>
      <c r="D119" s="18" t="str">
        <f t="shared" si="8"/>
        <v/>
      </c>
      <c r="E119" s="18" t="str">
        <f t="shared" si="6"/>
        <v/>
      </c>
      <c r="F119" s="19" t="str">
        <f t="shared" si="7"/>
        <v/>
      </c>
      <c r="G119" s="29" t="str">
        <f>IFERROR(RunningBMR,"")</f>
        <v/>
      </c>
      <c r="H119" s="20" t="str">
        <f>IFERROR(IF(L118&gt;0,G118*ActivityFactor+IF(WeightGoal="Maintain",0,IF(WeightGoal="Decrease",-500,IF(WeightGoal="Increase",500))),""),"")</f>
        <v/>
      </c>
      <c r="I119" s="20" t="str">
        <f>IFERROR(G119*(ActivityFactor),"")</f>
        <v/>
      </c>
      <c r="J119" s="20" t="str">
        <f>IFERROR(IF(WeightGoal="Increase",H119-I119,I119-H119),"")</f>
        <v/>
      </c>
      <c r="K119" s="21" t="str">
        <f t="shared" si="9"/>
        <v/>
      </c>
      <c r="L119" s="28" t="str">
        <f>IFERROR(IF(Standard,K119/CalsPerPound,K119/CalsPerPound/2.2),"")</f>
        <v/>
      </c>
      <c r="M119" s="27" t="str">
        <f>IFERROR(WeightToLoseGain-L119,"")</f>
        <v/>
      </c>
      <c r="N119" s="31" t="str">
        <f ca="1">IFERROR(IF(C118&lt;&gt;"",M119/(WeightToLoseGain),""),"")</f>
        <v/>
      </c>
    </row>
    <row r="120" spans="3:14" ht="15" customHeight="1" x14ac:dyDescent="0.3">
      <c r="C120" s="26" t="str">
        <f t="shared" si="5"/>
        <v/>
      </c>
      <c r="D120" s="18" t="str">
        <f t="shared" si="8"/>
        <v/>
      </c>
      <c r="E120" s="18" t="str">
        <f t="shared" si="6"/>
        <v/>
      </c>
      <c r="F120" s="19" t="str">
        <f t="shared" si="7"/>
        <v/>
      </c>
      <c r="G120" s="29" t="str">
        <f>IFERROR(RunningBMR,"")</f>
        <v/>
      </c>
      <c r="H120" s="20" t="str">
        <f>IFERROR(IF(L119&gt;0,G119*ActivityFactor+IF(WeightGoal="Maintain",0,IF(WeightGoal="Decrease",-500,IF(WeightGoal="Increase",500))),""),"")</f>
        <v/>
      </c>
      <c r="I120" s="20" t="str">
        <f>IFERROR(G120*(ActivityFactor),"")</f>
        <v/>
      </c>
      <c r="J120" s="20" t="str">
        <f>IFERROR(IF(WeightGoal="Increase",H120-I120,I120-H120),"")</f>
        <v/>
      </c>
      <c r="K120" s="21" t="str">
        <f t="shared" si="9"/>
        <v/>
      </c>
      <c r="L120" s="28" t="str">
        <f>IFERROR(IF(Standard,K120/CalsPerPound,K120/CalsPerPound/2.2),"")</f>
        <v/>
      </c>
      <c r="M120" s="27" t="str">
        <f>IFERROR(WeightToLoseGain-L120,"")</f>
        <v/>
      </c>
      <c r="N120" s="31" t="str">
        <f>IFERROR(IF(C119&lt;&gt;"",M120/(WeightToLoseGain),""),"")</f>
        <v/>
      </c>
    </row>
    <row r="121" spans="3:14" ht="15" customHeight="1" x14ac:dyDescent="0.3">
      <c r="C121" s="26" t="str">
        <f t="shared" si="5"/>
        <v/>
      </c>
      <c r="D121" s="18" t="str">
        <f t="shared" si="8"/>
        <v/>
      </c>
      <c r="E121" s="18" t="str">
        <f t="shared" si="6"/>
        <v/>
      </c>
      <c r="F121" s="19" t="str">
        <f t="shared" si="7"/>
        <v/>
      </c>
      <c r="G121" s="29" t="str">
        <f>IFERROR(RunningBMR,"")</f>
        <v/>
      </c>
      <c r="H121" s="20" t="str">
        <f>IFERROR(IF(L120&gt;0,G120*ActivityFactor+IF(WeightGoal="Maintain",0,IF(WeightGoal="Decrease",-500,IF(WeightGoal="Increase",500))),""),"")</f>
        <v/>
      </c>
      <c r="I121" s="20" t="str">
        <f>IFERROR(G121*(ActivityFactor),"")</f>
        <v/>
      </c>
      <c r="J121" s="20" t="str">
        <f>IFERROR(IF(WeightGoal="Increase",H121-I121,I121-H121),"")</f>
        <v/>
      </c>
      <c r="K121" s="21" t="str">
        <f t="shared" si="9"/>
        <v/>
      </c>
      <c r="L121" s="28" t="str">
        <f>IFERROR(IF(Standard,K121/CalsPerPound,K121/CalsPerPound/2.2),"")</f>
        <v/>
      </c>
      <c r="M121" s="27" t="str">
        <f>IFERROR(WeightToLoseGain-L121,"")</f>
        <v/>
      </c>
      <c r="N121" s="31" t="str">
        <f>IFERROR(IF(C120&lt;&gt;"",M121/(WeightToLoseGain),""),"")</f>
        <v/>
      </c>
    </row>
    <row r="122" spans="3:14" ht="15" customHeight="1" x14ac:dyDescent="0.3">
      <c r="C122" s="26" t="str">
        <f t="shared" si="5"/>
        <v/>
      </c>
      <c r="D122" s="18" t="str">
        <f t="shared" si="8"/>
        <v/>
      </c>
      <c r="E122" s="18" t="str">
        <f t="shared" si="6"/>
        <v/>
      </c>
      <c r="F122" s="19" t="str">
        <f t="shared" si="7"/>
        <v/>
      </c>
      <c r="G122" s="29" t="str">
        <f>IFERROR(RunningBMR,"")</f>
        <v/>
      </c>
      <c r="H122" s="20" t="str">
        <f>IFERROR(IF(L121&gt;0,G121*ActivityFactor+IF(WeightGoal="Maintain",0,IF(WeightGoal="Decrease",-500,IF(WeightGoal="Increase",500))),""),"")</f>
        <v/>
      </c>
      <c r="I122" s="20" t="str">
        <f>IFERROR(G122*(ActivityFactor),"")</f>
        <v/>
      </c>
      <c r="J122" s="20" t="str">
        <f>IFERROR(IF(WeightGoal="Increase",H122-I122,I122-H122),"")</f>
        <v/>
      </c>
      <c r="K122" s="21" t="str">
        <f t="shared" si="9"/>
        <v/>
      </c>
      <c r="L122" s="28" t="str">
        <f>IFERROR(IF(Standard,K122/CalsPerPound,K122/CalsPerPound/2.2),"")</f>
        <v/>
      </c>
      <c r="M122" s="27" t="str">
        <f>IFERROR(WeightToLoseGain-L122,"")</f>
        <v/>
      </c>
      <c r="N122" s="31" t="str">
        <f>IFERROR(IF(C121&lt;&gt;"",M122/(WeightToLoseGain),""),"")</f>
        <v/>
      </c>
    </row>
    <row r="123" spans="3:14" ht="15" customHeight="1" x14ac:dyDescent="0.3">
      <c r="C123" s="26" t="str">
        <f t="shared" si="5"/>
        <v/>
      </c>
      <c r="D123" s="18" t="str">
        <f t="shared" si="8"/>
        <v/>
      </c>
      <c r="E123" s="18" t="str">
        <f t="shared" si="6"/>
        <v/>
      </c>
      <c r="F123" s="19" t="str">
        <f t="shared" si="7"/>
        <v/>
      </c>
      <c r="G123" s="29" t="str">
        <f>IFERROR(RunningBMR,"")</f>
        <v/>
      </c>
      <c r="H123" s="20" t="str">
        <f>IFERROR(IF(L122&gt;0,G122*ActivityFactor+IF(WeightGoal="Maintain",0,IF(WeightGoal="Decrease",-500,IF(WeightGoal="Increase",500))),""),"")</f>
        <v/>
      </c>
      <c r="I123" s="20" t="str">
        <f>IFERROR(G123*(ActivityFactor),"")</f>
        <v/>
      </c>
      <c r="J123" s="20" t="str">
        <f>IFERROR(IF(WeightGoal="Increase",H123-I123,I123-H123),"")</f>
        <v/>
      </c>
      <c r="K123" s="21" t="str">
        <f t="shared" si="9"/>
        <v/>
      </c>
      <c r="L123" s="28" t="str">
        <f>IFERROR(IF(Standard,K123/CalsPerPound,K123/CalsPerPound/2.2),"")</f>
        <v/>
      </c>
      <c r="M123" s="27" t="str">
        <f>IFERROR(WeightToLoseGain-L123,"")</f>
        <v/>
      </c>
      <c r="N123" s="31" t="str">
        <f>IFERROR(IF(C122&lt;&gt;"",M123/(WeightToLoseGain),""),"")</f>
        <v/>
      </c>
    </row>
    <row r="124" spans="3:14" ht="15" customHeight="1" x14ac:dyDescent="0.3">
      <c r="C124" s="26" t="str">
        <f t="shared" si="5"/>
        <v/>
      </c>
      <c r="D124" s="18" t="str">
        <f t="shared" si="8"/>
        <v/>
      </c>
      <c r="E124" s="18" t="str">
        <f t="shared" si="6"/>
        <v/>
      </c>
      <c r="F124" s="19" t="str">
        <f t="shared" si="7"/>
        <v/>
      </c>
      <c r="G124" s="29" t="str">
        <f>IFERROR(RunningBMR,"")</f>
        <v/>
      </c>
      <c r="H124" s="20" t="str">
        <f>IFERROR(IF(L123&gt;0,G123*ActivityFactor+IF(WeightGoal="Maintain",0,IF(WeightGoal="Decrease",-500,IF(WeightGoal="Increase",500))),""),"")</f>
        <v/>
      </c>
      <c r="I124" s="20" t="str">
        <f>IFERROR(G124*(ActivityFactor),"")</f>
        <v/>
      </c>
      <c r="J124" s="20" t="str">
        <f>IFERROR(IF(WeightGoal="Increase",H124-I124,I124-H124),"")</f>
        <v/>
      </c>
      <c r="K124" s="21" t="str">
        <f t="shared" si="9"/>
        <v/>
      </c>
      <c r="L124" s="28" t="str">
        <f>IFERROR(IF(Standard,K124/CalsPerPound,K124/CalsPerPound/2.2),"")</f>
        <v/>
      </c>
      <c r="M124" s="27" t="str">
        <f>IFERROR(WeightToLoseGain-L124,"")</f>
        <v/>
      </c>
      <c r="N124" s="31" t="str">
        <f>IFERROR(IF(C123&lt;&gt;"",M124/(WeightToLoseGain),""),"")</f>
        <v/>
      </c>
    </row>
    <row r="125" spans="3:14" ht="15" customHeight="1" x14ac:dyDescent="0.3">
      <c r="C125" s="26" t="str">
        <f t="shared" si="5"/>
        <v/>
      </c>
      <c r="D125" s="18" t="str">
        <f t="shared" si="8"/>
        <v/>
      </c>
      <c r="E125" s="18" t="str">
        <f t="shared" si="6"/>
        <v/>
      </c>
      <c r="F125" s="19" t="str">
        <f t="shared" si="7"/>
        <v/>
      </c>
      <c r="G125" s="29" t="str">
        <f>IFERROR(RunningBMR,"")</f>
        <v/>
      </c>
      <c r="H125" s="20" t="str">
        <f>IFERROR(IF(L124&gt;0,G124*ActivityFactor+IF(WeightGoal="Maintain",0,IF(WeightGoal="Decrease",-500,IF(WeightGoal="Increase",500))),""),"")</f>
        <v/>
      </c>
      <c r="I125" s="20" t="str">
        <f>IFERROR(G125*(ActivityFactor),"")</f>
        <v/>
      </c>
      <c r="J125" s="20" t="str">
        <f>IFERROR(IF(WeightGoal="Increase",H125-I125,I125-H125),"")</f>
        <v/>
      </c>
      <c r="K125" s="21" t="str">
        <f t="shared" si="9"/>
        <v/>
      </c>
      <c r="L125" s="28" t="str">
        <f>IFERROR(IF(Standard,K125/CalsPerPound,K125/CalsPerPound/2.2),"")</f>
        <v/>
      </c>
      <c r="M125" s="27" t="str">
        <f>IFERROR(WeightToLoseGain-L125,"")</f>
        <v/>
      </c>
      <c r="N125" s="31" t="str">
        <f>IFERROR(IF(C124&lt;&gt;"",M125/(WeightToLoseGain),""),"")</f>
        <v/>
      </c>
    </row>
    <row r="126" spans="3:14" ht="15" customHeight="1" x14ac:dyDescent="0.3">
      <c r="C126" s="26" t="str">
        <f t="shared" si="5"/>
        <v/>
      </c>
      <c r="D126" s="18" t="str">
        <f t="shared" si="8"/>
        <v/>
      </c>
      <c r="E126" s="18" t="str">
        <f t="shared" si="6"/>
        <v/>
      </c>
      <c r="F126" s="19" t="str">
        <f t="shared" si="7"/>
        <v/>
      </c>
      <c r="G126" s="29" t="str">
        <f>IFERROR(RunningBMR,"")</f>
        <v/>
      </c>
      <c r="H126" s="20" t="str">
        <f>IFERROR(IF(L125&gt;0,G125*ActivityFactor+IF(WeightGoal="Maintain",0,IF(WeightGoal="Decrease",-500,IF(WeightGoal="Increase",500))),""),"")</f>
        <v/>
      </c>
      <c r="I126" s="20" t="str">
        <f>IFERROR(G126*(ActivityFactor),"")</f>
        <v/>
      </c>
      <c r="J126" s="20" t="str">
        <f>IFERROR(IF(WeightGoal="Increase",H126-I126,I126-H126),"")</f>
        <v/>
      </c>
      <c r="K126" s="21" t="str">
        <f t="shared" si="9"/>
        <v/>
      </c>
      <c r="L126" s="28" t="str">
        <f>IFERROR(IF(Standard,K126/CalsPerPound,K126/CalsPerPound/2.2),"")</f>
        <v/>
      </c>
      <c r="M126" s="27" t="str">
        <f>IFERROR(WeightToLoseGain-L126,"")</f>
        <v/>
      </c>
      <c r="N126" s="31" t="str">
        <f>IFERROR(IF(C125&lt;&gt;"",M126/(WeightToLoseGain),""),"")</f>
        <v/>
      </c>
    </row>
    <row r="127" spans="3:14" ht="15" customHeight="1" x14ac:dyDescent="0.3">
      <c r="C127" s="26" t="str">
        <f t="shared" si="5"/>
        <v/>
      </c>
      <c r="D127" s="18" t="str">
        <f t="shared" si="8"/>
        <v/>
      </c>
      <c r="E127" s="18" t="str">
        <f t="shared" si="6"/>
        <v/>
      </c>
      <c r="F127" s="19" t="str">
        <f t="shared" si="7"/>
        <v/>
      </c>
      <c r="G127" s="29" t="str">
        <f>IFERROR(RunningBMR,"")</f>
        <v/>
      </c>
      <c r="H127" s="20" t="str">
        <f>IFERROR(IF(L126&gt;0,G126*ActivityFactor+IF(WeightGoal="Maintain",0,IF(WeightGoal="Decrease",-500,IF(WeightGoal="Increase",500))),""),"")</f>
        <v/>
      </c>
      <c r="I127" s="20" t="str">
        <f>IFERROR(G127*(ActivityFactor),"")</f>
        <v/>
      </c>
      <c r="J127" s="20" t="str">
        <f>IFERROR(IF(WeightGoal="Increase",H127-I127,I127-H127),"")</f>
        <v/>
      </c>
      <c r="K127" s="21" t="str">
        <f t="shared" si="9"/>
        <v/>
      </c>
      <c r="L127" s="28" t="str">
        <f>IFERROR(IF(Standard,K127/CalsPerPound,K127/CalsPerPound/2.2),"")</f>
        <v/>
      </c>
      <c r="M127" s="27" t="str">
        <f>IFERROR(WeightToLoseGain-L127,"")</f>
        <v/>
      </c>
      <c r="N127" s="31" t="str">
        <f>IFERROR(IF(C126&lt;&gt;"",M127/(WeightToLoseGain),""),"")</f>
        <v/>
      </c>
    </row>
    <row r="128" spans="3:14" ht="15" customHeight="1" x14ac:dyDescent="0.3">
      <c r="C128" s="26" t="str">
        <f t="shared" si="5"/>
        <v/>
      </c>
      <c r="D128" s="18" t="str">
        <f t="shared" si="8"/>
        <v/>
      </c>
      <c r="E128" s="18" t="str">
        <f t="shared" si="6"/>
        <v/>
      </c>
      <c r="F128" s="19" t="str">
        <f t="shared" si="7"/>
        <v/>
      </c>
      <c r="G128" s="29" t="str">
        <f>IFERROR(RunningBMR,"")</f>
        <v/>
      </c>
      <c r="H128" s="20" t="str">
        <f>IFERROR(IF(L127&gt;0,G127*ActivityFactor+IF(WeightGoal="Maintain",0,IF(WeightGoal="Decrease",-500,IF(WeightGoal="Increase",500))),""),"")</f>
        <v/>
      </c>
      <c r="I128" s="20" t="str">
        <f>IFERROR(G128*(ActivityFactor),"")</f>
        <v/>
      </c>
      <c r="J128" s="20" t="str">
        <f>IFERROR(IF(WeightGoal="Increase",H128-I128,I128-H128),"")</f>
        <v/>
      </c>
      <c r="K128" s="21" t="str">
        <f t="shared" si="9"/>
        <v/>
      </c>
      <c r="L128" s="28" t="str">
        <f>IFERROR(IF(Standard,K128/CalsPerPound,K128/CalsPerPound/2.2),"")</f>
        <v/>
      </c>
      <c r="M128" s="27" t="str">
        <f>IFERROR(WeightToLoseGain-L128,"")</f>
        <v/>
      </c>
      <c r="N128" s="31" t="str">
        <f>IFERROR(IF(C127&lt;&gt;"",M128/(WeightToLoseGain),""),"")</f>
        <v/>
      </c>
    </row>
    <row r="129" spans="3:14" ht="15" customHeight="1" x14ac:dyDescent="0.3">
      <c r="C129" s="26" t="str">
        <f t="shared" si="5"/>
        <v/>
      </c>
      <c r="D129" s="18" t="str">
        <f t="shared" si="8"/>
        <v/>
      </c>
      <c r="E129" s="18" t="str">
        <f t="shared" si="6"/>
        <v/>
      </c>
      <c r="F129" s="19" t="str">
        <f t="shared" si="7"/>
        <v/>
      </c>
      <c r="G129" s="29" t="str">
        <f>IFERROR(RunningBMR,"")</f>
        <v/>
      </c>
      <c r="H129" s="20" t="str">
        <f>IFERROR(IF(L128&gt;0,G128*ActivityFactor+IF(WeightGoal="Maintain",0,IF(WeightGoal="Decrease",-500,IF(WeightGoal="Increase",500))),""),"")</f>
        <v/>
      </c>
      <c r="I129" s="20" t="str">
        <f>IFERROR(G129*(ActivityFactor),"")</f>
        <v/>
      </c>
      <c r="J129" s="20" t="str">
        <f>IFERROR(IF(WeightGoal="Increase",H129-I129,I129-H129),"")</f>
        <v/>
      </c>
      <c r="K129" s="21" t="str">
        <f t="shared" si="9"/>
        <v/>
      </c>
      <c r="L129" s="28" t="str">
        <f>IFERROR(IF(Standard,K129/CalsPerPound,K129/CalsPerPound/2.2),"")</f>
        <v/>
      </c>
      <c r="M129" s="27" t="str">
        <f>IFERROR(WeightToLoseGain-L129,"")</f>
        <v/>
      </c>
      <c r="N129" s="31" t="str">
        <f>IFERROR(IF(C128&lt;&gt;"",M129/(WeightToLoseGain),""),"")</f>
        <v/>
      </c>
    </row>
    <row r="130" spans="3:14" ht="15" customHeight="1" x14ac:dyDescent="0.3">
      <c r="C130" s="26" t="str">
        <f t="shared" si="5"/>
        <v/>
      </c>
      <c r="D130" s="18" t="str">
        <f t="shared" si="8"/>
        <v/>
      </c>
      <c r="E130" s="18" t="str">
        <f t="shared" si="6"/>
        <v/>
      </c>
      <c r="F130" s="19" t="str">
        <f t="shared" si="7"/>
        <v/>
      </c>
      <c r="G130" s="29" t="str">
        <f>IFERROR(RunningBMR,"")</f>
        <v/>
      </c>
      <c r="H130" s="20" t="str">
        <f>IFERROR(IF(L129&gt;0,G129*ActivityFactor+IF(WeightGoal="Maintain",0,IF(WeightGoal="Decrease",-500,IF(WeightGoal="Increase",500))),""),"")</f>
        <v/>
      </c>
      <c r="I130" s="20" t="str">
        <f>IFERROR(G130*(ActivityFactor),"")</f>
        <v/>
      </c>
      <c r="J130" s="20" t="str">
        <f>IFERROR(IF(WeightGoal="Increase",H130-I130,I130-H130),"")</f>
        <v/>
      </c>
      <c r="K130" s="21" t="str">
        <f t="shared" si="9"/>
        <v/>
      </c>
      <c r="L130" s="28" t="str">
        <f>IFERROR(IF(Standard,K130/CalsPerPound,K130/CalsPerPound/2.2),"")</f>
        <v/>
      </c>
      <c r="M130" s="27" t="str">
        <f>IFERROR(WeightToLoseGain-L130,"")</f>
        <v/>
      </c>
      <c r="N130" s="31" t="str">
        <f>IFERROR(IF(C129&lt;&gt;"",M130/(WeightToLoseGain),""),"")</f>
        <v/>
      </c>
    </row>
    <row r="131" spans="3:14" ht="15" customHeight="1" x14ac:dyDescent="0.3">
      <c r="C131" s="26" t="str">
        <f t="shared" si="5"/>
        <v/>
      </c>
      <c r="D131" s="18" t="str">
        <f t="shared" si="8"/>
        <v/>
      </c>
      <c r="E131" s="18" t="str">
        <f t="shared" si="6"/>
        <v/>
      </c>
      <c r="F131" s="19" t="str">
        <f t="shared" si="7"/>
        <v/>
      </c>
      <c r="G131" s="29" t="str">
        <f>IFERROR(RunningBMR,"")</f>
        <v/>
      </c>
      <c r="H131" s="20" t="str">
        <f>IFERROR(IF(L130&gt;0,G130*ActivityFactor+IF(WeightGoal="Maintain",0,IF(WeightGoal="Decrease",-500,IF(WeightGoal="Increase",500))),""),"")</f>
        <v/>
      </c>
      <c r="I131" s="20" t="str">
        <f>IFERROR(G131*(ActivityFactor),"")</f>
        <v/>
      </c>
      <c r="J131" s="20" t="str">
        <f>IFERROR(IF(WeightGoal="Increase",H131-I131,I131-H131),"")</f>
        <v/>
      </c>
      <c r="K131" s="21" t="str">
        <f t="shared" si="9"/>
        <v/>
      </c>
      <c r="L131" s="28" t="str">
        <f>IFERROR(IF(Standard,K131/CalsPerPound,K131/CalsPerPound/2.2),"")</f>
        <v/>
      </c>
      <c r="M131" s="27" t="str">
        <f>IFERROR(WeightToLoseGain-L131,"")</f>
        <v/>
      </c>
      <c r="N131" s="31" t="str">
        <f>IFERROR(IF(C130&lt;&gt;"",M131/(WeightToLoseGain),""),"")</f>
        <v/>
      </c>
    </row>
    <row r="132" spans="3:14" ht="15" customHeight="1" x14ac:dyDescent="0.3">
      <c r="C132" s="26" t="str">
        <f t="shared" si="5"/>
        <v/>
      </c>
      <c r="D132" s="18" t="str">
        <f t="shared" si="8"/>
        <v/>
      </c>
      <c r="E132" s="18" t="str">
        <f t="shared" si="6"/>
        <v/>
      </c>
      <c r="F132" s="19" t="str">
        <f t="shared" si="7"/>
        <v/>
      </c>
      <c r="G132" s="29" t="str">
        <f>IFERROR(RunningBMR,"")</f>
        <v/>
      </c>
      <c r="H132" s="20" t="str">
        <f>IFERROR(IF(L131&gt;0,G131*ActivityFactor+IF(WeightGoal="Maintain",0,IF(WeightGoal="Decrease",-500,IF(WeightGoal="Increase",500))),""),"")</f>
        <v/>
      </c>
      <c r="I132" s="20" t="str">
        <f>IFERROR(G132*(ActivityFactor),"")</f>
        <v/>
      </c>
      <c r="J132" s="20" t="str">
        <f>IFERROR(IF(WeightGoal="Increase",H132-I132,I132-H132),"")</f>
        <v/>
      </c>
      <c r="K132" s="21" t="str">
        <f t="shared" si="9"/>
        <v/>
      </c>
      <c r="L132" s="28" t="str">
        <f>IFERROR(IF(Standard,K132/CalsPerPound,K132/CalsPerPound/2.2),"")</f>
        <v/>
      </c>
      <c r="M132" s="27" t="str">
        <f>IFERROR(WeightToLoseGain-L132,"")</f>
        <v/>
      </c>
      <c r="N132" s="31" t="str">
        <f>IFERROR(IF(C131&lt;&gt;"",M132/(WeightToLoseGain),""),"")</f>
        <v/>
      </c>
    </row>
    <row r="133" spans="3:14" ht="15" customHeight="1" x14ac:dyDescent="0.3">
      <c r="C133" s="26" t="str">
        <f t="shared" si="5"/>
        <v/>
      </c>
      <c r="D133" s="18" t="str">
        <f t="shared" si="8"/>
        <v/>
      </c>
      <c r="E133" s="18" t="str">
        <f t="shared" si="6"/>
        <v/>
      </c>
      <c r="F133" s="19" t="str">
        <f t="shared" si="7"/>
        <v/>
      </c>
      <c r="G133" s="29" t="str">
        <f>IFERROR(RunningBMR,"")</f>
        <v/>
      </c>
      <c r="H133" s="20" t="str">
        <f>IFERROR(IF(L132&gt;0,G132*ActivityFactor+IF(WeightGoal="Maintain",0,IF(WeightGoal="Decrease",-500,IF(WeightGoal="Increase",500))),""),"")</f>
        <v/>
      </c>
      <c r="I133" s="20" t="str">
        <f>IFERROR(G133*(ActivityFactor),"")</f>
        <v/>
      </c>
      <c r="J133" s="20" t="str">
        <f>IFERROR(IF(WeightGoal="Increase",H133-I133,I133-H133),"")</f>
        <v/>
      </c>
      <c r="K133" s="21" t="str">
        <f t="shared" si="9"/>
        <v/>
      </c>
      <c r="L133" s="28" t="str">
        <f>IFERROR(IF(Standard,K133/CalsPerPound,K133/CalsPerPound/2.2),"")</f>
        <v/>
      </c>
      <c r="M133" s="27" t="str">
        <f>IFERROR(WeightToLoseGain-L133,"")</f>
        <v/>
      </c>
      <c r="N133" s="31" t="str">
        <f>IFERROR(IF(C132&lt;&gt;"",M133/(WeightToLoseGain),""),"")</f>
        <v/>
      </c>
    </row>
    <row r="134" spans="3:14" ht="15" customHeight="1" x14ac:dyDescent="0.3">
      <c r="C134" s="26" t="str">
        <f t="shared" si="5"/>
        <v/>
      </c>
      <c r="D134" s="18" t="str">
        <f t="shared" si="8"/>
        <v/>
      </c>
      <c r="E134" s="18" t="str">
        <f t="shared" si="6"/>
        <v/>
      </c>
      <c r="F134" s="19" t="str">
        <f t="shared" si="7"/>
        <v/>
      </c>
      <c r="G134" s="29" t="str">
        <f>IFERROR(RunningBMR,"")</f>
        <v/>
      </c>
      <c r="H134" s="20" t="str">
        <f>IFERROR(IF(L133&gt;0,G133*ActivityFactor+IF(WeightGoal="Maintain",0,IF(WeightGoal="Decrease",-500,IF(WeightGoal="Increase",500))),""),"")</f>
        <v/>
      </c>
      <c r="I134" s="20" t="str">
        <f>IFERROR(G134*(ActivityFactor),"")</f>
        <v/>
      </c>
      <c r="J134" s="20" t="str">
        <f>IFERROR(IF(WeightGoal="Increase",H134-I134,I134-H134),"")</f>
        <v/>
      </c>
      <c r="K134" s="21" t="str">
        <f t="shared" si="9"/>
        <v/>
      </c>
      <c r="L134" s="28" t="str">
        <f>IFERROR(IF(Standard,K134/CalsPerPound,K134/CalsPerPound/2.2),"")</f>
        <v/>
      </c>
      <c r="M134" s="27" t="str">
        <f>IFERROR(WeightToLoseGain-L134,"")</f>
        <v/>
      </c>
      <c r="N134" s="31" t="str">
        <f>IFERROR(IF(C133&lt;&gt;"",M134/(WeightToLoseGain),""),"")</f>
        <v/>
      </c>
    </row>
    <row r="135" spans="3:14" ht="15" customHeight="1" x14ac:dyDescent="0.3">
      <c r="C135" s="26" t="str">
        <f t="shared" si="5"/>
        <v/>
      </c>
      <c r="D135" s="18" t="str">
        <f t="shared" si="8"/>
        <v/>
      </c>
      <c r="E135" s="18" t="str">
        <f t="shared" si="6"/>
        <v/>
      </c>
      <c r="F135" s="19" t="str">
        <f t="shared" si="7"/>
        <v/>
      </c>
      <c r="G135" s="29" t="str">
        <f>IFERROR(RunningBMR,"")</f>
        <v/>
      </c>
      <c r="H135" s="20" t="str">
        <f>IFERROR(IF(L134&gt;0,G134*ActivityFactor+IF(WeightGoal="Maintain",0,IF(WeightGoal="Decrease",-500,IF(WeightGoal="Increase",500))),""),"")</f>
        <v/>
      </c>
      <c r="I135" s="20" t="str">
        <f>IFERROR(G135*(ActivityFactor),"")</f>
        <v/>
      </c>
      <c r="J135" s="20" t="str">
        <f>IFERROR(IF(WeightGoal="Increase",H135-I135,I135-H135),"")</f>
        <v/>
      </c>
      <c r="K135" s="21" t="str">
        <f t="shared" si="9"/>
        <v/>
      </c>
      <c r="L135" s="28" t="str">
        <f>IFERROR(IF(Standard,K135/CalsPerPound,K135/CalsPerPound/2.2),"")</f>
        <v/>
      </c>
      <c r="M135" s="27" t="str">
        <f>IFERROR(WeightToLoseGain-L135,"")</f>
        <v/>
      </c>
      <c r="N135" s="31" t="str">
        <f>IFERROR(IF(C134&lt;&gt;"",M135/(WeightToLoseGain),""),"")</f>
        <v/>
      </c>
    </row>
    <row r="136" spans="3:14" ht="15" customHeight="1" x14ac:dyDescent="0.3">
      <c r="C136" s="26" t="str">
        <f t="shared" si="5"/>
        <v/>
      </c>
      <c r="D136" s="18" t="str">
        <f t="shared" si="8"/>
        <v/>
      </c>
      <c r="E136" s="18" t="str">
        <f t="shared" si="6"/>
        <v/>
      </c>
      <c r="F136" s="19" t="str">
        <f t="shared" si="7"/>
        <v/>
      </c>
      <c r="G136" s="29" t="str">
        <f>IFERROR(RunningBMR,"")</f>
        <v/>
      </c>
      <c r="H136" s="20" t="str">
        <f>IFERROR(IF(L135&gt;0,G135*ActivityFactor+IF(WeightGoal="Maintain",0,IF(WeightGoal="Decrease",-500,IF(WeightGoal="Increase",500))),""),"")</f>
        <v/>
      </c>
      <c r="I136" s="20" t="str">
        <f>IFERROR(G136*(ActivityFactor),"")</f>
        <v/>
      </c>
      <c r="J136" s="20" t="str">
        <f>IFERROR(IF(WeightGoal="Increase",H136-I136,I136-H136),"")</f>
        <v/>
      </c>
      <c r="K136" s="21" t="str">
        <f t="shared" si="9"/>
        <v/>
      </c>
      <c r="L136" s="28" t="str">
        <f>IFERROR(IF(Standard,K136/CalsPerPound,K136/CalsPerPound/2.2),"")</f>
        <v/>
      </c>
      <c r="M136" s="27" t="str">
        <f>IFERROR(WeightToLoseGain-L136,"")</f>
        <v/>
      </c>
      <c r="N136" s="31" t="str">
        <f>IFERROR(IF(C135&lt;&gt;"",M136/(WeightToLoseGain),""),"")</f>
        <v/>
      </c>
    </row>
    <row r="137" spans="3:14" ht="15" customHeight="1" x14ac:dyDescent="0.3">
      <c r="C137" s="26" t="str">
        <f t="shared" si="5"/>
        <v/>
      </c>
      <c r="D137" s="18" t="str">
        <f t="shared" si="8"/>
        <v/>
      </c>
      <c r="E137" s="18" t="str">
        <f t="shared" si="6"/>
        <v/>
      </c>
      <c r="F137" s="19" t="str">
        <f t="shared" si="7"/>
        <v/>
      </c>
      <c r="G137" s="29" t="str">
        <f>IFERROR(RunningBMR,"")</f>
        <v/>
      </c>
      <c r="H137" s="20" t="str">
        <f>IFERROR(IF(L136&gt;0,G136*ActivityFactor+IF(WeightGoal="Maintain",0,IF(WeightGoal="Decrease",-500,IF(WeightGoal="Increase",500))),""),"")</f>
        <v/>
      </c>
      <c r="I137" s="20" t="str">
        <f>IFERROR(G137*(ActivityFactor),"")</f>
        <v/>
      </c>
      <c r="J137" s="20" t="str">
        <f>IFERROR(IF(WeightGoal="Increase",H137-I137,I137-H137),"")</f>
        <v/>
      </c>
      <c r="K137" s="21" t="str">
        <f t="shared" si="9"/>
        <v/>
      </c>
      <c r="L137" s="28" t="str">
        <f>IFERROR(IF(Standard,K137/CalsPerPound,K137/CalsPerPound/2.2),"")</f>
        <v/>
      </c>
      <c r="M137" s="27" t="str">
        <f>IFERROR(WeightToLoseGain-L137,"")</f>
        <v/>
      </c>
      <c r="N137" s="31" t="str">
        <f>IFERROR(IF(C136&lt;&gt;"",M137/(WeightToLoseGain),""),"")</f>
        <v/>
      </c>
    </row>
    <row r="138" spans="3:14" ht="15" customHeight="1" x14ac:dyDescent="0.3">
      <c r="C138" s="26" t="str">
        <f t="shared" si="5"/>
        <v/>
      </c>
      <c r="D138" s="18" t="str">
        <f t="shared" si="8"/>
        <v/>
      </c>
      <c r="E138" s="18" t="str">
        <f t="shared" si="6"/>
        <v/>
      </c>
      <c r="F138" s="19" t="str">
        <f t="shared" si="7"/>
        <v/>
      </c>
      <c r="G138" s="29" t="str">
        <f>IFERROR(RunningBMR,"")</f>
        <v/>
      </c>
      <c r="H138" s="20" t="str">
        <f>IFERROR(IF(L137&gt;0,G137*ActivityFactor+IF(WeightGoal="Maintain",0,IF(WeightGoal="Decrease",-500,IF(WeightGoal="Increase",500))),""),"")</f>
        <v/>
      </c>
      <c r="I138" s="20" t="str">
        <f>IFERROR(G138*(ActivityFactor),"")</f>
        <v/>
      </c>
      <c r="J138" s="20" t="str">
        <f>IFERROR(IF(WeightGoal="Increase",H138-I138,I138-H138),"")</f>
        <v/>
      </c>
      <c r="K138" s="21" t="str">
        <f t="shared" si="9"/>
        <v/>
      </c>
      <c r="L138" s="28" t="str">
        <f>IFERROR(IF(Standard,K138/CalsPerPound,K138/CalsPerPound/2.2),"")</f>
        <v/>
      </c>
      <c r="M138" s="27" t="str">
        <f>IFERROR(WeightToLoseGain-L138,"")</f>
        <v/>
      </c>
      <c r="N138" s="31" t="str">
        <f>IFERROR(IF(C137&lt;&gt;"",M138/(WeightToLoseGain),""),"")</f>
        <v/>
      </c>
    </row>
    <row r="139" spans="3:14" ht="15" customHeight="1" x14ac:dyDescent="0.3">
      <c r="C139" s="26" t="str">
        <f t="shared" si="5"/>
        <v/>
      </c>
      <c r="D139" s="18" t="str">
        <f t="shared" si="8"/>
        <v/>
      </c>
      <c r="E139" s="18" t="str">
        <f t="shared" si="6"/>
        <v/>
      </c>
      <c r="F139" s="19" t="str">
        <f t="shared" si="7"/>
        <v/>
      </c>
      <c r="G139" s="29" t="str">
        <f>IFERROR(RunningBMR,"")</f>
        <v/>
      </c>
      <c r="H139" s="20" t="str">
        <f>IFERROR(IF(L138&gt;0,G138*ActivityFactor+IF(WeightGoal="Maintain",0,IF(WeightGoal="Decrease",-500,IF(WeightGoal="Increase",500))),""),"")</f>
        <v/>
      </c>
      <c r="I139" s="20" t="str">
        <f>IFERROR(G139*(ActivityFactor),"")</f>
        <v/>
      </c>
      <c r="J139" s="20" t="str">
        <f>IFERROR(IF(WeightGoal="Increase",H139-I139,I139-H139),"")</f>
        <v/>
      </c>
      <c r="K139" s="21" t="str">
        <f t="shared" si="9"/>
        <v/>
      </c>
      <c r="L139" s="28" t="str">
        <f>IFERROR(IF(Standard,K139/CalsPerPound,K139/CalsPerPound/2.2),"")</f>
        <v/>
      </c>
      <c r="M139" s="27" t="str">
        <f>IFERROR(WeightToLoseGain-L139,"")</f>
        <v/>
      </c>
      <c r="N139" s="31" t="str">
        <f>IFERROR(IF(C138&lt;&gt;"",M139/(WeightToLoseGain),""),"")</f>
        <v/>
      </c>
    </row>
    <row r="140" spans="3:14" ht="15" customHeight="1" x14ac:dyDescent="0.3">
      <c r="C140" s="26" t="str">
        <f t="shared" si="5"/>
        <v/>
      </c>
      <c r="D140" s="18" t="str">
        <f t="shared" si="8"/>
        <v/>
      </c>
      <c r="E140" s="18" t="str">
        <f t="shared" si="6"/>
        <v/>
      </c>
      <c r="F140" s="19" t="str">
        <f t="shared" si="7"/>
        <v/>
      </c>
      <c r="G140" s="29" t="str">
        <f>IFERROR(RunningBMR,"")</f>
        <v/>
      </c>
      <c r="H140" s="20" t="str">
        <f>IFERROR(IF(L139&gt;0,G139*ActivityFactor+IF(WeightGoal="Maintain",0,IF(WeightGoal="Decrease",-500,IF(WeightGoal="Increase",500))),""),"")</f>
        <v/>
      </c>
      <c r="I140" s="20" t="str">
        <f>IFERROR(G140*(ActivityFactor),"")</f>
        <v/>
      </c>
      <c r="J140" s="20" t="str">
        <f>IFERROR(IF(WeightGoal="Increase",H140-I140,I140-H140),"")</f>
        <v/>
      </c>
      <c r="K140" s="21" t="str">
        <f t="shared" si="9"/>
        <v/>
      </c>
      <c r="L140" s="28" t="str">
        <f>IFERROR(IF(Standard,K140/CalsPerPound,K140/CalsPerPound/2.2),"")</f>
        <v/>
      </c>
      <c r="M140" s="27" t="str">
        <f>IFERROR(WeightToLoseGain-L140,"")</f>
        <v/>
      </c>
      <c r="N140" s="31" t="str">
        <f>IFERROR(IF(C139&lt;&gt;"",M140/(WeightToLoseGain),""),"")</f>
        <v/>
      </c>
    </row>
    <row r="141" spans="3:14" ht="15" customHeight="1" x14ac:dyDescent="0.3">
      <c r="C141" s="26" t="str">
        <f t="shared" ref="C141:C204" si="10">IFERROR(IF(L140&gt;0,C140+1,""),"")</f>
        <v/>
      </c>
      <c r="D141" s="18" t="str">
        <f t="shared" si="8"/>
        <v/>
      </c>
      <c r="E141" s="18" t="str">
        <f t="shared" ref="E141:E204" si="11">IFERROR(IF(L140&gt;0,E140+1,""),"")</f>
        <v/>
      </c>
      <c r="F141" s="19" t="str">
        <f t="shared" ref="F141:F204" si="12">IFERROR(IF($E141&lt;&gt;"",F140-(J140/CalsPerPound),""),"")</f>
        <v/>
      </c>
      <c r="G141" s="29" t="str">
        <f>IFERROR(RunningBMR,"")</f>
        <v/>
      </c>
      <c r="H141" s="20" t="str">
        <f>IFERROR(IF(L140&gt;0,G140*ActivityFactor+IF(WeightGoal="Maintain",0,IF(WeightGoal="Decrease",-500,IF(WeightGoal="Increase",500))),""),"")</f>
        <v/>
      </c>
      <c r="I141" s="20" t="str">
        <f>IFERROR(G141*(ActivityFactor),"")</f>
        <v/>
      </c>
      <c r="J141" s="20" t="str">
        <f>IFERROR(IF(WeightGoal="Increase",H141-I141,I141-H141),"")</f>
        <v/>
      </c>
      <c r="K141" s="21" t="str">
        <f t="shared" si="9"/>
        <v/>
      </c>
      <c r="L141" s="28" t="str">
        <f>IFERROR(IF(Standard,K141/CalsPerPound,K141/CalsPerPound/2.2),"")</f>
        <v/>
      </c>
      <c r="M141" s="27" t="str">
        <f>IFERROR(WeightToLoseGain-L141,"")</f>
        <v/>
      </c>
      <c r="N141" s="31" t="str">
        <f>IFERROR(IF(C140&lt;&gt;"",M141/(WeightToLoseGain),""),"")</f>
        <v/>
      </c>
    </row>
    <row r="142" spans="3:14" ht="15" customHeight="1" x14ac:dyDescent="0.3">
      <c r="C142" s="26" t="str">
        <f t="shared" si="10"/>
        <v/>
      </c>
      <c r="D142" s="18" t="str">
        <f t="shared" ref="D142:D205" si="13">IFERROR(IF(E142&lt;&gt;"",IF(MOD(E142,7)=1,(E141/7)+1,""),""),"")</f>
        <v/>
      </c>
      <c r="E142" s="18" t="str">
        <f t="shared" si="11"/>
        <v/>
      </c>
      <c r="F142" s="19" t="str">
        <f t="shared" si="12"/>
        <v/>
      </c>
      <c r="G142" s="29" t="str">
        <f>IFERROR(RunningBMR,"")</f>
        <v/>
      </c>
      <c r="H142" s="20" t="str">
        <f>IFERROR(IF(L141&gt;0,G141*ActivityFactor+IF(WeightGoal="Maintain",0,IF(WeightGoal="Decrease",-500,IF(WeightGoal="Increase",500))),""),"")</f>
        <v/>
      </c>
      <c r="I142" s="20" t="str">
        <f>IFERROR(G142*(ActivityFactor),"")</f>
        <v/>
      </c>
      <c r="J142" s="20" t="str">
        <f>IFERROR(IF(WeightGoal="Increase",H142-I142,I142-H142),"")</f>
        <v/>
      </c>
      <c r="K142" s="21" t="str">
        <f t="shared" ref="K142:K205" si="14">IFERROR(K141-J142,"")</f>
        <v/>
      </c>
      <c r="L142" s="28" t="str">
        <f>IFERROR(IF(Standard,K142/CalsPerPound,K142/CalsPerPound/2.2),"")</f>
        <v/>
      </c>
      <c r="M142" s="27" t="str">
        <f>IFERROR(WeightToLoseGain-L142,"")</f>
        <v/>
      </c>
      <c r="N142" s="31" t="str">
        <f>IFERROR(IF(C141&lt;&gt;"",M142/(WeightToLoseGain),""),"")</f>
        <v/>
      </c>
    </row>
    <row r="143" spans="3:14" ht="15" customHeight="1" x14ac:dyDescent="0.3">
      <c r="C143" s="26" t="str">
        <f t="shared" si="10"/>
        <v/>
      </c>
      <c r="D143" s="18" t="str">
        <f t="shared" si="13"/>
        <v/>
      </c>
      <c r="E143" s="18" t="str">
        <f t="shared" si="11"/>
        <v/>
      </c>
      <c r="F143" s="19" t="str">
        <f t="shared" si="12"/>
        <v/>
      </c>
      <c r="G143" s="29" t="str">
        <f>IFERROR(RunningBMR,"")</f>
        <v/>
      </c>
      <c r="H143" s="20" t="str">
        <f>IFERROR(IF(L142&gt;0,G142*ActivityFactor+IF(WeightGoal="Maintain",0,IF(WeightGoal="Decrease",-500,IF(WeightGoal="Increase",500))),""),"")</f>
        <v/>
      </c>
      <c r="I143" s="20" t="str">
        <f>IFERROR(G143*(ActivityFactor),"")</f>
        <v/>
      </c>
      <c r="J143" s="20" t="str">
        <f>IFERROR(IF(WeightGoal="Increase",H143-I143,I143-H143),"")</f>
        <v/>
      </c>
      <c r="K143" s="21" t="str">
        <f t="shared" si="14"/>
        <v/>
      </c>
      <c r="L143" s="28" t="str">
        <f>IFERROR(IF(Standard,K143/CalsPerPound,K143/CalsPerPound/2.2),"")</f>
        <v/>
      </c>
      <c r="M143" s="27" t="str">
        <f>IFERROR(WeightToLoseGain-L143,"")</f>
        <v/>
      </c>
      <c r="N143" s="31" t="str">
        <f>IFERROR(IF(C142&lt;&gt;"",M143/(WeightToLoseGain),""),"")</f>
        <v/>
      </c>
    </row>
    <row r="144" spans="3:14" ht="15" customHeight="1" x14ac:dyDescent="0.3">
      <c r="C144" s="26" t="str">
        <f t="shared" si="10"/>
        <v/>
      </c>
      <c r="D144" s="18" t="str">
        <f t="shared" si="13"/>
        <v/>
      </c>
      <c r="E144" s="18" t="str">
        <f t="shared" si="11"/>
        <v/>
      </c>
      <c r="F144" s="19" t="str">
        <f t="shared" si="12"/>
        <v/>
      </c>
      <c r="G144" s="29" t="str">
        <f>IFERROR(RunningBMR,"")</f>
        <v/>
      </c>
      <c r="H144" s="20" t="str">
        <f>IFERROR(IF(L143&gt;0,G143*ActivityFactor+IF(WeightGoal="Maintain",0,IF(WeightGoal="Decrease",-500,IF(WeightGoal="Increase",500))),""),"")</f>
        <v/>
      </c>
      <c r="I144" s="20" t="str">
        <f>IFERROR(G144*(ActivityFactor),"")</f>
        <v/>
      </c>
      <c r="J144" s="20" t="str">
        <f>IFERROR(IF(WeightGoal="Increase",H144-I144,I144-H144),"")</f>
        <v/>
      </c>
      <c r="K144" s="21" t="str">
        <f t="shared" si="14"/>
        <v/>
      </c>
      <c r="L144" s="28" t="str">
        <f>IFERROR(IF(Standard,K144/CalsPerPound,K144/CalsPerPound/2.2),"")</f>
        <v/>
      </c>
      <c r="M144" s="27" t="str">
        <f>IFERROR(WeightToLoseGain-L144,"")</f>
        <v/>
      </c>
      <c r="N144" s="31" t="str">
        <f>IFERROR(IF(C143&lt;&gt;"",M144/(WeightToLoseGain),""),"")</f>
        <v/>
      </c>
    </row>
    <row r="145" spans="3:14" ht="15" customHeight="1" x14ac:dyDescent="0.3">
      <c r="C145" s="26" t="str">
        <f t="shared" si="10"/>
        <v/>
      </c>
      <c r="D145" s="18" t="str">
        <f t="shared" si="13"/>
        <v/>
      </c>
      <c r="E145" s="18" t="str">
        <f t="shared" si="11"/>
        <v/>
      </c>
      <c r="F145" s="19" t="str">
        <f t="shared" si="12"/>
        <v/>
      </c>
      <c r="G145" s="29" t="str">
        <f>IFERROR(RunningBMR,"")</f>
        <v/>
      </c>
      <c r="H145" s="20" t="str">
        <f>IFERROR(IF(L144&gt;0,G144*ActivityFactor+IF(WeightGoal="Maintain",0,IF(WeightGoal="Decrease",-500,IF(WeightGoal="Increase",500))),""),"")</f>
        <v/>
      </c>
      <c r="I145" s="20" t="str">
        <f>IFERROR(G145*(ActivityFactor),"")</f>
        <v/>
      </c>
      <c r="J145" s="20" t="str">
        <f>IFERROR(IF(WeightGoal="Increase",H145-I145,I145-H145),"")</f>
        <v/>
      </c>
      <c r="K145" s="21" t="str">
        <f t="shared" si="14"/>
        <v/>
      </c>
      <c r="L145" s="28" t="str">
        <f>IFERROR(IF(Standard,K145/CalsPerPound,K145/CalsPerPound/2.2),"")</f>
        <v/>
      </c>
      <c r="M145" s="27" t="str">
        <f>IFERROR(WeightToLoseGain-L145,"")</f>
        <v/>
      </c>
      <c r="N145" s="31" t="str">
        <f>IFERROR(IF(C144&lt;&gt;"",M145/(WeightToLoseGain),""),"")</f>
        <v/>
      </c>
    </row>
    <row r="146" spans="3:14" ht="15" customHeight="1" x14ac:dyDescent="0.3">
      <c r="C146" s="26" t="str">
        <f t="shared" si="10"/>
        <v/>
      </c>
      <c r="D146" s="18" t="str">
        <f t="shared" si="13"/>
        <v/>
      </c>
      <c r="E146" s="18" t="str">
        <f t="shared" si="11"/>
        <v/>
      </c>
      <c r="F146" s="19" t="str">
        <f t="shared" si="12"/>
        <v/>
      </c>
      <c r="G146" s="29" t="str">
        <f>IFERROR(RunningBMR,"")</f>
        <v/>
      </c>
      <c r="H146" s="20" t="str">
        <f>IFERROR(IF(L145&gt;0,G145*ActivityFactor+IF(WeightGoal="Maintain",0,IF(WeightGoal="Decrease",-500,IF(WeightGoal="Increase",500))),""),"")</f>
        <v/>
      </c>
      <c r="I146" s="20" t="str">
        <f>IFERROR(G146*(ActivityFactor),"")</f>
        <v/>
      </c>
      <c r="J146" s="20" t="str">
        <f>IFERROR(IF(WeightGoal="Increase",H146-I146,I146-H146),"")</f>
        <v/>
      </c>
      <c r="K146" s="21" t="str">
        <f t="shared" si="14"/>
        <v/>
      </c>
      <c r="L146" s="28" t="str">
        <f>IFERROR(IF(Standard,K146/CalsPerPound,K146/CalsPerPound/2.2),"")</f>
        <v/>
      </c>
      <c r="M146" s="27" t="str">
        <f>IFERROR(WeightToLoseGain-L146,"")</f>
        <v/>
      </c>
      <c r="N146" s="31" t="str">
        <f>IFERROR(IF(C145&lt;&gt;"",M146/(WeightToLoseGain),""),"")</f>
        <v/>
      </c>
    </row>
    <row r="147" spans="3:14" ht="15" customHeight="1" x14ac:dyDescent="0.3">
      <c r="C147" s="26" t="str">
        <f t="shared" si="10"/>
        <v/>
      </c>
      <c r="D147" s="18" t="str">
        <f t="shared" si="13"/>
        <v/>
      </c>
      <c r="E147" s="18" t="str">
        <f t="shared" si="11"/>
        <v/>
      </c>
      <c r="F147" s="19" t="str">
        <f t="shared" si="12"/>
        <v/>
      </c>
      <c r="G147" s="29" t="str">
        <f>IFERROR(RunningBMR,"")</f>
        <v/>
      </c>
      <c r="H147" s="20" t="str">
        <f>IFERROR(IF(L146&gt;0,G146*ActivityFactor+IF(WeightGoal="Maintain",0,IF(WeightGoal="Decrease",-500,IF(WeightGoal="Increase",500))),""),"")</f>
        <v/>
      </c>
      <c r="I147" s="20" t="str">
        <f>IFERROR(G147*(ActivityFactor),"")</f>
        <v/>
      </c>
      <c r="J147" s="20" t="str">
        <f>IFERROR(IF(WeightGoal="Increase",H147-I147,I147-H147),"")</f>
        <v/>
      </c>
      <c r="K147" s="21" t="str">
        <f t="shared" si="14"/>
        <v/>
      </c>
      <c r="L147" s="28" t="str">
        <f>IFERROR(IF(Standard,K147/CalsPerPound,K147/CalsPerPound/2.2),"")</f>
        <v/>
      </c>
      <c r="M147" s="27" t="str">
        <f>IFERROR(WeightToLoseGain-L147,"")</f>
        <v/>
      </c>
      <c r="N147" s="31" t="str">
        <f>IFERROR(IF(C146&lt;&gt;"",M147/(WeightToLoseGain),""),"")</f>
        <v/>
      </c>
    </row>
    <row r="148" spans="3:14" ht="15" customHeight="1" x14ac:dyDescent="0.3">
      <c r="C148" s="26" t="str">
        <f t="shared" si="10"/>
        <v/>
      </c>
      <c r="D148" s="18" t="str">
        <f t="shared" si="13"/>
        <v/>
      </c>
      <c r="E148" s="18" t="str">
        <f t="shared" si="11"/>
        <v/>
      </c>
      <c r="F148" s="19" t="str">
        <f t="shared" si="12"/>
        <v/>
      </c>
      <c r="G148" s="29" t="str">
        <f>IFERROR(RunningBMR,"")</f>
        <v/>
      </c>
      <c r="H148" s="20" t="str">
        <f>IFERROR(IF(L147&gt;0,G147*ActivityFactor+IF(WeightGoal="Maintain",0,IF(WeightGoal="Decrease",-500,IF(WeightGoal="Increase",500))),""),"")</f>
        <v/>
      </c>
      <c r="I148" s="20" t="str">
        <f>IFERROR(G148*(ActivityFactor),"")</f>
        <v/>
      </c>
      <c r="J148" s="20" t="str">
        <f>IFERROR(IF(WeightGoal="Increase",H148-I148,I148-H148),"")</f>
        <v/>
      </c>
      <c r="K148" s="21" t="str">
        <f t="shared" si="14"/>
        <v/>
      </c>
      <c r="L148" s="28" t="str">
        <f>IFERROR(IF(Standard,K148/CalsPerPound,K148/CalsPerPound/2.2),"")</f>
        <v/>
      </c>
      <c r="M148" s="27" t="str">
        <f>IFERROR(WeightToLoseGain-L148,"")</f>
        <v/>
      </c>
      <c r="N148" s="31" t="str">
        <f>IFERROR(IF(C147&lt;&gt;"",M148/(WeightToLoseGain),""),"")</f>
        <v/>
      </c>
    </row>
    <row r="149" spans="3:14" ht="15" customHeight="1" x14ac:dyDescent="0.3">
      <c r="C149" s="26" t="str">
        <f t="shared" si="10"/>
        <v/>
      </c>
      <c r="D149" s="18" t="str">
        <f t="shared" si="13"/>
        <v/>
      </c>
      <c r="E149" s="18" t="str">
        <f t="shared" si="11"/>
        <v/>
      </c>
      <c r="F149" s="19" t="str">
        <f t="shared" si="12"/>
        <v/>
      </c>
      <c r="G149" s="29" t="str">
        <f>IFERROR(RunningBMR,"")</f>
        <v/>
      </c>
      <c r="H149" s="20" t="str">
        <f>IFERROR(IF(L148&gt;0,G148*ActivityFactor+IF(WeightGoal="Maintain",0,IF(WeightGoal="Decrease",-500,IF(WeightGoal="Increase",500))),""),"")</f>
        <v/>
      </c>
      <c r="I149" s="20" t="str">
        <f>IFERROR(G149*(ActivityFactor),"")</f>
        <v/>
      </c>
      <c r="J149" s="20" t="str">
        <f>IFERROR(IF(WeightGoal="Increase",H149-I149,I149-H149),"")</f>
        <v/>
      </c>
      <c r="K149" s="21" t="str">
        <f t="shared" si="14"/>
        <v/>
      </c>
      <c r="L149" s="28" t="str">
        <f>IFERROR(IF(Standard,K149/CalsPerPound,K149/CalsPerPound/2.2),"")</f>
        <v/>
      </c>
      <c r="M149" s="27" t="str">
        <f>IFERROR(WeightToLoseGain-L149,"")</f>
        <v/>
      </c>
      <c r="N149" s="31" t="str">
        <f>IFERROR(IF(C148&lt;&gt;"",M149/(WeightToLoseGain),""),"")</f>
        <v/>
      </c>
    </row>
    <row r="150" spans="3:14" ht="15" customHeight="1" x14ac:dyDescent="0.3">
      <c r="C150" s="26" t="str">
        <f t="shared" si="10"/>
        <v/>
      </c>
      <c r="D150" s="18" t="str">
        <f t="shared" si="13"/>
        <v/>
      </c>
      <c r="E150" s="18" t="str">
        <f t="shared" si="11"/>
        <v/>
      </c>
      <c r="F150" s="19" t="str">
        <f t="shared" si="12"/>
        <v/>
      </c>
      <c r="G150" s="29" t="str">
        <f>IFERROR(RunningBMR,"")</f>
        <v/>
      </c>
      <c r="H150" s="20" t="str">
        <f>IFERROR(IF(L149&gt;0,G149*ActivityFactor+IF(WeightGoal="Maintain",0,IF(WeightGoal="Decrease",-500,IF(WeightGoal="Increase",500))),""),"")</f>
        <v/>
      </c>
      <c r="I150" s="20" t="str">
        <f>IFERROR(G150*(ActivityFactor),"")</f>
        <v/>
      </c>
      <c r="J150" s="20" t="str">
        <f>IFERROR(IF(WeightGoal="Increase",H150-I150,I150-H150),"")</f>
        <v/>
      </c>
      <c r="K150" s="21" t="str">
        <f t="shared" si="14"/>
        <v/>
      </c>
      <c r="L150" s="28" t="str">
        <f>IFERROR(IF(Standard,K150/CalsPerPound,K150/CalsPerPound/2.2),"")</f>
        <v/>
      </c>
      <c r="M150" s="27" t="str">
        <f>IFERROR(WeightToLoseGain-L150,"")</f>
        <v/>
      </c>
      <c r="N150" s="31" t="str">
        <f>IFERROR(IF(C149&lt;&gt;"",M150/(WeightToLoseGain),""),"")</f>
        <v/>
      </c>
    </row>
    <row r="151" spans="3:14" ht="15" customHeight="1" x14ac:dyDescent="0.3">
      <c r="C151" s="26" t="str">
        <f t="shared" si="10"/>
        <v/>
      </c>
      <c r="D151" s="18" t="str">
        <f t="shared" si="13"/>
        <v/>
      </c>
      <c r="E151" s="18" t="str">
        <f t="shared" si="11"/>
        <v/>
      </c>
      <c r="F151" s="19" t="str">
        <f t="shared" si="12"/>
        <v/>
      </c>
      <c r="G151" s="29" t="str">
        <f>IFERROR(RunningBMR,"")</f>
        <v/>
      </c>
      <c r="H151" s="20" t="str">
        <f>IFERROR(IF(L150&gt;0,G150*ActivityFactor+IF(WeightGoal="Maintain",0,IF(WeightGoal="Decrease",-500,IF(WeightGoal="Increase",500))),""),"")</f>
        <v/>
      </c>
      <c r="I151" s="20" t="str">
        <f>IFERROR(G151*(ActivityFactor),"")</f>
        <v/>
      </c>
      <c r="J151" s="20" t="str">
        <f>IFERROR(IF(WeightGoal="Increase",H151-I151,I151-H151),"")</f>
        <v/>
      </c>
      <c r="K151" s="21" t="str">
        <f t="shared" si="14"/>
        <v/>
      </c>
      <c r="L151" s="28" t="str">
        <f>IFERROR(IF(Standard,K151/CalsPerPound,K151/CalsPerPound/2.2),"")</f>
        <v/>
      </c>
      <c r="M151" s="27" t="str">
        <f>IFERROR(WeightToLoseGain-L151,"")</f>
        <v/>
      </c>
      <c r="N151" s="31" t="str">
        <f>IFERROR(IF(C150&lt;&gt;"",M151/(WeightToLoseGain),""),"")</f>
        <v/>
      </c>
    </row>
    <row r="152" spans="3:14" ht="15" customHeight="1" x14ac:dyDescent="0.3">
      <c r="C152" s="26" t="str">
        <f t="shared" si="10"/>
        <v/>
      </c>
      <c r="D152" s="18" t="str">
        <f t="shared" si="13"/>
        <v/>
      </c>
      <c r="E152" s="18" t="str">
        <f t="shared" si="11"/>
        <v/>
      </c>
      <c r="F152" s="19" t="str">
        <f t="shared" si="12"/>
        <v/>
      </c>
      <c r="G152" s="29" t="str">
        <f>IFERROR(RunningBMR,"")</f>
        <v/>
      </c>
      <c r="H152" s="20" t="str">
        <f>IFERROR(IF(L151&gt;0,G151*ActivityFactor+IF(WeightGoal="Maintain",0,IF(WeightGoal="Decrease",-500,IF(WeightGoal="Increase",500))),""),"")</f>
        <v/>
      </c>
      <c r="I152" s="20" t="str">
        <f>IFERROR(G152*(ActivityFactor),"")</f>
        <v/>
      </c>
      <c r="J152" s="20" t="str">
        <f>IFERROR(IF(WeightGoal="Increase",H152-I152,I152-H152),"")</f>
        <v/>
      </c>
      <c r="K152" s="21" t="str">
        <f t="shared" si="14"/>
        <v/>
      </c>
      <c r="L152" s="28" t="str">
        <f>IFERROR(IF(Standard,K152/CalsPerPound,K152/CalsPerPound/2.2),"")</f>
        <v/>
      </c>
      <c r="M152" s="27" t="str">
        <f>IFERROR(WeightToLoseGain-L152,"")</f>
        <v/>
      </c>
      <c r="N152" s="31" t="str">
        <f>IFERROR(IF(C151&lt;&gt;"",M152/(WeightToLoseGain),""),"")</f>
        <v/>
      </c>
    </row>
    <row r="153" spans="3:14" ht="15" customHeight="1" x14ac:dyDescent="0.3">
      <c r="C153" s="26" t="str">
        <f t="shared" si="10"/>
        <v/>
      </c>
      <c r="D153" s="18" t="str">
        <f t="shared" si="13"/>
        <v/>
      </c>
      <c r="E153" s="18" t="str">
        <f t="shared" si="11"/>
        <v/>
      </c>
      <c r="F153" s="19" t="str">
        <f t="shared" si="12"/>
        <v/>
      </c>
      <c r="G153" s="29" t="str">
        <f>IFERROR(RunningBMR,"")</f>
        <v/>
      </c>
      <c r="H153" s="20" t="str">
        <f>IFERROR(IF(L152&gt;0,G152*ActivityFactor+IF(WeightGoal="Maintain",0,IF(WeightGoal="Decrease",-500,IF(WeightGoal="Increase",500))),""),"")</f>
        <v/>
      </c>
      <c r="I153" s="20" t="str">
        <f>IFERROR(G153*(ActivityFactor),"")</f>
        <v/>
      </c>
      <c r="J153" s="20" t="str">
        <f>IFERROR(IF(WeightGoal="Increase",H153-I153,I153-H153),"")</f>
        <v/>
      </c>
      <c r="K153" s="21" t="str">
        <f t="shared" si="14"/>
        <v/>
      </c>
      <c r="L153" s="28" t="str">
        <f>IFERROR(IF(Standard,K153/CalsPerPound,K153/CalsPerPound/2.2),"")</f>
        <v/>
      </c>
      <c r="M153" s="27" t="str">
        <f>IFERROR(WeightToLoseGain-L153,"")</f>
        <v/>
      </c>
      <c r="N153" s="31" t="str">
        <f>IFERROR(IF(C152&lt;&gt;"",M153/(WeightToLoseGain),""),"")</f>
        <v/>
      </c>
    </row>
    <row r="154" spans="3:14" ht="15" customHeight="1" x14ac:dyDescent="0.3">
      <c r="C154" s="26" t="str">
        <f t="shared" si="10"/>
        <v/>
      </c>
      <c r="D154" s="18" t="str">
        <f t="shared" si="13"/>
        <v/>
      </c>
      <c r="E154" s="18" t="str">
        <f t="shared" si="11"/>
        <v/>
      </c>
      <c r="F154" s="19" t="str">
        <f t="shared" si="12"/>
        <v/>
      </c>
      <c r="G154" s="29" t="str">
        <f>IFERROR(RunningBMR,"")</f>
        <v/>
      </c>
      <c r="H154" s="20" t="str">
        <f>IFERROR(IF(L153&gt;0,G153*ActivityFactor+IF(WeightGoal="Maintain",0,IF(WeightGoal="Decrease",-500,IF(WeightGoal="Increase",500))),""),"")</f>
        <v/>
      </c>
      <c r="I154" s="20" t="str">
        <f>IFERROR(G154*(ActivityFactor),"")</f>
        <v/>
      </c>
      <c r="J154" s="20" t="str">
        <f>IFERROR(IF(WeightGoal="Increase",H154-I154,I154-H154),"")</f>
        <v/>
      </c>
      <c r="K154" s="21" t="str">
        <f t="shared" si="14"/>
        <v/>
      </c>
      <c r="L154" s="28" t="str">
        <f>IFERROR(IF(Standard,K154/CalsPerPound,K154/CalsPerPound/2.2),"")</f>
        <v/>
      </c>
      <c r="M154" s="27" t="str">
        <f>IFERROR(WeightToLoseGain-L154,"")</f>
        <v/>
      </c>
      <c r="N154" s="40" t="str">
        <f>IFERROR(IF(C153&lt;&gt;"",M154/(WeightToLoseGain),""),"")</f>
        <v/>
      </c>
    </row>
    <row r="155" spans="3:14" ht="15" customHeight="1" x14ac:dyDescent="0.3">
      <c r="C155" s="26" t="str">
        <f t="shared" si="10"/>
        <v/>
      </c>
      <c r="D155" s="18" t="str">
        <f t="shared" si="13"/>
        <v/>
      </c>
      <c r="E155" s="18" t="str">
        <f t="shared" si="11"/>
        <v/>
      </c>
      <c r="F155" s="19" t="str">
        <f t="shared" si="12"/>
        <v/>
      </c>
      <c r="G155" s="29" t="str">
        <f>IFERROR(RunningBMR,"")</f>
        <v/>
      </c>
      <c r="H155" s="20" t="str">
        <f>IFERROR(IF(L154&gt;0,G154*ActivityFactor+IF(WeightGoal="Maintain",0,IF(WeightGoal="Decrease",-500,IF(WeightGoal="Increase",500))),""),"")</f>
        <v/>
      </c>
      <c r="I155" s="20" t="str">
        <f>IFERROR(G155*(ActivityFactor),"")</f>
        <v/>
      </c>
      <c r="J155" s="20" t="str">
        <f>IFERROR(IF(WeightGoal="Increase",H155-I155,I155-H155),"")</f>
        <v/>
      </c>
      <c r="K155" s="21" t="str">
        <f t="shared" si="14"/>
        <v/>
      </c>
      <c r="L155" s="28" t="str">
        <f>IFERROR(IF(Standard,K155/CalsPerPound,K155/CalsPerPound/2.2),"")</f>
        <v/>
      </c>
      <c r="M155" s="27" t="str">
        <f>IFERROR(WeightToLoseGain-L155,"")</f>
        <v/>
      </c>
      <c r="N155" s="40" t="str">
        <f>IFERROR(IF(C154&lt;&gt;"",M155/(WeightToLoseGain),""),"")</f>
        <v/>
      </c>
    </row>
    <row r="156" spans="3:14" ht="15" customHeight="1" x14ac:dyDescent="0.3">
      <c r="C156" s="26" t="str">
        <f t="shared" si="10"/>
        <v/>
      </c>
      <c r="D156" s="18" t="str">
        <f t="shared" si="13"/>
        <v/>
      </c>
      <c r="E156" s="18" t="str">
        <f t="shared" si="11"/>
        <v/>
      </c>
      <c r="F156" s="19" t="str">
        <f t="shared" si="12"/>
        <v/>
      </c>
      <c r="G156" s="29" t="str">
        <f>IFERROR(RunningBMR,"")</f>
        <v/>
      </c>
      <c r="H156" s="20" t="str">
        <f>IFERROR(IF(L155&gt;0,G155*ActivityFactor+IF(WeightGoal="Maintain",0,IF(WeightGoal="Decrease",-500,IF(WeightGoal="Increase",500))),""),"")</f>
        <v/>
      </c>
      <c r="I156" s="20" t="str">
        <f>IFERROR(G156*(ActivityFactor),"")</f>
        <v/>
      </c>
      <c r="J156" s="20" t="str">
        <f>IFERROR(IF(WeightGoal="Increase",H156-I156,I156-H156),"")</f>
        <v/>
      </c>
      <c r="K156" s="21" t="str">
        <f t="shared" si="14"/>
        <v/>
      </c>
      <c r="L156" s="28" t="str">
        <f>IFERROR(IF(Standard,K156/CalsPerPound,K156/CalsPerPound/2.2),"")</f>
        <v/>
      </c>
      <c r="M156" s="27" t="str">
        <f>IFERROR(WeightToLoseGain-L156,"")</f>
        <v/>
      </c>
      <c r="N156" s="40" t="str">
        <f>IFERROR(IF(C155&lt;&gt;"",M156/(WeightToLoseGain),""),"")</f>
        <v/>
      </c>
    </row>
    <row r="157" spans="3:14" ht="15" customHeight="1" x14ac:dyDescent="0.3">
      <c r="C157" s="26" t="str">
        <f t="shared" si="10"/>
        <v/>
      </c>
      <c r="D157" s="18" t="str">
        <f t="shared" si="13"/>
        <v/>
      </c>
      <c r="E157" s="18" t="str">
        <f t="shared" si="11"/>
        <v/>
      </c>
      <c r="F157" s="19" t="str">
        <f t="shared" si="12"/>
        <v/>
      </c>
      <c r="G157" s="29" t="str">
        <f>IFERROR(RunningBMR,"")</f>
        <v/>
      </c>
      <c r="H157" s="20" t="str">
        <f>IFERROR(IF(L156&gt;0,G156*ActivityFactor+IF(WeightGoal="Maintain",0,IF(WeightGoal="Decrease",-500,IF(WeightGoal="Increase",500))),""),"")</f>
        <v/>
      </c>
      <c r="I157" s="20" t="str">
        <f>IFERROR(G157*(ActivityFactor),"")</f>
        <v/>
      </c>
      <c r="J157" s="20" t="str">
        <f>IFERROR(IF(WeightGoal="Increase",H157-I157,I157-H157),"")</f>
        <v/>
      </c>
      <c r="K157" s="21" t="str">
        <f t="shared" si="14"/>
        <v/>
      </c>
      <c r="L157" s="28" t="str">
        <f>IFERROR(IF(Standard,K157/CalsPerPound,K157/CalsPerPound/2.2),"")</f>
        <v/>
      </c>
      <c r="M157" s="27" t="str">
        <f>IFERROR(WeightToLoseGain-L157,"")</f>
        <v/>
      </c>
      <c r="N157" s="40" t="str">
        <f>IFERROR(IF(C156&lt;&gt;"",M157/(WeightToLoseGain),""),"")</f>
        <v/>
      </c>
    </row>
    <row r="158" spans="3:14" ht="15" customHeight="1" x14ac:dyDescent="0.3">
      <c r="C158" s="26" t="str">
        <f t="shared" si="10"/>
        <v/>
      </c>
      <c r="D158" s="18" t="str">
        <f t="shared" si="13"/>
        <v/>
      </c>
      <c r="E158" s="18" t="str">
        <f t="shared" si="11"/>
        <v/>
      </c>
      <c r="F158" s="19" t="str">
        <f t="shared" si="12"/>
        <v/>
      </c>
      <c r="G158" s="29" t="str">
        <f>IFERROR(RunningBMR,"")</f>
        <v/>
      </c>
      <c r="H158" s="20" t="str">
        <f>IFERROR(IF(L157&gt;0,G157*ActivityFactor+IF(WeightGoal="Maintain",0,IF(WeightGoal="Decrease",-500,IF(WeightGoal="Increase",500))),""),"")</f>
        <v/>
      </c>
      <c r="I158" s="20" t="str">
        <f>IFERROR(G158*(ActivityFactor),"")</f>
        <v/>
      </c>
      <c r="J158" s="20" t="str">
        <f>IFERROR(IF(WeightGoal="Increase",H158-I158,I158-H158),"")</f>
        <v/>
      </c>
      <c r="K158" s="21" t="str">
        <f t="shared" si="14"/>
        <v/>
      </c>
      <c r="L158" s="28" t="str">
        <f>IFERROR(IF(Standard,K158/CalsPerPound,K158/CalsPerPound/2.2),"")</f>
        <v/>
      </c>
      <c r="M158" s="27" t="str">
        <f>IFERROR(WeightToLoseGain-L158,"")</f>
        <v/>
      </c>
      <c r="N158" s="40" t="str">
        <f>IFERROR(IF(C157&lt;&gt;"",M158/(WeightToLoseGain),""),"")</f>
        <v/>
      </c>
    </row>
    <row r="159" spans="3:14" ht="15" customHeight="1" x14ac:dyDescent="0.3">
      <c r="C159" s="26" t="str">
        <f t="shared" si="10"/>
        <v/>
      </c>
      <c r="D159" s="18" t="str">
        <f t="shared" si="13"/>
        <v/>
      </c>
      <c r="E159" s="18" t="str">
        <f t="shared" si="11"/>
        <v/>
      </c>
      <c r="F159" s="19" t="str">
        <f t="shared" si="12"/>
        <v/>
      </c>
      <c r="G159" s="29" t="str">
        <f>IFERROR(RunningBMR,"")</f>
        <v/>
      </c>
      <c r="H159" s="20" t="str">
        <f>IFERROR(IF(L158&gt;0,G158*ActivityFactor+IF(WeightGoal="Maintain",0,IF(WeightGoal="Decrease",-500,IF(WeightGoal="Increase",500))),""),"")</f>
        <v/>
      </c>
      <c r="I159" s="20" t="str">
        <f>IFERROR(G159*(ActivityFactor),"")</f>
        <v/>
      </c>
      <c r="J159" s="20" t="str">
        <f>IFERROR(IF(WeightGoal="Increase",H159-I159,I159-H159),"")</f>
        <v/>
      </c>
      <c r="K159" s="21" t="str">
        <f t="shared" si="14"/>
        <v/>
      </c>
      <c r="L159" s="28" t="str">
        <f>IFERROR(IF(Standard,K159/CalsPerPound,K159/CalsPerPound/2.2),"")</f>
        <v/>
      </c>
      <c r="M159" s="27" t="str">
        <f>IFERROR(WeightToLoseGain-L159,"")</f>
        <v/>
      </c>
      <c r="N159" s="40" t="str">
        <f>IFERROR(IF(C158&lt;&gt;"",M159/(WeightToLoseGain),""),"")</f>
        <v/>
      </c>
    </row>
    <row r="160" spans="3:14" ht="15" customHeight="1" x14ac:dyDescent="0.3">
      <c r="C160" s="26" t="str">
        <f t="shared" si="10"/>
        <v/>
      </c>
      <c r="D160" s="18" t="str">
        <f t="shared" si="13"/>
        <v/>
      </c>
      <c r="E160" s="18" t="str">
        <f t="shared" si="11"/>
        <v/>
      </c>
      <c r="F160" s="19" t="str">
        <f t="shared" si="12"/>
        <v/>
      </c>
      <c r="G160" s="29" t="str">
        <f>IFERROR(RunningBMR,"")</f>
        <v/>
      </c>
      <c r="H160" s="20" t="str">
        <f>IFERROR(IF(L159&gt;0,G159*ActivityFactor+IF(WeightGoal="Maintain",0,IF(WeightGoal="Decrease",-500,IF(WeightGoal="Increase",500))),""),"")</f>
        <v/>
      </c>
      <c r="I160" s="20" t="str">
        <f>IFERROR(G160*(ActivityFactor),"")</f>
        <v/>
      </c>
      <c r="J160" s="20" t="str">
        <f>IFERROR(IF(WeightGoal="Increase",H160-I160,I160-H160),"")</f>
        <v/>
      </c>
      <c r="K160" s="21" t="str">
        <f t="shared" si="14"/>
        <v/>
      </c>
      <c r="L160" s="28" t="str">
        <f>IFERROR(IF(Standard,K160/CalsPerPound,K160/CalsPerPound/2.2),"")</f>
        <v/>
      </c>
      <c r="M160" s="27" t="str">
        <f>IFERROR(WeightToLoseGain-L160,"")</f>
        <v/>
      </c>
      <c r="N160" s="40" t="str">
        <f>IFERROR(IF(C159&lt;&gt;"",M160/(WeightToLoseGain),""),"")</f>
        <v/>
      </c>
    </row>
    <row r="161" spans="3:14" ht="15" customHeight="1" x14ac:dyDescent="0.3">
      <c r="C161" s="26" t="str">
        <f t="shared" si="10"/>
        <v/>
      </c>
      <c r="D161" s="18" t="str">
        <f t="shared" si="13"/>
        <v/>
      </c>
      <c r="E161" s="18" t="str">
        <f t="shared" si="11"/>
        <v/>
      </c>
      <c r="F161" s="19" t="str">
        <f t="shared" si="12"/>
        <v/>
      </c>
      <c r="G161" s="29" t="str">
        <f>IFERROR(RunningBMR,"")</f>
        <v/>
      </c>
      <c r="H161" s="20" t="str">
        <f>IFERROR(IF(L160&gt;0,G160*ActivityFactor+IF(WeightGoal="Maintain",0,IF(WeightGoal="Decrease",-500,IF(WeightGoal="Increase",500))),""),"")</f>
        <v/>
      </c>
      <c r="I161" s="20" t="str">
        <f>IFERROR(G161*(ActivityFactor),"")</f>
        <v/>
      </c>
      <c r="J161" s="20" t="str">
        <f>IFERROR(IF(WeightGoal="Increase",H161-I161,I161-H161),"")</f>
        <v/>
      </c>
      <c r="K161" s="21" t="str">
        <f t="shared" si="14"/>
        <v/>
      </c>
      <c r="L161" s="28" t="str">
        <f>IFERROR(IF(Standard,K161/CalsPerPound,K161/CalsPerPound/2.2),"")</f>
        <v/>
      </c>
      <c r="M161" s="27" t="str">
        <f>IFERROR(WeightToLoseGain-L161,"")</f>
        <v/>
      </c>
      <c r="N161" s="40" t="str">
        <f>IFERROR(IF(C160&lt;&gt;"",M161/(WeightToLoseGain),""),"")</f>
        <v/>
      </c>
    </row>
    <row r="162" spans="3:14" ht="15" customHeight="1" x14ac:dyDescent="0.3">
      <c r="C162" s="26" t="str">
        <f t="shared" si="10"/>
        <v/>
      </c>
      <c r="D162" s="18" t="str">
        <f t="shared" si="13"/>
        <v/>
      </c>
      <c r="E162" s="18" t="str">
        <f t="shared" si="11"/>
        <v/>
      </c>
      <c r="F162" s="19" t="str">
        <f t="shared" si="12"/>
        <v/>
      </c>
      <c r="G162" s="29" t="str">
        <f>IFERROR(RunningBMR,"")</f>
        <v/>
      </c>
      <c r="H162" s="20" t="str">
        <f>IFERROR(IF(L161&gt;0,G161*ActivityFactor+IF(WeightGoal="Maintain",0,IF(WeightGoal="Decrease",-500,IF(WeightGoal="Increase",500))),""),"")</f>
        <v/>
      </c>
      <c r="I162" s="20" t="str">
        <f>IFERROR(G162*(ActivityFactor),"")</f>
        <v/>
      </c>
      <c r="J162" s="20" t="str">
        <f>IFERROR(IF(WeightGoal="Increase",H162-I162,I162-H162),"")</f>
        <v/>
      </c>
      <c r="K162" s="21" t="str">
        <f t="shared" si="14"/>
        <v/>
      </c>
      <c r="L162" s="28" t="str">
        <f>IFERROR(IF(Standard,K162/CalsPerPound,K162/CalsPerPound/2.2),"")</f>
        <v/>
      </c>
      <c r="M162" s="27" t="str">
        <f>IFERROR(WeightToLoseGain-L162,"")</f>
        <v/>
      </c>
      <c r="N162" s="40" t="str">
        <f>IFERROR(IF(C161&lt;&gt;"",M162/(WeightToLoseGain),""),"")</f>
        <v/>
      </c>
    </row>
    <row r="163" spans="3:14" ht="15" customHeight="1" x14ac:dyDescent="0.3">
      <c r="C163" s="26" t="str">
        <f t="shared" si="10"/>
        <v/>
      </c>
      <c r="D163" s="18" t="str">
        <f t="shared" si="13"/>
        <v/>
      </c>
      <c r="E163" s="18" t="str">
        <f t="shared" si="11"/>
        <v/>
      </c>
      <c r="F163" s="19" t="str">
        <f t="shared" si="12"/>
        <v/>
      </c>
      <c r="G163" s="29" t="str">
        <f>IFERROR(RunningBMR,"")</f>
        <v/>
      </c>
      <c r="H163" s="20" t="str">
        <f>IFERROR(IF(L162&gt;0,G162*ActivityFactor+IF(WeightGoal="Maintain",0,IF(WeightGoal="Decrease",-500,IF(WeightGoal="Increase",500))),""),"")</f>
        <v/>
      </c>
      <c r="I163" s="20" t="str">
        <f>IFERROR(G163*(ActivityFactor),"")</f>
        <v/>
      </c>
      <c r="J163" s="20" t="str">
        <f>IFERROR(IF(WeightGoal="Increase",H163-I163,I163-H163),"")</f>
        <v/>
      </c>
      <c r="K163" s="21" t="str">
        <f t="shared" si="14"/>
        <v/>
      </c>
      <c r="L163" s="28" t="str">
        <f>IFERROR(IF(Standard,K163/CalsPerPound,K163/CalsPerPound/2.2),"")</f>
        <v/>
      </c>
      <c r="M163" s="27" t="str">
        <f>IFERROR(WeightToLoseGain-L163,"")</f>
        <v/>
      </c>
      <c r="N163" s="40" t="str">
        <f>IFERROR(IF(C162&lt;&gt;"",M163/(WeightToLoseGain),""),"")</f>
        <v/>
      </c>
    </row>
    <row r="164" spans="3:14" ht="15" customHeight="1" x14ac:dyDescent="0.3">
      <c r="C164" s="26" t="str">
        <f t="shared" si="10"/>
        <v/>
      </c>
      <c r="D164" s="18" t="str">
        <f t="shared" si="13"/>
        <v/>
      </c>
      <c r="E164" s="18" t="str">
        <f t="shared" si="11"/>
        <v/>
      </c>
      <c r="F164" s="19" t="str">
        <f t="shared" si="12"/>
        <v/>
      </c>
      <c r="G164" s="29" t="str">
        <f>IFERROR(RunningBMR,"")</f>
        <v/>
      </c>
      <c r="H164" s="20" t="str">
        <f>IFERROR(IF(L163&gt;0,G163*ActivityFactor+IF(WeightGoal="Maintain",0,IF(WeightGoal="Decrease",-500,IF(WeightGoal="Increase",500))),""),"")</f>
        <v/>
      </c>
      <c r="I164" s="20" t="str">
        <f>IFERROR(G164*(ActivityFactor),"")</f>
        <v/>
      </c>
      <c r="J164" s="20" t="str">
        <f>IFERROR(IF(WeightGoal="Increase",H164-I164,I164-H164),"")</f>
        <v/>
      </c>
      <c r="K164" s="21" t="str">
        <f t="shared" si="14"/>
        <v/>
      </c>
      <c r="L164" s="28" t="str">
        <f>IFERROR(IF(Standard,K164/CalsPerPound,K164/CalsPerPound/2.2),"")</f>
        <v/>
      </c>
      <c r="M164" s="27" t="str">
        <f>IFERROR(WeightToLoseGain-L164,"")</f>
        <v/>
      </c>
      <c r="N164" s="40" t="str">
        <f>IFERROR(IF(C163&lt;&gt;"",M164/(WeightToLoseGain),""),"")</f>
        <v/>
      </c>
    </row>
    <row r="165" spans="3:14" ht="15" customHeight="1" x14ac:dyDescent="0.3">
      <c r="C165" s="26" t="str">
        <f t="shared" si="10"/>
        <v/>
      </c>
      <c r="D165" s="18" t="str">
        <f t="shared" si="13"/>
        <v/>
      </c>
      <c r="E165" s="18" t="str">
        <f t="shared" si="11"/>
        <v/>
      </c>
      <c r="F165" s="19" t="str">
        <f t="shared" si="12"/>
        <v/>
      </c>
      <c r="G165" s="29" t="str">
        <f>IFERROR(RunningBMR,"")</f>
        <v/>
      </c>
      <c r="H165" s="20" t="str">
        <f>IFERROR(IF(L164&gt;0,G164*ActivityFactor+IF(WeightGoal="Maintain",0,IF(WeightGoal="Decrease",-500,IF(WeightGoal="Increase",500))),""),"")</f>
        <v/>
      </c>
      <c r="I165" s="20" t="str">
        <f>IFERROR(G165*(ActivityFactor),"")</f>
        <v/>
      </c>
      <c r="J165" s="20" t="str">
        <f>IFERROR(IF(WeightGoal="Increase",H165-I165,I165-H165),"")</f>
        <v/>
      </c>
      <c r="K165" s="21" t="str">
        <f t="shared" si="14"/>
        <v/>
      </c>
      <c r="L165" s="28" t="str">
        <f>IFERROR(IF(Standard,K165/CalsPerPound,K165/CalsPerPound/2.2),"")</f>
        <v/>
      </c>
      <c r="M165" s="27" t="str">
        <f>IFERROR(WeightToLoseGain-L165,"")</f>
        <v/>
      </c>
      <c r="N165" s="40" t="str">
        <f>IFERROR(IF(C164&lt;&gt;"",M165/(WeightToLoseGain),""),"")</f>
        <v/>
      </c>
    </row>
    <row r="166" spans="3:14" ht="15" customHeight="1" x14ac:dyDescent="0.3">
      <c r="C166" s="26" t="str">
        <f t="shared" si="10"/>
        <v/>
      </c>
      <c r="D166" s="18" t="str">
        <f t="shared" si="13"/>
        <v/>
      </c>
      <c r="E166" s="18" t="str">
        <f t="shared" si="11"/>
        <v/>
      </c>
      <c r="F166" s="19" t="str">
        <f t="shared" si="12"/>
        <v/>
      </c>
      <c r="G166" s="29" t="str">
        <f>IFERROR(RunningBMR,"")</f>
        <v/>
      </c>
      <c r="H166" s="20" t="str">
        <f>IFERROR(IF(L165&gt;0,G165*ActivityFactor+IF(WeightGoal="Maintain",0,IF(WeightGoal="Decrease",-500,IF(WeightGoal="Increase",500))),""),"")</f>
        <v/>
      </c>
      <c r="I166" s="20" t="str">
        <f>IFERROR(G166*(ActivityFactor),"")</f>
        <v/>
      </c>
      <c r="J166" s="20" t="str">
        <f>IFERROR(IF(WeightGoal="Increase",H166-I166,I166-H166),"")</f>
        <v/>
      </c>
      <c r="K166" s="21" t="str">
        <f t="shared" si="14"/>
        <v/>
      </c>
      <c r="L166" s="28" t="str">
        <f>IFERROR(IF(Standard,K166/CalsPerPound,K166/CalsPerPound/2.2),"")</f>
        <v/>
      </c>
      <c r="M166" s="27" t="str">
        <f>IFERROR(WeightToLoseGain-L166,"")</f>
        <v/>
      </c>
      <c r="N166" s="40" t="str">
        <f>IFERROR(IF(C165&lt;&gt;"",M166/(WeightToLoseGain),""),"")</f>
        <v/>
      </c>
    </row>
    <row r="167" spans="3:14" ht="15" customHeight="1" x14ac:dyDescent="0.3">
      <c r="C167" s="26" t="str">
        <f t="shared" si="10"/>
        <v/>
      </c>
      <c r="D167" s="18" t="str">
        <f t="shared" si="13"/>
        <v/>
      </c>
      <c r="E167" s="18" t="str">
        <f t="shared" si="11"/>
        <v/>
      </c>
      <c r="F167" s="19" t="str">
        <f t="shared" si="12"/>
        <v/>
      </c>
      <c r="G167" s="29" t="str">
        <f>IFERROR(RunningBMR,"")</f>
        <v/>
      </c>
      <c r="H167" s="20" t="str">
        <f>IFERROR(IF(L166&gt;0,G166*ActivityFactor+IF(WeightGoal="Maintain",0,IF(WeightGoal="Decrease",-500,IF(WeightGoal="Increase",500))),""),"")</f>
        <v/>
      </c>
      <c r="I167" s="20" t="str">
        <f>IFERROR(G167*(ActivityFactor),"")</f>
        <v/>
      </c>
      <c r="J167" s="20" t="str">
        <f>IFERROR(IF(WeightGoal="Increase",H167-I167,I167-H167),"")</f>
        <v/>
      </c>
      <c r="K167" s="21" t="str">
        <f t="shared" si="14"/>
        <v/>
      </c>
      <c r="L167" s="28" t="str">
        <f>IFERROR(IF(Standard,K167/CalsPerPound,K167/CalsPerPound/2.2),"")</f>
        <v/>
      </c>
      <c r="M167" s="27" t="str">
        <f>IFERROR(WeightToLoseGain-L167,"")</f>
        <v/>
      </c>
      <c r="N167" s="40" t="str">
        <f>IFERROR(IF(C166&lt;&gt;"",M167/(WeightToLoseGain),""),"")</f>
        <v/>
      </c>
    </row>
    <row r="168" spans="3:14" ht="15" customHeight="1" x14ac:dyDescent="0.3">
      <c r="C168" s="26" t="str">
        <f t="shared" si="10"/>
        <v/>
      </c>
      <c r="D168" s="18" t="str">
        <f t="shared" si="13"/>
        <v/>
      </c>
      <c r="E168" s="18" t="str">
        <f t="shared" si="11"/>
        <v/>
      </c>
      <c r="F168" s="19" t="str">
        <f t="shared" si="12"/>
        <v/>
      </c>
      <c r="G168" s="29" t="str">
        <f>IFERROR(RunningBMR,"")</f>
        <v/>
      </c>
      <c r="H168" s="20" t="str">
        <f>IFERROR(IF(L167&gt;0,G167*ActivityFactor+IF(WeightGoal="Maintain",0,IF(WeightGoal="Decrease",-500,IF(WeightGoal="Increase",500))),""),"")</f>
        <v/>
      </c>
      <c r="I168" s="20" t="str">
        <f>IFERROR(G168*(ActivityFactor),"")</f>
        <v/>
      </c>
      <c r="J168" s="20" t="str">
        <f>IFERROR(IF(WeightGoal="Increase",H168-I168,I168-H168),"")</f>
        <v/>
      </c>
      <c r="K168" s="21" t="str">
        <f t="shared" si="14"/>
        <v/>
      </c>
      <c r="L168" s="28" t="str">
        <f>IFERROR(IF(Standard,K168/CalsPerPound,K168/CalsPerPound/2.2),"")</f>
        <v/>
      </c>
      <c r="M168" s="27" t="str">
        <f>IFERROR(WeightToLoseGain-L168,"")</f>
        <v/>
      </c>
      <c r="N168" s="40" t="str">
        <f>IFERROR(IF(C167&lt;&gt;"",M168/(WeightToLoseGain),""),"")</f>
        <v/>
      </c>
    </row>
    <row r="169" spans="3:14" ht="15" customHeight="1" x14ac:dyDescent="0.3">
      <c r="C169" s="26" t="str">
        <f t="shared" si="10"/>
        <v/>
      </c>
      <c r="D169" s="18" t="str">
        <f t="shared" si="13"/>
        <v/>
      </c>
      <c r="E169" s="18" t="str">
        <f t="shared" si="11"/>
        <v/>
      </c>
      <c r="F169" s="19" t="str">
        <f t="shared" si="12"/>
        <v/>
      </c>
      <c r="G169" s="29" t="str">
        <f>IFERROR(RunningBMR,"")</f>
        <v/>
      </c>
      <c r="H169" s="20" t="str">
        <f>IFERROR(IF(L168&gt;0,G168*ActivityFactor+IF(WeightGoal="Maintain",0,IF(WeightGoal="Decrease",-500,IF(WeightGoal="Increase",500))),""),"")</f>
        <v/>
      </c>
      <c r="I169" s="20" t="str">
        <f>IFERROR(G169*(ActivityFactor),"")</f>
        <v/>
      </c>
      <c r="J169" s="20" t="str">
        <f>IFERROR(IF(WeightGoal="Increase",H169-I169,I169-H169),"")</f>
        <v/>
      </c>
      <c r="K169" s="21" t="str">
        <f t="shared" si="14"/>
        <v/>
      </c>
      <c r="L169" s="28" t="str">
        <f>IFERROR(IF(Standard,K169/CalsPerPound,K169/CalsPerPound/2.2),"")</f>
        <v/>
      </c>
      <c r="M169" s="27" t="str">
        <f>IFERROR(WeightToLoseGain-L169,"")</f>
        <v/>
      </c>
      <c r="N169" s="40" t="str">
        <f>IFERROR(IF(C168&lt;&gt;"",M169/(WeightToLoseGain),""),"")</f>
        <v/>
      </c>
    </row>
    <row r="170" spans="3:14" ht="15" customHeight="1" x14ac:dyDescent="0.3">
      <c r="C170" s="26" t="str">
        <f t="shared" si="10"/>
        <v/>
      </c>
      <c r="D170" s="18" t="str">
        <f t="shared" si="13"/>
        <v/>
      </c>
      <c r="E170" s="18" t="str">
        <f t="shared" si="11"/>
        <v/>
      </c>
      <c r="F170" s="19" t="str">
        <f t="shared" si="12"/>
        <v/>
      </c>
      <c r="G170" s="29" t="str">
        <f>IFERROR(RunningBMR,"")</f>
        <v/>
      </c>
      <c r="H170" s="20" t="str">
        <f>IFERROR(IF(L169&gt;0,G169*ActivityFactor+IF(WeightGoal="Maintain",0,IF(WeightGoal="Decrease",-500,IF(WeightGoal="Increase",500))),""),"")</f>
        <v/>
      </c>
      <c r="I170" s="20" t="str">
        <f>IFERROR(G170*(ActivityFactor),"")</f>
        <v/>
      </c>
      <c r="J170" s="20" t="str">
        <f>IFERROR(IF(WeightGoal="Increase",H170-I170,I170-H170),"")</f>
        <v/>
      </c>
      <c r="K170" s="21" t="str">
        <f t="shared" si="14"/>
        <v/>
      </c>
      <c r="L170" s="28" t="str">
        <f>IFERROR(IF(Standard,K170/CalsPerPound,K170/CalsPerPound/2.2),"")</f>
        <v/>
      </c>
      <c r="M170" s="27" t="str">
        <f>IFERROR(WeightToLoseGain-L170,"")</f>
        <v/>
      </c>
      <c r="N170" s="40" t="str">
        <f>IFERROR(IF(C169&lt;&gt;"",M170/(WeightToLoseGain),""),"")</f>
        <v/>
      </c>
    </row>
    <row r="171" spans="3:14" ht="15" customHeight="1" x14ac:dyDescent="0.3">
      <c r="C171" s="26" t="str">
        <f t="shared" si="10"/>
        <v/>
      </c>
      <c r="D171" s="18" t="str">
        <f t="shared" si="13"/>
        <v/>
      </c>
      <c r="E171" s="18" t="str">
        <f t="shared" si="11"/>
        <v/>
      </c>
      <c r="F171" s="19" t="str">
        <f t="shared" si="12"/>
        <v/>
      </c>
      <c r="G171" s="29" t="str">
        <f>IFERROR(RunningBMR,"")</f>
        <v/>
      </c>
      <c r="H171" s="20" t="str">
        <f>IFERROR(IF(L170&gt;0,G170*ActivityFactor+IF(WeightGoal="Maintain",0,IF(WeightGoal="Decrease",-500,IF(WeightGoal="Increase",500))),""),"")</f>
        <v/>
      </c>
      <c r="I171" s="20" t="str">
        <f>IFERROR(G171*(ActivityFactor),"")</f>
        <v/>
      </c>
      <c r="J171" s="20" t="str">
        <f>IFERROR(IF(WeightGoal="Increase",H171-I171,I171-H171),"")</f>
        <v/>
      </c>
      <c r="K171" s="21" t="str">
        <f t="shared" si="14"/>
        <v/>
      </c>
      <c r="L171" s="28" t="str">
        <f>IFERROR(IF(Standard,K171/CalsPerPound,K171/CalsPerPound/2.2),"")</f>
        <v/>
      </c>
      <c r="M171" s="27" t="str">
        <f>IFERROR(WeightToLoseGain-L171,"")</f>
        <v/>
      </c>
      <c r="N171" s="40" t="str">
        <f>IFERROR(IF(C170&lt;&gt;"",M171/(WeightToLoseGain),""),"")</f>
        <v/>
      </c>
    </row>
    <row r="172" spans="3:14" ht="15" customHeight="1" x14ac:dyDescent="0.3">
      <c r="C172" s="26" t="str">
        <f t="shared" si="10"/>
        <v/>
      </c>
      <c r="D172" s="18" t="str">
        <f t="shared" si="13"/>
        <v/>
      </c>
      <c r="E172" s="18" t="str">
        <f t="shared" si="11"/>
        <v/>
      </c>
      <c r="F172" s="19" t="str">
        <f t="shared" si="12"/>
        <v/>
      </c>
      <c r="G172" s="29" t="str">
        <f>IFERROR(RunningBMR,"")</f>
        <v/>
      </c>
      <c r="H172" s="20" t="str">
        <f>IFERROR(IF(L171&gt;0,G171*ActivityFactor+IF(WeightGoal="Maintain",0,IF(WeightGoal="Decrease",-500,IF(WeightGoal="Increase",500))),""),"")</f>
        <v/>
      </c>
      <c r="I172" s="20" t="str">
        <f>IFERROR(G172*(ActivityFactor),"")</f>
        <v/>
      </c>
      <c r="J172" s="20" t="str">
        <f>IFERROR(IF(WeightGoal="Increase",H172-I172,I172-H172),"")</f>
        <v/>
      </c>
      <c r="K172" s="21" t="str">
        <f t="shared" si="14"/>
        <v/>
      </c>
      <c r="L172" s="28" t="str">
        <f>IFERROR(IF(Standard,K172/CalsPerPound,K172/CalsPerPound/2.2),"")</f>
        <v/>
      </c>
      <c r="M172" s="27" t="str">
        <f>IFERROR(WeightToLoseGain-L172,"")</f>
        <v/>
      </c>
      <c r="N172" s="40" t="str">
        <f>IFERROR(IF(C171&lt;&gt;"",M172/(WeightToLoseGain),""),"")</f>
        <v/>
      </c>
    </row>
    <row r="173" spans="3:14" ht="15" customHeight="1" x14ac:dyDescent="0.3">
      <c r="C173" s="26" t="str">
        <f t="shared" si="10"/>
        <v/>
      </c>
      <c r="D173" s="18" t="str">
        <f t="shared" si="13"/>
        <v/>
      </c>
      <c r="E173" s="18" t="str">
        <f t="shared" si="11"/>
        <v/>
      </c>
      <c r="F173" s="19" t="str">
        <f t="shared" si="12"/>
        <v/>
      </c>
      <c r="G173" s="29" t="str">
        <f>IFERROR(RunningBMR,"")</f>
        <v/>
      </c>
      <c r="H173" s="20" t="str">
        <f>IFERROR(IF(L172&gt;0,G172*ActivityFactor+IF(WeightGoal="Maintain",0,IF(WeightGoal="Decrease",-500,IF(WeightGoal="Increase",500))),""),"")</f>
        <v/>
      </c>
      <c r="I173" s="20" t="str">
        <f>IFERROR(G173*(ActivityFactor),"")</f>
        <v/>
      </c>
      <c r="J173" s="20" t="str">
        <f>IFERROR(IF(WeightGoal="Increase",H173-I173,I173-H173),"")</f>
        <v/>
      </c>
      <c r="K173" s="21" t="str">
        <f t="shared" si="14"/>
        <v/>
      </c>
      <c r="L173" s="28" t="str">
        <f>IFERROR(IF(Standard,K173/CalsPerPound,K173/CalsPerPound/2.2),"")</f>
        <v/>
      </c>
      <c r="M173" s="27" t="str">
        <f>IFERROR(WeightToLoseGain-L173,"")</f>
        <v/>
      </c>
      <c r="N173" s="40" t="str">
        <f>IFERROR(IF(C172&lt;&gt;"",M173/(WeightToLoseGain),""),"")</f>
        <v/>
      </c>
    </row>
    <row r="174" spans="3:14" ht="15" customHeight="1" x14ac:dyDescent="0.3">
      <c r="C174" s="26" t="str">
        <f t="shared" si="10"/>
        <v/>
      </c>
      <c r="D174" s="18" t="str">
        <f t="shared" si="13"/>
        <v/>
      </c>
      <c r="E174" s="18" t="str">
        <f t="shared" si="11"/>
        <v/>
      </c>
      <c r="F174" s="19" t="str">
        <f t="shared" si="12"/>
        <v/>
      </c>
      <c r="G174" s="29" t="str">
        <f>IFERROR(RunningBMR,"")</f>
        <v/>
      </c>
      <c r="H174" s="20" t="str">
        <f>IFERROR(IF(L173&gt;0,G173*ActivityFactor+IF(WeightGoal="Maintain",0,IF(WeightGoal="Decrease",-500,IF(WeightGoal="Increase",500))),""),"")</f>
        <v/>
      </c>
      <c r="I174" s="20" t="str">
        <f>IFERROR(G174*(ActivityFactor),"")</f>
        <v/>
      </c>
      <c r="J174" s="20" t="str">
        <f>IFERROR(IF(WeightGoal="Increase",H174-I174,I174-H174),"")</f>
        <v/>
      </c>
      <c r="K174" s="21" t="str">
        <f t="shared" si="14"/>
        <v/>
      </c>
      <c r="L174" s="28" t="str">
        <f>IFERROR(IF(Standard,K174/CalsPerPound,K174/CalsPerPound/2.2),"")</f>
        <v/>
      </c>
      <c r="M174" s="27" t="str">
        <f>IFERROR(WeightToLoseGain-L174,"")</f>
        <v/>
      </c>
      <c r="N174" s="40" t="str">
        <f>IFERROR(IF(C173&lt;&gt;"",M174/(WeightToLoseGain),""),"")</f>
        <v/>
      </c>
    </row>
    <row r="175" spans="3:14" ht="15" customHeight="1" x14ac:dyDescent="0.3">
      <c r="C175" s="26" t="str">
        <f t="shared" si="10"/>
        <v/>
      </c>
      <c r="D175" s="18" t="str">
        <f t="shared" si="13"/>
        <v/>
      </c>
      <c r="E175" s="18" t="str">
        <f t="shared" si="11"/>
        <v/>
      </c>
      <c r="F175" s="19" t="str">
        <f t="shared" si="12"/>
        <v/>
      </c>
      <c r="G175" s="29" t="str">
        <f>IFERROR(RunningBMR,"")</f>
        <v/>
      </c>
      <c r="H175" s="20" t="str">
        <f>IFERROR(IF(L174&gt;0,G174*ActivityFactor+IF(WeightGoal="Maintain",0,IF(WeightGoal="Decrease",-500,IF(WeightGoal="Increase",500))),""),"")</f>
        <v/>
      </c>
      <c r="I175" s="20" t="str">
        <f>IFERROR(G175*(ActivityFactor),"")</f>
        <v/>
      </c>
      <c r="J175" s="20" t="str">
        <f>IFERROR(IF(WeightGoal="Increase",H175-I175,I175-H175),"")</f>
        <v/>
      </c>
      <c r="K175" s="21" t="str">
        <f t="shared" si="14"/>
        <v/>
      </c>
      <c r="L175" s="28" t="str">
        <f>IFERROR(IF(Standard,K175/CalsPerPound,K175/CalsPerPound/2.2),"")</f>
        <v/>
      </c>
      <c r="M175" s="27" t="str">
        <f>IFERROR(WeightToLoseGain-L175,"")</f>
        <v/>
      </c>
      <c r="N175" s="40" t="str">
        <f>IFERROR(IF(C174&lt;&gt;"",M175/(WeightToLoseGain),""),"")</f>
        <v/>
      </c>
    </row>
    <row r="176" spans="3:14" ht="15" customHeight="1" x14ac:dyDescent="0.3">
      <c r="C176" s="26" t="str">
        <f t="shared" si="10"/>
        <v/>
      </c>
      <c r="D176" s="18" t="str">
        <f t="shared" si="13"/>
        <v/>
      </c>
      <c r="E176" s="18" t="str">
        <f t="shared" si="11"/>
        <v/>
      </c>
      <c r="F176" s="19" t="str">
        <f t="shared" si="12"/>
        <v/>
      </c>
      <c r="G176" s="29" t="str">
        <f>IFERROR(RunningBMR,"")</f>
        <v/>
      </c>
      <c r="H176" s="20" t="str">
        <f>IFERROR(IF(L175&gt;0,G175*ActivityFactor+IF(WeightGoal="Maintain",0,IF(WeightGoal="Decrease",-500,IF(WeightGoal="Increase",500))),""),"")</f>
        <v/>
      </c>
      <c r="I176" s="20" t="str">
        <f>IFERROR(G176*(ActivityFactor),"")</f>
        <v/>
      </c>
      <c r="J176" s="20" t="str">
        <f>IFERROR(IF(WeightGoal="Increase",H176-I176,I176-H176),"")</f>
        <v/>
      </c>
      <c r="K176" s="21" t="str">
        <f t="shared" si="14"/>
        <v/>
      </c>
      <c r="L176" s="28" t="str">
        <f>IFERROR(IF(Standard,K176/CalsPerPound,K176/CalsPerPound/2.2),"")</f>
        <v/>
      </c>
      <c r="M176" s="27" t="str">
        <f>IFERROR(WeightToLoseGain-L176,"")</f>
        <v/>
      </c>
      <c r="N176" s="40" t="str">
        <f>IFERROR(IF(C175&lt;&gt;"",M176/(WeightToLoseGain),""),"")</f>
        <v/>
      </c>
    </row>
    <row r="177" spans="3:14" ht="15" customHeight="1" x14ac:dyDescent="0.3">
      <c r="C177" s="26" t="str">
        <f t="shared" si="10"/>
        <v/>
      </c>
      <c r="D177" s="18" t="str">
        <f t="shared" si="13"/>
        <v/>
      </c>
      <c r="E177" s="18" t="str">
        <f t="shared" si="11"/>
        <v/>
      </c>
      <c r="F177" s="19" t="str">
        <f t="shared" si="12"/>
        <v/>
      </c>
      <c r="G177" s="29" t="str">
        <f>IFERROR(RunningBMR,"")</f>
        <v/>
      </c>
      <c r="H177" s="20" t="str">
        <f>IFERROR(IF(L176&gt;0,G176*ActivityFactor+IF(WeightGoal="Maintain",0,IF(WeightGoal="Decrease",-500,IF(WeightGoal="Increase",500))),""),"")</f>
        <v/>
      </c>
      <c r="I177" s="20" t="str">
        <f>IFERROR(G177*(ActivityFactor),"")</f>
        <v/>
      </c>
      <c r="J177" s="20" t="str">
        <f>IFERROR(IF(WeightGoal="Increase",H177-I177,I177-H177),"")</f>
        <v/>
      </c>
      <c r="K177" s="21" t="str">
        <f t="shared" si="14"/>
        <v/>
      </c>
      <c r="L177" s="28" t="str">
        <f>IFERROR(IF(Standard,K177/CalsPerPound,K177/CalsPerPound/2.2),"")</f>
        <v/>
      </c>
      <c r="M177" s="27" t="str">
        <f>IFERROR(WeightToLoseGain-L177,"")</f>
        <v/>
      </c>
      <c r="N177" s="40" t="str">
        <f>IFERROR(IF(C176&lt;&gt;"",M177/(WeightToLoseGain),""),"")</f>
        <v/>
      </c>
    </row>
    <row r="178" spans="3:14" ht="15" customHeight="1" x14ac:dyDescent="0.3">
      <c r="C178" s="26" t="str">
        <f t="shared" si="10"/>
        <v/>
      </c>
      <c r="D178" s="18" t="str">
        <f t="shared" si="13"/>
        <v/>
      </c>
      <c r="E178" s="18" t="str">
        <f t="shared" si="11"/>
        <v/>
      </c>
      <c r="F178" s="19" t="str">
        <f t="shared" si="12"/>
        <v/>
      </c>
      <c r="G178" s="29" t="str">
        <f>IFERROR(RunningBMR,"")</f>
        <v/>
      </c>
      <c r="H178" s="20" t="str">
        <f>IFERROR(IF(L177&gt;0,G177*ActivityFactor+IF(WeightGoal="Maintain",0,IF(WeightGoal="Decrease",-500,IF(WeightGoal="Increase",500))),""),"")</f>
        <v/>
      </c>
      <c r="I178" s="20" t="str">
        <f>IFERROR(G178*(ActivityFactor),"")</f>
        <v/>
      </c>
      <c r="J178" s="20" t="str">
        <f>IFERROR(IF(WeightGoal="Increase",H178-I178,I178-H178),"")</f>
        <v/>
      </c>
      <c r="K178" s="21" t="str">
        <f t="shared" si="14"/>
        <v/>
      </c>
      <c r="L178" s="28" t="str">
        <f>IFERROR(IF(Standard,K178/CalsPerPound,K178/CalsPerPound/2.2),"")</f>
        <v/>
      </c>
      <c r="M178" s="27" t="str">
        <f>IFERROR(WeightToLoseGain-L178,"")</f>
        <v/>
      </c>
      <c r="N178" s="40" t="str">
        <f>IFERROR(IF(C177&lt;&gt;"",M178/(WeightToLoseGain),""),"")</f>
        <v/>
      </c>
    </row>
    <row r="179" spans="3:14" ht="15" customHeight="1" x14ac:dyDescent="0.3">
      <c r="C179" s="26" t="str">
        <f t="shared" si="10"/>
        <v/>
      </c>
      <c r="D179" s="18" t="str">
        <f t="shared" si="13"/>
        <v/>
      </c>
      <c r="E179" s="18" t="str">
        <f t="shared" si="11"/>
        <v/>
      </c>
      <c r="F179" s="19" t="str">
        <f t="shared" si="12"/>
        <v/>
      </c>
      <c r="G179" s="29" t="str">
        <f>IFERROR(RunningBMR,"")</f>
        <v/>
      </c>
      <c r="H179" s="20" t="str">
        <f>IFERROR(IF(L178&gt;0,G178*ActivityFactor+IF(WeightGoal="Maintain",0,IF(WeightGoal="Decrease",-500,IF(WeightGoal="Increase",500))),""),"")</f>
        <v/>
      </c>
      <c r="I179" s="20" t="str">
        <f>IFERROR(G179*(ActivityFactor),"")</f>
        <v/>
      </c>
      <c r="J179" s="20" t="str">
        <f>IFERROR(IF(WeightGoal="Increase",H179-I179,I179-H179),"")</f>
        <v/>
      </c>
      <c r="K179" s="21" t="str">
        <f t="shared" si="14"/>
        <v/>
      </c>
      <c r="L179" s="28" t="str">
        <f>IFERROR(IF(Standard,K179/CalsPerPound,K179/CalsPerPound/2.2),"")</f>
        <v/>
      </c>
      <c r="M179" s="27" t="str">
        <f>IFERROR(WeightToLoseGain-L179,"")</f>
        <v/>
      </c>
      <c r="N179" s="40" t="str">
        <f>IFERROR(IF(C178&lt;&gt;"",M179/(WeightToLoseGain),""),"")</f>
        <v/>
      </c>
    </row>
    <row r="180" spans="3:14" ht="15" customHeight="1" x14ac:dyDescent="0.3">
      <c r="C180" s="26" t="str">
        <f t="shared" si="10"/>
        <v/>
      </c>
      <c r="D180" s="18" t="str">
        <f t="shared" si="13"/>
        <v/>
      </c>
      <c r="E180" s="18" t="str">
        <f t="shared" si="11"/>
        <v/>
      </c>
      <c r="F180" s="19" t="str">
        <f t="shared" si="12"/>
        <v/>
      </c>
      <c r="G180" s="29" t="str">
        <f>IFERROR(RunningBMR,"")</f>
        <v/>
      </c>
      <c r="H180" s="20" t="str">
        <f>IFERROR(IF(L179&gt;0,G179*ActivityFactor+IF(WeightGoal="Maintain",0,IF(WeightGoal="Decrease",-500,IF(WeightGoal="Increase",500))),""),"")</f>
        <v/>
      </c>
      <c r="I180" s="20" t="str">
        <f>IFERROR(G180*(ActivityFactor),"")</f>
        <v/>
      </c>
      <c r="J180" s="20" t="str">
        <f>IFERROR(IF(WeightGoal="Increase",H180-I180,I180-H180),"")</f>
        <v/>
      </c>
      <c r="K180" s="21" t="str">
        <f t="shared" si="14"/>
        <v/>
      </c>
      <c r="L180" s="28" t="str">
        <f>IFERROR(IF(Standard,K180/CalsPerPound,K180/CalsPerPound/2.2),"")</f>
        <v/>
      </c>
      <c r="M180" s="27" t="str">
        <f>IFERROR(WeightToLoseGain-L180,"")</f>
        <v/>
      </c>
      <c r="N180" s="40" t="str">
        <f>IFERROR(IF(C179&lt;&gt;"",M180/(WeightToLoseGain),""),"")</f>
        <v/>
      </c>
    </row>
    <row r="181" spans="3:14" ht="15" customHeight="1" x14ac:dyDescent="0.3">
      <c r="C181" s="26" t="str">
        <f t="shared" si="10"/>
        <v/>
      </c>
      <c r="D181" s="18" t="str">
        <f t="shared" si="13"/>
        <v/>
      </c>
      <c r="E181" s="18" t="str">
        <f t="shared" si="11"/>
        <v/>
      </c>
      <c r="F181" s="19" t="str">
        <f t="shared" si="12"/>
        <v/>
      </c>
      <c r="G181" s="29" t="str">
        <f>IFERROR(RunningBMR,"")</f>
        <v/>
      </c>
      <c r="H181" s="20" t="str">
        <f>IFERROR(IF(L180&gt;0,G180*ActivityFactor+IF(WeightGoal="Maintain",0,IF(WeightGoal="Decrease",-500,IF(WeightGoal="Increase",500))),""),"")</f>
        <v/>
      </c>
      <c r="I181" s="20" t="str">
        <f>IFERROR(G181*(ActivityFactor),"")</f>
        <v/>
      </c>
      <c r="J181" s="20" t="str">
        <f>IFERROR(IF(WeightGoal="Increase",H181-I181,I181-H181),"")</f>
        <v/>
      </c>
      <c r="K181" s="21" t="str">
        <f t="shared" si="14"/>
        <v/>
      </c>
      <c r="L181" s="28" t="str">
        <f>IFERROR(IF(Standard,K181/CalsPerPound,K181/CalsPerPound/2.2),"")</f>
        <v/>
      </c>
      <c r="M181" s="27" t="str">
        <f>IFERROR(WeightToLoseGain-L181,"")</f>
        <v/>
      </c>
      <c r="N181" s="40" t="str">
        <f>IFERROR(IF(C180&lt;&gt;"",M181/(WeightToLoseGain),""),"")</f>
        <v/>
      </c>
    </row>
    <row r="182" spans="3:14" ht="15" customHeight="1" x14ac:dyDescent="0.3">
      <c r="C182" s="26" t="str">
        <f t="shared" si="10"/>
        <v/>
      </c>
      <c r="D182" s="18" t="str">
        <f t="shared" si="13"/>
        <v/>
      </c>
      <c r="E182" s="18" t="str">
        <f t="shared" si="11"/>
        <v/>
      </c>
      <c r="F182" s="19" t="str">
        <f t="shared" si="12"/>
        <v/>
      </c>
      <c r="G182" s="29" t="str">
        <f>IFERROR(RunningBMR,"")</f>
        <v/>
      </c>
      <c r="H182" s="20" t="str">
        <f>IFERROR(IF(L181&gt;0,G181*ActivityFactor+IF(WeightGoal="Maintain",0,IF(WeightGoal="Decrease",-500,IF(WeightGoal="Increase",500))),""),"")</f>
        <v/>
      </c>
      <c r="I182" s="20" t="str">
        <f>IFERROR(G182*(ActivityFactor),"")</f>
        <v/>
      </c>
      <c r="J182" s="20" t="str">
        <f>IFERROR(IF(WeightGoal="Increase",H182-I182,I182-H182),"")</f>
        <v/>
      </c>
      <c r="K182" s="21" t="str">
        <f t="shared" si="14"/>
        <v/>
      </c>
      <c r="L182" s="28" t="str">
        <f>IFERROR(IF(Standard,K182/CalsPerPound,K182/CalsPerPound/2.2),"")</f>
        <v/>
      </c>
      <c r="M182" s="27" t="str">
        <f>IFERROR(WeightToLoseGain-L182,"")</f>
        <v/>
      </c>
      <c r="N182" s="40" t="str">
        <f>IFERROR(IF(C181&lt;&gt;"",M182/(WeightToLoseGain),""),"")</f>
        <v/>
      </c>
    </row>
    <row r="183" spans="3:14" ht="15" customHeight="1" x14ac:dyDescent="0.3">
      <c r="C183" s="26" t="str">
        <f t="shared" si="10"/>
        <v/>
      </c>
      <c r="D183" s="18" t="str">
        <f t="shared" si="13"/>
        <v/>
      </c>
      <c r="E183" s="18" t="str">
        <f t="shared" si="11"/>
        <v/>
      </c>
      <c r="F183" s="19" t="str">
        <f t="shared" si="12"/>
        <v/>
      </c>
      <c r="G183" s="29" t="str">
        <f>IFERROR(RunningBMR,"")</f>
        <v/>
      </c>
      <c r="H183" s="20" t="str">
        <f>IFERROR(IF(L182&gt;0,G182*ActivityFactor+IF(WeightGoal="Maintain",0,IF(WeightGoal="Decrease",-500,IF(WeightGoal="Increase",500))),""),"")</f>
        <v/>
      </c>
      <c r="I183" s="20" t="str">
        <f>IFERROR(G183*(ActivityFactor),"")</f>
        <v/>
      </c>
      <c r="J183" s="20" t="str">
        <f>IFERROR(IF(WeightGoal="Increase",H183-I183,I183-H183),"")</f>
        <v/>
      </c>
      <c r="K183" s="21" t="str">
        <f t="shared" si="14"/>
        <v/>
      </c>
      <c r="L183" s="28" t="str">
        <f>IFERROR(IF(Standard,K183/CalsPerPound,K183/CalsPerPound/2.2),"")</f>
        <v/>
      </c>
      <c r="M183" s="27" t="str">
        <f>IFERROR(WeightToLoseGain-L183,"")</f>
        <v/>
      </c>
      <c r="N183" s="40" t="str">
        <f>IFERROR(IF(C182&lt;&gt;"",M183/(WeightToLoseGain),""),"")</f>
        <v/>
      </c>
    </row>
    <row r="184" spans="3:14" ht="15" customHeight="1" x14ac:dyDescent="0.3">
      <c r="C184" s="26" t="str">
        <f t="shared" si="10"/>
        <v/>
      </c>
      <c r="D184" s="18" t="str">
        <f t="shared" si="13"/>
        <v/>
      </c>
      <c r="E184" s="18" t="str">
        <f t="shared" si="11"/>
        <v/>
      </c>
      <c r="F184" s="19" t="str">
        <f t="shared" si="12"/>
        <v/>
      </c>
      <c r="G184" s="29" t="str">
        <f>IFERROR(RunningBMR,"")</f>
        <v/>
      </c>
      <c r="H184" s="20" t="str">
        <f>IFERROR(IF(L183&gt;0,G183*ActivityFactor+IF(WeightGoal="Maintain",0,IF(WeightGoal="Decrease",-500,IF(WeightGoal="Increase",500))),""),"")</f>
        <v/>
      </c>
      <c r="I184" s="20" t="str">
        <f>IFERROR(G184*(ActivityFactor),"")</f>
        <v/>
      </c>
      <c r="J184" s="20" t="str">
        <f>IFERROR(IF(WeightGoal="Increase",H184-I184,I184-H184),"")</f>
        <v/>
      </c>
      <c r="K184" s="21" t="str">
        <f t="shared" si="14"/>
        <v/>
      </c>
      <c r="L184" s="28" t="str">
        <f>IFERROR(IF(Standard,K184/CalsPerPound,K184/CalsPerPound/2.2),"")</f>
        <v/>
      </c>
      <c r="M184" s="27" t="str">
        <f>IFERROR(WeightToLoseGain-L184,"")</f>
        <v/>
      </c>
      <c r="N184" s="40" t="str">
        <f>IFERROR(IF(C183&lt;&gt;"",M184/(WeightToLoseGain),""),"")</f>
        <v/>
      </c>
    </row>
    <row r="185" spans="3:14" ht="15" customHeight="1" x14ac:dyDescent="0.3">
      <c r="C185" s="26" t="str">
        <f t="shared" si="10"/>
        <v/>
      </c>
      <c r="D185" s="18" t="str">
        <f t="shared" si="13"/>
        <v/>
      </c>
      <c r="E185" s="18" t="str">
        <f t="shared" si="11"/>
        <v/>
      </c>
      <c r="F185" s="19" t="str">
        <f t="shared" si="12"/>
        <v/>
      </c>
      <c r="G185" s="29" t="str">
        <f>IFERROR(RunningBMR,"")</f>
        <v/>
      </c>
      <c r="H185" s="20" t="str">
        <f>IFERROR(IF(L184&gt;0,G184*ActivityFactor+IF(WeightGoal="Maintain",0,IF(WeightGoal="Decrease",-500,IF(WeightGoal="Increase",500))),""),"")</f>
        <v/>
      </c>
      <c r="I185" s="20" t="str">
        <f>IFERROR(G185*(ActivityFactor),"")</f>
        <v/>
      </c>
      <c r="J185" s="20" t="str">
        <f>IFERROR(IF(WeightGoal="Increase",H185-I185,I185-H185),"")</f>
        <v/>
      </c>
      <c r="K185" s="21" t="str">
        <f t="shared" si="14"/>
        <v/>
      </c>
      <c r="L185" s="28" t="str">
        <f>IFERROR(IF(Standard,K185/CalsPerPound,K185/CalsPerPound/2.2),"")</f>
        <v/>
      </c>
      <c r="M185" s="27" t="str">
        <f>IFERROR(WeightToLoseGain-L185,"")</f>
        <v/>
      </c>
      <c r="N185" s="40" t="str">
        <f>IFERROR(IF(C184&lt;&gt;"",M185/(WeightToLoseGain),""),"")</f>
        <v/>
      </c>
    </row>
    <row r="186" spans="3:14" ht="15" customHeight="1" x14ac:dyDescent="0.3">
      <c r="C186" s="26" t="str">
        <f t="shared" si="10"/>
        <v/>
      </c>
      <c r="D186" s="18" t="str">
        <f t="shared" si="13"/>
        <v/>
      </c>
      <c r="E186" s="18" t="str">
        <f t="shared" si="11"/>
        <v/>
      </c>
      <c r="F186" s="19" t="str">
        <f t="shared" si="12"/>
        <v/>
      </c>
      <c r="G186" s="29" t="str">
        <f>IFERROR(RunningBMR,"")</f>
        <v/>
      </c>
      <c r="H186" s="20" t="str">
        <f>IFERROR(IF(L185&gt;0,G185*ActivityFactor+IF(WeightGoal="Maintain",0,IF(WeightGoal="Decrease",-500,IF(WeightGoal="Increase",500))),""),"")</f>
        <v/>
      </c>
      <c r="I186" s="20" t="str">
        <f>IFERROR(G186*(ActivityFactor),"")</f>
        <v/>
      </c>
      <c r="J186" s="20" t="str">
        <f>IFERROR(IF(WeightGoal="Increase",H186-I186,I186-H186),"")</f>
        <v/>
      </c>
      <c r="K186" s="21" t="str">
        <f t="shared" si="14"/>
        <v/>
      </c>
      <c r="L186" s="28" t="str">
        <f>IFERROR(IF(Standard,K186/CalsPerPound,K186/CalsPerPound/2.2),"")</f>
        <v/>
      </c>
      <c r="M186" s="27" t="str">
        <f>IFERROR(WeightToLoseGain-L186,"")</f>
        <v/>
      </c>
      <c r="N186" s="40" t="str">
        <f>IFERROR(IF(C185&lt;&gt;"",M186/(WeightToLoseGain),""),"")</f>
        <v/>
      </c>
    </row>
    <row r="187" spans="3:14" ht="15" customHeight="1" x14ac:dyDescent="0.3">
      <c r="C187" s="26" t="str">
        <f t="shared" si="10"/>
        <v/>
      </c>
      <c r="D187" s="18" t="str">
        <f t="shared" si="13"/>
        <v/>
      </c>
      <c r="E187" s="18" t="str">
        <f t="shared" si="11"/>
        <v/>
      </c>
      <c r="F187" s="19" t="str">
        <f t="shared" si="12"/>
        <v/>
      </c>
      <c r="G187" s="29" t="str">
        <f>IFERROR(RunningBMR,"")</f>
        <v/>
      </c>
      <c r="H187" s="20" t="str">
        <f>IFERROR(IF(L186&gt;0,G186*ActivityFactor+IF(WeightGoal="Maintain",0,IF(WeightGoal="Decrease",-500,IF(WeightGoal="Increase",500))),""),"")</f>
        <v/>
      </c>
      <c r="I187" s="20" t="str">
        <f>IFERROR(G187*(ActivityFactor),"")</f>
        <v/>
      </c>
      <c r="J187" s="20" t="str">
        <f>IFERROR(IF(WeightGoal="Increase",H187-I187,I187-H187),"")</f>
        <v/>
      </c>
      <c r="K187" s="21" t="str">
        <f t="shared" si="14"/>
        <v/>
      </c>
      <c r="L187" s="28" t="str">
        <f>IFERROR(IF(Standard,K187/CalsPerPound,K187/CalsPerPound/2.2),"")</f>
        <v/>
      </c>
      <c r="M187" s="27" t="str">
        <f>IFERROR(WeightToLoseGain-L187,"")</f>
        <v/>
      </c>
      <c r="N187" s="40" t="str">
        <f>IFERROR(IF(C186&lt;&gt;"",M187/(WeightToLoseGain),""),"")</f>
        <v/>
      </c>
    </row>
    <row r="188" spans="3:14" ht="15" customHeight="1" x14ac:dyDescent="0.3">
      <c r="C188" s="26" t="str">
        <f t="shared" si="10"/>
        <v/>
      </c>
      <c r="D188" s="18" t="str">
        <f t="shared" si="13"/>
        <v/>
      </c>
      <c r="E188" s="18" t="str">
        <f t="shared" si="11"/>
        <v/>
      </c>
      <c r="F188" s="19" t="str">
        <f t="shared" si="12"/>
        <v/>
      </c>
      <c r="G188" s="29" t="str">
        <f>IFERROR(RunningBMR,"")</f>
        <v/>
      </c>
      <c r="H188" s="20" t="str">
        <f>IFERROR(IF(L187&gt;0,G187*ActivityFactor+IF(WeightGoal="Maintain",0,IF(WeightGoal="Decrease",-500,IF(WeightGoal="Increase",500))),""),"")</f>
        <v/>
      </c>
      <c r="I188" s="20" t="str">
        <f>IFERROR(G188*(ActivityFactor),"")</f>
        <v/>
      </c>
      <c r="J188" s="20" t="str">
        <f>IFERROR(IF(WeightGoal="Increase",H188-I188,I188-H188),"")</f>
        <v/>
      </c>
      <c r="K188" s="21" t="str">
        <f t="shared" si="14"/>
        <v/>
      </c>
      <c r="L188" s="28" t="str">
        <f>IFERROR(IF(Standard,K188/CalsPerPound,K188/CalsPerPound/2.2),"")</f>
        <v/>
      </c>
      <c r="M188" s="27" t="str">
        <f>IFERROR(WeightToLoseGain-L188,"")</f>
        <v/>
      </c>
      <c r="N188" s="40" t="str">
        <f>IFERROR(IF(C187&lt;&gt;"",M188/(WeightToLoseGain),""),"")</f>
        <v/>
      </c>
    </row>
    <row r="189" spans="3:14" ht="15" customHeight="1" x14ac:dyDescent="0.3">
      <c r="C189" s="26" t="str">
        <f t="shared" si="10"/>
        <v/>
      </c>
      <c r="D189" s="18" t="str">
        <f t="shared" si="13"/>
        <v/>
      </c>
      <c r="E189" s="18" t="str">
        <f t="shared" si="11"/>
        <v/>
      </c>
      <c r="F189" s="19" t="str">
        <f t="shared" si="12"/>
        <v/>
      </c>
      <c r="G189" s="29" t="str">
        <f>IFERROR(RunningBMR,"")</f>
        <v/>
      </c>
      <c r="H189" s="20" t="str">
        <f>IFERROR(IF(L188&gt;0,G188*ActivityFactor+IF(WeightGoal="Maintain",0,IF(WeightGoal="Decrease",-500,IF(WeightGoal="Increase",500))),""),"")</f>
        <v/>
      </c>
      <c r="I189" s="20" t="str">
        <f>IFERROR(G189*(ActivityFactor),"")</f>
        <v/>
      </c>
      <c r="J189" s="20" t="str">
        <f>IFERROR(IF(WeightGoal="Increase",H189-I189,I189-H189),"")</f>
        <v/>
      </c>
      <c r="K189" s="21" t="str">
        <f t="shared" si="14"/>
        <v/>
      </c>
      <c r="L189" s="28" t="str">
        <f>IFERROR(IF(Standard,K189/CalsPerPound,K189/CalsPerPound/2.2),"")</f>
        <v/>
      </c>
      <c r="M189" s="27" t="str">
        <f>IFERROR(WeightToLoseGain-L189,"")</f>
        <v/>
      </c>
      <c r="N189" s="40" t="str">
        <f>IFERROR(IF(C188&lt;&gt;"",M189/(WeightToLoseGain),""),"")</f>
        <v/>
      </c>
    </row>
    <row r="190" spans="3:14" ht="15" customHeight="1" x14ac:dyDescent="0.3">
      <c r="C190" s="26" t="str">
        <f t="shared" si="10"/>
        <v/>
      </c>
      <c r="D190" s="18" t="str">
        <f t="shared" si="13"/>
        <v/>
      </c>
      <c r="E190" s="18" t="str">
        <f t="shared" si="11"/>
        <v/>
      </c>
      <c r="F190" s="19" t="str">
        <f t="shared" si="12"/>
        <v/>
      </c>
      <c r="G190" s="29" t="str">
        <f>IFERROR(RunningBMR,"")</f>
        <v/>
      </c>
      <c r="H190" s="20" t="str">
        <f>IFERROR(IF(L189&gt;0,G189*ActivityFactor+IF(WeightGoal="Maintain",0,IF(WeightGoal="Decrease",-500,IF(WeightGoal="Increase",500))),""),"")</f>
        <v/>
      </c>
      <c r="I190" s="20" t="str">
        <f>IFERROR(G190*(ActivityFactor),"")</f>
        <v/>
      </c>
      <c r="J190" s="20" t="str">
        <f>IFERROR(IF(WeightGoal="Increase",H190-I190,I190-H190),"")</f>
        <v/>
      </c>
      <c r="K190" s="21" t="str">
        <f t="shared" si="14"/>
        <v/>
      </c>
      <c r="L190" s="28" t="str">
        <f>IFERROR(IF(Standard,K190/CalsPerPound,K190/CalsPerPound/2.2),"")</f>
        <v/>
      </c>
      <c r="M190" s="27" t="str">
        <f>IFERROR(WeightToLoseGain-L190,"")</f>
        <v/>
      </c>
      <c r="N190" s="40" t="str">
        <f>IFERROR(IF(C189&lt;&gt;"",M190/(WeightToLoseGain),""),"")</f>
        <v/>
      </c>
    </row>
    <row r="191" spans="3:14" ht="15" customHeight="1" x14ac:dyDescent="0.3">
      <c r="C191" s="26" t="str">
        <f t="shared" si="10"/>
        <v/>
      </c>
      <c r="D191" s="18" t="str">
        <f t="shared" si="13"/>
        <v/>
      </c>
      <c r="E191" s="18" t="str">
        <f t="shared" si="11"/>
        <v/>
      </c>
      <c r="F191" s="19" t="str">
        <f t="shared" si="12"/>
        <v/>
      </c>
      <c r="G191" s="29" t="str">
        <f>IFERROR(RunningBMR,"")</f>
        <v/>
      </c>
      <c r="H191" s="20" t="str">
        <f>IFERROR(IF(L190&gt;0,G190*ActivityFactor+IF(WeightGoal="Maintain",0,IF(WeightGoal="Decrease",-500,IF(WeightGoal="Increase",500))),""),"")</f>
        <v/>
      </c>
      <c r="I191" s="20" t="str">
        <f>IFERROR(G191*(ActivityFactor),"")</f>
        <v/>
      </c>
      <c r="J191" s="20" t="str">
        <f>IFERROR(IF(WeightGoal="Increase",H191-I191,I191-H191),"")</f>
        <v/>
      </c>
      <c r="K191" s="21" t="str">
        <f t="shared" si="14"/>
        <v/>
      </c>
      <c r="L191" s="28" t="str">
        <f>IFERROR(IF(Standard,K191/CalsPerPound,K191/CalsPerPound/2.2),"")</f>
        <v/>
      </c>
      <c r="M191" s="27" t="str">
        <f>IFERROR(WeightToLoseGain-L191,"")</f>
        <v/>
      </c>
      <c r="N191" s="40" t="str">
        <f>IFERROR(IF(C190&lt;&gt;"",M191/(WeightToLoseGain),""),"")</f>
        <v/>
      </c>
    </row>
    <row r="192" spans="3:14" ht="15" customHeight="1" x14ac:dyDescent="0.3">
      <c r="C192" s="26" t="str">
        <f t="shared" si="10"/>
        <v/>
      </c>
      <c r="D192" s="18" t="str">
        <f t="shared" si="13"/>
        <v/>
      </c>
      <c r="E192" s="18" t="str">
        <f t="shared" si="11"/>
        <v/>
      </c>
      <c r="F192" s="19" t="str">
        <f t="shared" si="12"/>
        <v/>
      </c>
      <c r="G192" s="29" t="str">
        <f>IFERROR(RunningBMR,"")</f>
        <v/>
      </c>
      <c r="H192" s="20" t="str">
        <f>IFERROR(IF(L191&gt;0,G191*ActivityFactor+IF(WeightGoal="Maintain",0,IF(WeightGoal="Decrease",-500,IF(WeightGoal="Increase",500))),""),"")</f>
        <v/>
      </c>
      <c r="I192" s="20" t="str">
        <f>IFERROR(G192*(ActivityFactor),"")</f>
        <v/>
      </c>
      <c r="J192" s="20" t="str">
        <f>IFERROR(IF(WeightGoal="Increase",H192-I192,I192-H192),"")</f>
        <v/>
      </c>
      <c r="K192" s="21" t="str">
        <f t="shared" si="14"/>
        <v/>
      </c>
      <c r="L192" s="28" t="str">
        <f>IFERROR(IF(Standard,K192/CalsPerPound,K192/CalsPerPound/2.2),"")</f>
        <v/>
      </c>
      <c r="M192" s="27" t="str">
        <f>IFERROR(WeightToLoseGain-L192,"")</f>
        <v/>
      </c>
      <c r="N192" s="40" t="str">
        <f>IFERROR(IF(C191&lt;&gt;"",M192/(WeightToLoseGain),""),"")</f>
        <v/>
      </c>
    </row>
    <row r="193" spans="3:14" ht="15" customHeight="1" x14ac:dyDescent="0.3">
      <c r="C193" s="26" t="str">
        <f t="shared" si="10"/>
        <v/>
      </c>
      <c r="D193" s="18" t="str">
        <f t="shared" si="13"/>
        <v/>
      </c>
      <c r="E193" s="18" t="str">
        <f t="shared" si="11"/>
        <v/>
      </c>
      <c r="F193" s="19" t="str">
        <f t="shared" si="12"/>
        <v/>
      </c>
      <c r="G193" s="29" t="str">
        <f>IFERROR(RunningBMR,"")</f>
        <v/>
      </c>
      <c r="H193" s="20" t="str">
        <f>IFERROR(IF(L192&gt;0,G192*ActivityFactor+IF(WeightGoal="Maintain",0,IF(WeightGoal="Decrease",-500,IF(WeightGoal="Increase",500))),""),"")</f>
        <v/>
      </c>
      <c r="I193" s="20" t="str">
        <f>IFERROR(G193*(ActivityFactor),"")</f>
        <v/>
      </c>
      <c r="J193" s="20" t="str">
        <f>IFERROR(IF(WeightGoal="Increase",H193-I193,I193-H193),"")</f>
        <v/>
      </c>
      <c r="K193" s="21" t="str">
        <f t="shared" si="14"/>
        <v/>
      </c>
      <c r="L193" s="28" t="str">
        <f>IFERROR(IF(Standard,K193/CalsPerPound,K193/CalsPerPound/2.2),"")</f>
        <v/>
      </c>
      <c r="M193" s="27" t="str">
        <f>IFERROR(WeightToLoseGain-L193,"")</f>
        <v/>
      </c>
      <c r="N193" s="40" t="str">
        <f>IFERROR(IF(C192&lt;&gt;"",M193/(WeightToLoseGain),""),"")</f>
        <v/>
      </c>
    </row>
    <row r="194" spans="3:14" ht="15" customHeight="1" x14ac:dyDescent="0.3">
      <c r="C194" s="26" t="str">
        <f t="shared" si="10"/>
        <v/>
      </c>
      <c r="D194" s="18" t="str">
        <f t="shared" si="13"/>
        <v/>
      </c>
      <c r="E194" s="18" t="str">
        <f t="shared" si="11"/>
        <v/>
      </c>
      <c r="F194" s="19" t="str">
        <f t="shared" si="12"/>
        <v/>
      </c>
      <c r="G194" s="29" t="str">
        <f>IFERROR(RunningBMR,"")</f>
        <v/>
      </c>
      <c r="H194" s="20" t="str">
        <f>IFERROR(IF(L193&gt;0,G193*ActivityFactor+IF(WeightGoal="Maintain",0,IF(WeightGoal="Decrease",-500,IF(WeightGoal="Increase",500))),""),"")</f>
        <v/>
      </c>
      <c r="I194" s="20" t="str">
        <f>IFERROR(G194*(ActivityFactor),"")</f>
        <v/>
      </c>
      <c r="J194" s="20" t="str">
        <f>IFERROR(IF(WeightGoal="Increase",H194-I194,I194-H194),"")</f>
        <v/>
      </c>
      <c r="K194" s="21" t="str">
        <f t="shared" si="14"/>
        <v/>
      </c>
      <c r="L194" s="28" t="str">
        <f>IFERROR(IF(Standard,K194/CalsPerPound,K194/CalsPerPound/2.2),"")</f>
        <v/>
      </c>
      <c r="M194" s="27" t="str">
        <f>IFERROR(WeightToLoseGain-L194,"")</f>
        <v/>
      </c>
      <c r="N194" s="40" t="str">
        <f>IFERROR(IF(C193&lt;&gt;"",M194/(WeightToLoseGain),""),"")</f>
        <v/>
      </c>
    </row>
    <row r="195" spans="3:14" ht="15" customHeight="1" x14ac:dyDescent="0.3">
      <c r="C195" s="26" t="str">
        <f t="shared" si="10"/>
        <v/>
      </c>
      <c r="D195" s="18" t="str">
        <f t="shared" si="13"/>
        <v/>
      </c>
      <c r="E195" s="18" t="str">
        <f t="shared" si="11"/>
        <v/>
      </c>
      <c r="F195" s="19" t="str">
        <f t="shared" si="12"/>
        <v/>
      </c>
      <c r="G195" s="29" t="str">
        <f>IFERROR(RunningBMR,"")</f>
        <v/>
      </c>
      <c r="H195" s="20" t="str">
        <f>IFERROR(IF(L194&gt;0,G194*ActivityFactor+IF(WeightGoal="Maintain",0,IF(WeightGoal="Decrease",-500,IF(WeightGoal="Increase",500))),""),"")</f>
        <v/>
      </c>
      <c r="I195" s="20" t="str">
        <f>IFERROR(G195*(ActivityFactor),"")</f>
        <v/>
      </c>
      <c r="J195" s="20" t="str">
        <f>IFERROR(IF(WeightGoal="Increase",H195-I195,I195-H195),"")</f>
        <v/>
      </c>
      <c r="K195" s="21" t="str">
        <f t="shared" si="14"/>
        <v/>
      </c>
      <c r="L195" s="28" t="str">
        <f>IFERROR(IF(Standard,K195/CalsPerPound,K195/CalsPerPound/2.2),"")</f>
        <v/>
      </c>
      <c r="M195" s="27" t="str">
        <f>IFERROR(WeightToLoseGain-L195,"")</f>
        <v/>
      </c>
      <c r="N195" s="40" t="str">
        <f>IFERROR(IF(C194&lt;&gt;"",M195/(WeightToLoseGain),""),"")</f>
        <v/>
      </c>
    </row>
    <row r="196" spans="3:14" ht="15" customHeight="1" x14ac:dyDescent="0.3">
      <c r="C196" s="26" t="str">
        <f t="shared" si="10"/>
        <v/>
      </c>
      <c r="D196" s="18" t="str">
        <f t="shared" si="13"/>
        <v/>
      </c>
      <c r="E196" s="18" t="str">
        <f t="shared" si="11"/>
        <v/>
      </c>
      <c r="F196" s="19" t="str">
        <f t="shared" si="12"/>
        <v/>
      </c>
      <c r="G196" s="29" t="str">
        <f>IFERROR(RunningBMR,"")</f>
        <v/>
      </c>
      <c r="H196" s="20" t="str">
        <f>IFERROR(IF(L195&gt;0,G195*ActivityFactor+IF(WeightGoal="Maintain",0,IF(WeightGoal="Decrease",-500,IF(WeightGoal="Increase",500))),""),"")</f>
        <v/>
      </c>
      <c r="I196" s="20" t="str">
        <f>IFERROR(G196*(ActivityFactor),"")</f>
        <v/>
      </c>
      <c r="J196" s="20" t="str">
        <f>IFERROR(IF(WeightGoal="Increase",H196-I196,I196-H196),"")</f>
        <v/>
      </c>
      <c r="K196" s="21" t="str">
        <f t="shared" si="14"/>
        <v/>
      </c>
      <c r="L196" s="28" t="str">
        <f>IFERROR(IF(Standard,K196/CalsPerPound,K196/CalsPerPound/2.2),"")</f>
        <v/>
      </c>
      <c r="M196" s="27" t="str">
        <f>IFERROR(WeightToLoseGain-L196,"")</f>
        <v/>
      </c>
      <c r="N196" s="40" t="str">
        <f>IFERROR(IF(C195&lt;&gt;"",M196/(WeightToLoseGain),""),"")</f>
        <v/>
      </c>
    </row>
    <row r="197" spans="3:14" ht="15" customHeight="1" x14ac:dyDescent="0.3">
      <c r="C197" s="26" t="str">
        <f t="shared" si="10"/>
        <v/>
      </c>
      <c r="D197" s="18" t="str">
        <f t="shared" si="13"/>
        <v/>
      </c>
      <c r="E197" s="18" t="str">
        <f t="shared" si="11"/>
        <v/>
      </c>
      <c r="F197" s="19" t="str">
        <f t="shared" si="12"/>
        <v/>
      </c>
      <c r="G197" s="29" t="str">
        <f>IFERROR(RunningBMR,"")</f>
        <v/>
      </c>
      <c r="H197" s="20" t="str">
        <f>IFERROR(IF(L196&gt;0,G196*ActivityFactor+IF(WeightGoal="Maintain",0,IF(WeightGoal="Decrease",-500,IF(WeightGoal="Increase",500))),""),"")</f>
        <v/>
      </c>
      <c r="I197" s="20" t="str">
        <f>IFERROR(G197*(ActivityFactor),"")</f>
        <v/>
      </c>
      <c r="J197" s="20" t="str">
        <f>IFERROR(IF(WeightGoal="Increase",H197-I197,I197-H197),"")</f>
        <v/>
      </c>
      <c r="K197" s="21" t="str">
        <f t="shared" si="14"/>
        <v/>
      </c>
      <c r="L197" s="28" t="str">
        <f>IFERROR(IF(Standard,K197/CalsPerPound,K197/CalsPerPound/2.2),"")</f>
        <v/>
      </c>
      <c r="M197" s="27" t="str">
        <f>IFERROR(WeightToLoseGain-L197,"")</f>
        <v/>
      </c>
      <c r="N197" s="40" t="str">
        <f>IFERROR(IF(C196&lt;&gt;"",M197/(WeightToLoseGain),""),"")</f>
        <v/>
      </c>
    </row>
    <row r="198" spans="3:14" ht="15" customHeight="1" x14ac:dyDescent="0.3">
      <c r="C198" s="26" t="str">
        <f t="shared" si="10"/>
        <v/>
      </c>
      <c r="D198" s="18" t="str">
        <f t="shared" si="13"/>
        <v/>
      </c>
      <c r="E198" s="18" t="str">
        <f t="shared" si="11"/>
        <v/>
      </c>
      <c r="F198" s="19" t="str">
        <f t="shared" si="12"/>
        <v/>
      </c>
      <c r="G198" s="29" t="str">
        <f>IFERROR(RunningBMR,"")</f>
        <v/>
      </c>
      <c r="H198" s="20" t="str">
        <f>IFERROR(IF(L197&gt;0,G197*ActivityFactor+IF(WeightGoal="Maintain",0,IF(WeightGoal="Decrease",-500,IF(WeightGoal="Increase",500))),""),"")</f>
        <v/>
      </c>
      <c r="I198" s="20" t="str">
        <f>IFERROR(G198*(ActivityFactor),"")</f>
        <v/>
      </c>
      <c r="J198" s="20" t="str">
        <f>IFERROR(IF(WeightGoal="Increase",H198-I198,I198-H198),"")</f>
        <v/>
      </c>
      <c r="K198" s="21" t="str">
        <f t="shared" si="14"/>
        <v/>
      </c>
      <c r="L198" s="28" t="str">
        <f>IFERROR(IF(Standard,K198/CalsPerPound,K198/CalsPerPound/2.2),"")</f>
        <v/>
      </c>
      <c r="M198" s="27" t="str">
        <f>IFERROR(WeightToLoseGain-L198,"")</f>
        <v/>
      </c>
      <c r="N198" s="40" t="str">
        <f>IFERROR(IF(C197&lt;&gt;"",M198/(WeightToLoseGain),""),"")</f>
        <v/>
      </c>
    </row>
    <row r="199" spans="3:14" ht="15" customHeight="1" x14ac:dyDescent="0.3">
      <c r="C199" s="26" t="str">
        <f t="shared" si="10"/>
        <v/>
      </c>
      <c r="D199" s="18" t="str">
        <f t="shared" si="13"/>
        <v/>
      </c>
      <c r="E199" s="18" t="str">
        <f t="shared" si="11"/>
        <v/>
      </c>
      <c r="F199" s="19" t="str">
        <f t="shared" si="12"/>
        <v/>
      </c>
      <c r="G199" s="29" t="str">
        <f>IFERROR(RunningBMR,"")</f>
        <v/>
      </c>
      <c r="H199" s="20" t="str">
        <f>IFERROR(IF(L198&gt;0,G198*ActivityFactor+IF(WeightGoal="Maintain",0,IF(WeightGoal="Decrease",-500,IF(WeightGoal="Increase",500))),""),"")</f>
        <v/>
      </c>
      <c r="I199" s="20" t="str">
        <f>IFERROR(G199*(ActivityFactor),"")</f>
        <v/>
      </c>
      <c r="J199" s="20" t="str">
        <f>IFERROR(IF(WeightGoal="Increase",H199-I199,I199-H199),"")</f>
        <v/>
      </c>
      <c r="K199" s="21" t="str">
        <f t="shared" si="14"/>
        <v/>
      </c>
      <c r="L199" s="28" t="str">
        <f>IFERROR(IF(Standard,K199/CalsPerPound,K199/CalsPerPound/2.2),"")</f>
        <v/>
      </c>
      <c r="M199" s="27" t="str">
        <f>IFERROR(WeightToLoseGain-L199,"")</f>
        <v/>
      </c>
      <c r="N199" s="40" t="str">
        <f>IFERROR(IF(C198&lt;&gt;"",M199/(WeightToLoseGain),""),"")</f>
        <v/>
      </c>
    </row>
    <row r="200" spans="3:14" ht="15" customHeight="1" x14ac:dyDescent="0.3">
      <c r="C200" s="26" t="str">
        <f t="shared" si="10"/>
        <v/>
      </c>
      <c r="D200" s="18" t="str">
        <f t="shared" si="13"/>
        <v/>
      </c>
      <c r="E200" s="18" t="str">
        <f t="shared" si="11"/>
        <v/>
      </c>
      <c r="F200" s="19" t="str">
        <f t="shared" si="12"/>
        <v/>
      </c>
      <c r="G200" s="29" t="str">
        <f>IFERROR(RunningBMR,"")</f>
        <v/>
      </c>
      <c r="H200" s="20" t="str">
        <f>IFERROR(IF(L199&gt;0,G199*ActivityFactor+IF(WeightGoal="Maintain",0,IF(WeightGoal="Decrease",-500,IF(WeightGoal="Increase",500))),""),"")</f>
        <v/>
      </c>
      <c r="I200" s="20" t="str">
        <f>IFERROR(G200*(ActivityFactor),"")</f>
        <v/>
      </c>
      <c r="J200" s="20" t="str">
        <f>IFERROR(IF(WeightGoal="Increase",H200-I200,I200-H200),"")</f>
        <v/>
      </c>
      <c r="K200" s="21" t="str">
        <f t="shared" si="14"/>
        <v/>
      </c>
      <c r="L200" s="28" t="str">
        <f>IFERROR(IF(Standard,K200/CalsPerPound,K200/CalsPerPound/2.2),"")</f>
        <v/>
      </c>
      <c r="M200" s="27" t="str">
        <f>IFERROR(WeightToLoseGain-L200,"")</f>
        <v/>
      </c>
      <c r="N200" s="40" t="str">
        <f>IFERROR(IF(C199&lt;&gt;"",M200/(WeightToLoseGain),""),"")</f>
        <v/>
      </c>
    </row>
    <row r="201" spans="3:14" ht="15" customHeight="1" x14ac:dyDescent="0.3">
      <c r="C201" s="26" t="str">
        <f t="shared" si="10"/>
        <v/>
      </c>
      <c r="D201" s="18" t="str">
        <f t="shared" si="13"/>
        <v/>
      </c>
      <c r="E201" s="18" t="str">
        <f t="shared" si="11"/>
        <v/>
      </c>
      <c r="F201" s="19" t="str">
        <f t="shared" si="12"/>
        <v/>
      </c>
      <c r="G201" s="29" t="str">
        <f>IFERROR(RunningBMR,"")</f>
        <v/>
      </c>
      <c r="H201" s="20" t="str">
        <f>IFERROR(IF(L200&gt;0,G200*ActivityFactor+IF(WeightGoal="Maintain",0,IF(WeightGoal="Decrease",-500,IF(WeightGoal="Increase",500))),""),"")</f>
        <v/>
      </c>
      <c r="I201" s="20" t="str">
        <f>IFERROR(G201*(ActivityFactor),"")</f>
        <v/>
      </c>
      <c r="J201" s="20" t="str">
        <f>IFERROR(IF(WeightGoal="Increase",H201-I201,I201-H201),"")</f>
        <v/>
      </c>
      <c r="K201" s="21" t="str">
        <f t="shared" si="14"/>
        <v/>
      </c>
      <c r="L201" s="28" t="str">
        <f>IFERROR(IF(Standard,K201/CalsPerPound,K201/CalsPerPound/2.2),"")</f>
        <v/>
      </c>
      <c r="M201" s="27" t="str">
        <f>IFERROR(WeightToLoseGain-L201,"")</f>
        <v/>
      </c>
      <c r="N201" s="40" t="str">
        <f>IFERROR(IF(C200&lt;&gt;"",M201/(WeightToLoseGain),""),"")</f>
        <v/>
      </c>
    </row>
    <row r="202" spans="3:14" ht="15" customHeight="1" x14ac:dyDescent="0.3">
      <c r="C202" s="26" t="str">
        <f t="shared" si="10"/>
        <v/>
      </c>
      <c r="D202" s="18" t="str">
        <f t="shared" si="13"/>
        <v/>
      </c>
      <c r="E202" s="18" t="str">
        <f t="shared" si="11"/>
        <v/>
      </c>
      <c r="F202" s="19" t="str">
        <f t="shared" si="12"/>
        <v/>
      </c>
      <c r="G202" s="29" t="str">
        <f>IFERROR(RunningBMR,"")</f>
        <v/>
      </c>
      <c r="H202" s="20" t="str">
        <f>IFERROR(IF(L201&gt;0,G201*ActivityFactor+IF(WeightGoal="Maintain",0,IF(WeightGoal="Decrease",-500,IF(WeightGoal="Increase",500))),""),"")</f>
        <v/>
      </c>
      <c r="I202" s="20" t="str">
        <f>IFERROR(G202*(ActivityFactor),"")</f>
        <v/>
      </c>
      <c r="J202" s="20" t="str">
        <f>IFERROR(IF(WeightGoal="Increase",H202-I202,I202-H202),"")</f>
        <v/>
      </c>
      <c r="K202" s="21" t="str">
        <f t="shared" si="14"/>
        <v/>
      </c>
      <c r="L202" s="28" t="str">
        <f>IFERROR(IF(Standard,K202/CalsPerPound,K202/CalsPerPound/2.2),"")</f>
        <v/>
      </c>
      <c r="M202" s="27" t="str">
        <f>IFERROR(WeightToLoseGain-L202,"")</f>
        <v/>
      </c>
      <c r="N202" s="40" t="str">
        <f>IFERROR(IF(C201&lt;&gt;"",M202/(WeightToLoseGain),""),"")</f>
        <v/>
      </c>
    </row>
    <row r="203" spans="3:14" ht="15" customHeight="1" x14ac:dyDescent="0.3">
      <c r="C203" s="26" t="str">
        <f t="shared" si="10"/>
        <v/>
      </c>
      <c r="D203" s="18" t="str">
        <f t="shared" si="13"/>
        <v/>
      </c>
      <c r="E203" s="18" t="str">
        <f t="shared" si="11"/>
        <v/>
      </c>
      <c r="F203" s="19" t="str">
        <f t="shared" si="12"/>
        <v/>
      </c>
      <c r="G203" s="29" t="str">
        <f>IFERROR(RunningBMR,"")</f>
        <v/>
      </c>
      <c r="H203" s="20" t="str">
        <f>IFERROR(IF(L202&gt;0,G202*ActivityFactor+IF(WeightGoal="Maintain",0,IF(WeightGoal="Decrease",-500,IF(WeightGoal="Increase",500))),""),"")</f>
        <v/>
      </c>
      <c r="I203" s="20" t="str">
        <f>IFERROR(G203*(ActivityFactor),"")</f>
        <v/>
      </c>
      <c r="J203" s="20" t="str">
        <f>IFERROR(IF(WeightGoal="Increase",H203-I203,I203-H203),"")</f>
        <v/>
      </c>
      <c r="K203" s="21" t="str">
        <f t="shared" si="14"/>
        <v/>
      </c>
      <c r="L203" s="28" t="str">
        <f>IFERROR(IF(Standard,K203/CalsPerPound,K203/CalsPerPound/2.2),"")</f>
        <v/>
      </c>
      <c r="M203" s="27" t="str">
        <f>IFERROR(WeightToLoseGain-L203,"")</f>
        <v/>
      </c>
      <c r="N203" s="40" t="str">
        <f>IFERROR(IF(C202&lt;&gt;"",M203/(WeightToLoseGain),""),"")</f>
        <v/>
      </c>
    </row>
    <row r="204" spans="3:14" ht="15" customHeight="1" x14ac:dyDescent="0.3">
      <c r="C204" s="26" t="str">
        <f t="shared" si="10"/>
        <v/>
      </c>
      <c r="D204" s="18" t="str">
        <f t="shared" si="13"/>
        <v/>
      </c>
      <c r="E204" s="18" t="str">
        <f t="shared" si="11"/>
        <v/>
      </c>
      <c r="F204" s="19" t="str">
        <f t="shared" si="12"/>
        <v/>
      </c>
      <c r="G204" s="29" t="str">
        <f>IFERROR(RunningBMR,"")</f>
        <v/>
      </c>
      <c r="H204" s="20" t="str">
        <f>IFERROR(IF(L203&gt;0,G203*ActivityFactor+IF(WeightGoal="Maintain",0,IF(WeightGoal="Decrease",-500,IF(WeightGoal="Increase",500))),""),"")</f>
        <v/>
      </c>
      <c r="I204" s="20" t="str">
        <f>IFERROR(G204*(ActivityFactor),"")</f>
        <v/>
      </c>
      <c r="J204" s="20" t="str">
        <f>IFERROR(IF(WeightGoal="Increase",H204-I204,I204-H204),"")</f>
        <v/>
      </c>
      <c r="K204" s="21" t="str">
        <f t="shared" si="14"/>
        <v/>
      </c>
      <c r="L204" s="28" t="str">
        <f>IFERROR(IF(Standard,K204/CalsPerPound,K204/CalsPerPound/2.2),"")</f>
        <v/>
      </c>
      <c r="M204" s="27" t="str">
        <f>IFERROR(WeightToLoseGain-L204,"")</f>
        <v/>
      </c>
      <c r="N204" s="40" t="str">
        <f>IFERROR(IF(C203&lt;&gt;"",M204/(WeightToLoseGain),""),"")</f>
        <v/>
      </c>
    </row>
    <row r="205" spans="3:14" ht="15" customHeight="1" x14ac:dyDescent="0.3">
      <c r="C205" s="26" t="str">
        <f t="shared" ref="C205:C268" si="15">IFERROR(IF(L204&gt;0,C204+1,""),"")</f>
        <v/>
      </c>
      <c r="D205" s="18" t="str">
        <f t="shared" si="13"/>
        <v/>
      </c>
      <c r="E205" s="18" t="str">
        <f t="shared" ref="E205:E268" si="16">IFERROR(IF(L204&gt;0,E204+1,""),"")</f>
        <v/>
      </c>
      <c r="F205" s="19" t="str">
        <f t="shared" ref="F205:F268" si="17">IFERROR(IF($E205&lt;&gt;"",F204-(J204/CalsPerPound),""),"")</f>
        <v/>
      </c>
      <c r="G205" s="29" t="str">
        <f>IFERROR(RunningBMR,"")</f>
        <v/>
      </c>
      <c r="H205" s="20" t="str">
        <f>IFERROR(IF(L204&gt;0,G204*ActivityFactor+IF(WeightGoal="Maintain",0,IF(WeightGoal="Decrease",-500,IF(WeightGoal="Increase",500))),""),"")</f>
        <v/>
      </c>
      <c r="I205" s="20" t="str">
        <f>IFERROR(G205*(ActivityFactor),"")</f>
        <v/>
      </c>
      <c r="J205" s="20" t="str">
        <f>IFERROR(IF(WeightGoal="Increase",H205-I205,I205-H205),"")</f>
        <v/>
      </c>
      <c r="K205" s="21" t="str">
        <f t="shared" si="14"/>
        <v/>
      </c>
      <c r="L205" s="28" t="str">
        <f>IFERROR(IF(Standard,K205/CalsPerPound,K205/CalsPerPound/2.2),"")</f>
        <v/>
      </c>
      <c r="M205" s="27" t="str">
        <f>IFERROR(WeightToLoseGain-L205,"")</f>
        <v/>
      </c>
      <c r="N205" s="40" t="str">
        <f>IFERROR(IF(C204&lt;&gt;"",M205/(WeightToLoseGain),""),"")</f>
        <v/>
      </c>
    </row>
    <row r="206" spans="3:14" ht="15" customHeight="1" x14ac:dyDescent="0.3">
      <c r="C206" s="26" t="str">
        <f t="shared" si="15"/>
        <v/>
      </c>
      <c r="D206" s="18" t="str">
        <f t="shared" ref="D206:D269" si="18">IFERROR(IF(E206&lt;&gt;"",IF(MOD(E206,7)=1,(E205/7)+1,""),""),"")</f>
        <v/>
      </c>
      <c r="E206" s="18" t="str">
        <f t="shared" si="16"/>
        <v/>
      </c>
      <c r="F206" s="19" t="str">
        <f t="shared" si="17"/>
        <v/>
      </c>
      <c r="G206" s="29" t="str">
        <f>IFERROR(RunningBMR,"")</f>
        <v/>
      </c>
      <c r="H206" s="20" t="str">
        <f>IFERROR(IF(L205&gt;0,G205*ActivityFactor+IF(WeightGoal="Maintain",0,IF(WeightGoal="Decrease",-500,IF(WeightGoal="Increase",500))),""),"")</f>
        <v/>
      </c>
      <c r="I206" s="20" t="str">
        <f>IFERROR(G206*(ActivityFactor),"")</f>
        <v/>
      </c>
      <c r="J206" s="20" t="str">
        <f>IFERROR(IF(WeightGoal="Increase",H206-I206,I206-H206),"")</f>
        <v/>
      </c>
      <c r="K206" s="21" t="str">
        <f t="shared" ref="K206:K269" si="19">IFERROR(K205-J206,"")</f>
        <v/>
      </c>
      <c r="L206" s="28" t="str">
        <f>IFERROR(IF(Standard,K206/CalsPerPound,K206/CalsPerPound/2.2),"")</f>
        <v/>
      </c>
      <c r="M206" s="27" t="str">
        <f>IFERROR(WeightToLoseGain-L206,"")</f>
        <v/>
      </c>
      <c r="N206" s="40" t="str">
        <f>IFERROR(IF(C205&lt;&gt;"",M206/(WeightToLoseGain),""),"")</f>
        <v/>
      </c>
    </row>
    <row r="207" spans="3:14" ht="15" customHeight="1" x14ac:dyDescent="0.3">
      <c r="C207" s="26" t="str">
        <f t="shared" si="15"/>
        <v/>
      </c>
      <c r="D207" s="18" t="str">
        <f t="shared" si="18"/>
        <v/>
      </c>
      <c r="E207" s="18" t="str">
        <f t="shared" si="16"/>
        <v/>
      </c>
      <c r="F207" s="19" t="str">
        <f t="shared" si="17"/>
        <v/>
      </c>
      <c r="G207" s="29" t="str">
        <f>IFERROR(RunningBMR,"")</f>
        <v/>
      </c>
      <c r="H207" s="20" t="str">
        <f>IFERROR(IF(L206&gt;0,G206*ActivityFactor+IF(WeightGoal="Maintain",0,IF(WeightGoal="Decrease",-500,IF(WeightGoal="Increase",500))),""),"")</f>
        <v/>
      </c>
      <c r="I207" s="20" t="str">
        <f>IFERROR(G207*(ActivityFactor),"")</f>
        <v/>
      </c>
      <c r="J207" s="20" t="str">
        <f>IFERROR(IF(WeightGoal="Increase",H207-I207,I207-H207),"")</f>
        <v/>
      </c>
      <c r="K207" s="21" t="str">
        <f t="shared" si="19"/>
        <v/>
      </c>
      <c r="L207" s="28" t="str">
        <f>IFERROR(IF(Standard,K207/CalsPerPound,K207/CalsPerPound/2.2),"")</f>
        <v/>
      </c>
      <c r="M207" s="27" t="str">
        <f>IFERROR(WeightToLoseGain-L207,"")</f>
        <v/>
      </c>
      <c r="N207" s="40" t="str">
        <f>IFERROR(IF(C206&lt;&gt;"",M207/(WeightToLoseGain),""),"")</f>
        <v/>
      </c>
    </row>
    <row r="208" spans="3:14" ht="15" customHeight="1" x14ac:dyDescent="0.3">
      <c r="C208" s="26" t="str">
        <f t="shared" si="15"/>
        <v/>
      </c>
      <c r="D208" s="18" t="str">
        <f t="shared" si="18"/>
        <v/>
      </c>
      <c r="E208" s="18" t="str">
        <f t="shared" si="16"/>
        <v/>
      </c>
      <c r="F208" s="19" t="str">
        <f t="shared" si="17"/>
        <v/>
      </c>
      <c r="G208" s="29" t="str">
        <f>IFERROR(RunningBMR,"")</f>
        <v/>
      </c>
      <c r="H208" s="20" t="str">
        <f>IFERROR(IF(L207&gt;0,G207*ActivityFactor+IF(WeightGoal="Maintain",0,IF(WeightGoal="Decrease",-500,IF(WeightGoal="Increase",500))),""),"")</f>
        <v/>
      </c>
      <c r="I208" s="20" t="str">
        <f>IFERROR(G208*(ActivityFactor),"")</f>
        <v/>
      </c>
      <c r="J208" s="20" t="str">
        <f>IFERROR(IF(WeightGoal="Increase",H208-I208,I208-H208),"")</f>
        <v/>
      </c>
      <c r="K208" s="21" t="str">
        <f t="shared" si="19"/>
        <v/>
      </c>
      <c r="L208" s="28" t="str">
        <f>IFERROR(IF(Standard,K208/CalsPerPound,K208/CalsPerPound/2.2),"")</f>
        <v/>
      </c>
      <c r="M208" s="27" t="str">
        <f>IFERROR(WeightToLoseGain-L208,"")</f>
        <v/>
      </c>
      <c r="N208" s="40" t="str">
        <f>IFERROR(IF(C207&lt;&gt;"",M208/(WeightToLoseGain),""),"")</f>
        <v/>
      </c>
    </row>
    <row r="209" spans="3:14" ht="15" customHeight="1" x14ac:dyDescent="0.3">
      <c r="C209" s="26" t="str">
        <f t="shared" si="15"/>
        <v/>
      </c>
      <c r="D209" s="18" t="str">
        <f t="shared" si="18"/>
        <v/>
      </c>
      <c r="E209" s="18" t="str">
        <f t="shared" si="16"/>
        <v/>
      </c>
      <c r="F209" s="19" t="str">
        <f t="shared" si="17"/>
        <v/>
      </c>
      <c r="G209" s="29" t="str">
        <f>IFERROR(RunningBMR,"")</f>
        <v/>
      </c>
      <c r="H209" s="20" t="str">
        <f>IFERROR(IF(L208&gt;0,G208*ActivityFactor+IF(WeightGoal="Maintain",0,IF(WeightGoal="Decrease",-500,IF(WeightGoal="Increase",500))),""),"")</f>
        <v/>
      </c>
      <c r="I209" s="20" t="str">
        <f>IFERROR(G209*(ActivityFactor),"")</f>
        <v/>
      </c>
      <c r="J209" s="20" t="str">
        <f>IFERROR(IF(WeightGoal="Increase",H209-I209,I209-H209),"")</f>
        <v/>
      </c>
      <c r="K209" s="21" t="str">
        <f t="shared" si="19"/>
        <v/>
      </c>
      <c r="L209" s="28" t="str">
        <f>IFERROR(IF(Standard,K209/CalsPerPound,K209/CalsPerPound/2.2),"")</f>
        <v/>
      </c>
      <c r="M209" s="27" t="str">
        <f>IFERROR(WeightToLoseGain-L209,"")</f>
        <v/>
      </c>
      <c r="N209" s="40" t="str">
        <f>IFERROR(IF(C208&lt;&gt;"",M209/(WeightToLoseGain),""),"")</f>
        <v/>
      </c>
    </row>
    <row r="210" spans="3:14" ht="15" customHeight="1" x14ac:dyDescent="0.3">
      <c r="C210" s="26" t="str">
        <f t="shared" si="15"/>
        <v/>
      </c>
      <c r="D210" s="18" t="str">
        <f t="shared" si="18"/>
        <v/>
      </c>
      <c r="E210" s="18" t="str">
        <f t="shared" si="16"/>
        <v/>
      </c>
      <c r="F210" s="19" t="str">
        <f t="shared" si="17"/>
        <v/>
      </c>
      <c r="G210" s="29" t="str">
        <f>IFERROR(RunningBMR,"")</f>
        <v/>
      </c>
      <c r="H210" s="20" t="str">
        <f>IFERROR(IF(L209&gt;0,G209*ActivityFactor+IF(WeightGoal="Maintain",0,IF(WeightGoal="Decrease",-500,IF(WeightGoal="Increase",500))),""),"")</f>
        <v/>
      </c>
      <c r="I210" s="20" t="str">
        <f>IFERROR(G210*(ActivityFactor),"")</f>
        <v/>
      </c>
      <c r="J210" s="20" t="str">
        <f>IFERROR(IF(WeightGoal="Increase",H210-I210,I210-H210),"")</f>
        <v/>
      </c>
      <c r="K210" s="21" t="str">
        <f t="shared" si="19"/>
        <v/>
      </c>
      <c r="L210" s="28" t="str">
        <f>IFERROR(IF(Standard,K210/CalsPerPound,K210/CalsPerPound/2.2),"")</f>
        <v/>
      </c>
      <c r="M210" s="27" t="str">
        <f>IFERROR(WeightToLoseGain-L210,"")</f>
        <v/>
      </c>
      <c r="N210" s="40" t="str">
        <f>IFERROR(IF(C209&lt;&gt;"",M210/(WeightToLoseGain),""),"")</f>
        <v/>
      </c>
    </row>
    <row r="211" spans="3:14" ht="15" customHeight="1" x14ac:dyDescent="0.3">
      <c r="C211" s="26" t="str">
        <f t="shared" si="15"/>
        <v/>
      </c>
      <c r="D211" s="18" t="str">
        <f t="shared" si="18"/>
        <v/>
      </c>
      <c r="E211" s="18" t="str">
        <f t="shared" si="16"/>
        <v/>
      </c>
      <c r="F211" s="19" t="str">
        <f t="shared" si="17"/>
        <v/>
      </c>
      <c r="G211" s="29" t="str">
        <f>IFERROR(RunningBMR,"")</f>
        <v/>
      </c>
      <c r="H211" s="20" t="str">
        <f>IFERROR(IF(L210&gt;0,G210*ActivityFactor+IF(WeightGoal="Maintain",0,IF(WeightGoal="Decrease",-500,IF(WeightGoal="Increase",500))),""),"")</f>
        <v/>
      </c>
      <c r="I211" s="20" t="str">
        <f>IFERROR(G211*(ActivityFactor),"")</f>
        <v/>
      </c>
      <c r="J211" s="20" t="str">
        <f>IFERROR(IF(WeightGoal="Increase",H211-I211,I211-H211),"")</f>
        <v/>
      </c>
      <c r="K211" s="21" t="str">
        <f t="shared" si="19"/>
        <v/>
      </c>
      <c r="L211" s="28" t="str">
        <f>IFERROR(IF(Standard,K211/CalsPerPound,K211/CalsPerPound/2.2),"")</f>
        <v/>
      </c>
      <c r="M211" s="27" t="str">
        <f>IFERROR(WeightToLoseGain-L211,"")</f>
        <v/>
      </c>
      <c r="N211" s="40" t="str">
        <f>IFERROR(IF(C210&lt;&gt;"",M211/(WeightToLoseGain),""),"")</f>
        <v/>
      </c>
    </row>
    <row r="212" spans="3:14" ht="15" customHeight="1" x14ac:dyDescent="0.3">
      <c r="C212" s="26" t="str">
        <f t="shared" si="15"/>
        <v/>
      </c>
      <c r="D212" s="18" t="str">
        <f t="shared" si="18"/>
        <v/>
      </c>
      <c r="E212" s="18" t="str">
        <f t="shared" si="16"/>
        <v/>
      </c>
      <c r="F212" s="19" t="str">
        <f t="shared" si="17"/>
        <v/>
      </c>
      <c r="G212" s="29" t="str">
        <f>IFERROR(RunningBMR,"")</f>
        <v/>
      </c>
      <c r="H212" s="20" t="str">
        <f>IFERROR(IF(L211&gt;0,G211*ActivityFactor+IF(WeightGoal="Maintain",0,IF(WeightGoal="Decrease",-500,IF(WeightGoal="Increase",500))),""),"")</f>
        <v/>
      </c>
      <c r="I212" s="20" t="str">
        <f>IFERROR(G212*(ActivityFactor),"")</f>
        <v/>
      </c>
      <c r="J212" s="20" t="str">
        <f>IFERROR(IF(WeightGoal="Increase",H212-I212,I212-H212),"")</f>
        <v/>
      </c>
      <c r="K212" s="21" t="str">
        <f t="shared" si="19"/>
        <v/>
      </c>
      <c r="L212" s="28" t="str">
        <f>IFERROR(IF(Standard,K212/CalsPerPound,K212/CalsPerPound/2.2),"")</f>
        <v/>
      </c>
      <c r="M212" s="27" t="str">
        <f>IFERROR(WeightToLoseGain-L212,"")</f>
        <v/>
      </c>
      <c r="N212" s="40" t="str">
        <f>IFERROR(IF(C211&lt;&gt;"",M212/(WeightToLoseGain),""),"")</f>
        <v/>
      </c>
    </row>
    <row r="213" spans="3:14" ht="15" customHeight="1" x14ac:dyDescent="0.3">
      <c r="C213" s="26" t="str">
        <f t="shared" si="15"/>
        <v/>
      </c>
      <c r="D213" s="18" t="str">
        <f t="shared" si="18"/>
        <v/>
      </c>
      <c r="E213" s="18" t="str">
        <f t="shared" si="16"/>
        <v/>
      </c>
      <c r="F213" s="19" t="str">
        <f t="shared" si="17"/>
        <v/>
      </c>
      <c r="G213" s="29" t="str">
        <f>IFERROR(RunningBMR,"")</f>
        <v/>
      </c>
      <c r="H213" s="20" t="str">
        <f>IFERROR(IF(L212&gt;0,G212*ActivityFactor+IF(WeightGoal="Maintain",0,IF(WeightGoal="Decrease",-500,IF(WeightGoal="Increase",500))),""),"")</f>
        <v/>
      </c>
      <c r="I213" s="20" t="str">
        <f>IFERROR(G213*(ActivityFactor),"")</f>
        <v/>
      </c>
      <c r="J213" s="20" t="str">
        <f>IFERROR(IF(WeightGoal="Increase",H213-I213,I213-H213),"")</f>
        <v/>
      </c>
      <c r="K213" s="21" t="str">
        <f t="shared" si="19"/>
        <v/>
      </c>
      <c r="L213" s="28" t="str">
        <f>IFERROR(IF(Standard,K213/CalsPerPound,K213/CalsPerPound/2.2),"")</f>
        <v/>
      </c>
      <c r="M213" s="27" t="str">
        <f>IFERROR(WeightToLoseGain-L213,"")</f>
        <v/>
      </c>
      <c r="N213" s="40" t="str">
        <f>IFERROR(IF(C212&lt;&gt;"",M213/(WeightToLoseGain),""),"")</f>
        <v/>
      </c>
    </row>
    <row r="214" spans="3:14" ht="15" customHeight="1" x14ac:dyDescent="0.3">
      <c r="C214" s="26" t="str">
        <f t="shared" si="15"/>
        <v/>
      </c>
      <c r="D214" s="18" t="str">
        <f t="shared" si="18"/>
        <v/>
      </c>
      <c r="E214" s="18" t="str">
        <f t="shared" si="16"/>
        <v/>
      </c>
      <c r="F214" s="19" t="str">
        <f t="shared" si="17"/>
        <v/>
      </c>
      <c r="G214" s="29" t="str">
        <f>IFERROR(RunningBMR,"")</f>
        <v/>
      </c>
      <c r="H214" s="20" t="str">
        <f>IFERROR(IF(L213&gt;0,G213*ActivityFactor+IF(WeightGoal="Maintain",0,IF(WeightGoal="Decrease",-500,IF(WeightGoal="Increase",500))),""),"")</f>
        <v/>
      </c>
      <c r="I214" s="20" t="str">
        <f>IFERROR(G214*(ActivityFactor),"")</f>
        <v/>
      </c>
      <c r="J214" s="20" t="str">
        <f>IFERROR(IF(WeightGoal="Increase",H214-I214,I214-H214),"")</f>
        <v/>
      </c>
      <c r="K214" s="21" t="str">
        <f t="shared" si="19"/>
        <v/>
      </c>
      <c r="L214" s="28" t="str">
        <f>IFERROR(IF(Standard,K214/CalsPerPound,K214/CalsPerPound/2.2),"")</f>
        <v/>
      </c>
      <c r="M214" s="27" t="str">
        <f>IFERROR(WeightToLoseGain-L214,"")</f>
        <v/>
      </c>
      <c r="N214" s="40" t="str">
        <f>IFERROR(IF(C213&lt;&gt;"",M214/(WeightToLoseGain),""),"")</f>
        <v/>
      </c>
    </row>
    <row r="215" spans="3:14" ht="15" customHeight="1" x14ac:dyDescent="0.3">
      <c r="C215" s="26" t="str">
        <f t="shared" si="15"/>
        <v/>
      </c>
      <c r="D215" s="18" t="str">
        <f t="shared" si="18"/>
        <v/>
      </c>
      <c r="E215" s="18" t="str">
        <f t="shared" si="16"/>
        <v/>
      </c>
      <c r="F215" s="19" t="str">
        <f t="shared" si="17"/>
        <v/>
      </c>
      <c r="G215" s="29" t="str">
        <f>IFERROR(RunningBMR,"")</f>
        <v/>
      </c>
      <c r="H215" s="20" t="str">
        <f>IFERROR(IF(L214&gt;0,G214*ActivityFactor+IF(WeightGoal="Maintain",0,IF(WeightGoal="Decrease",-500,IF(WeightGoal="Increase",500))),""),"")</f>
        <v/>
      </c>
      <c r="I215" s="20" t="str">
        <f>IFERROR(G215*(ActivityFactor),"")</f>
        <v/>
      </c>
      <c r="J215" s="20" t="str">
        <f>IFERROR(IF(WeightGoal="Increase",H215-I215,I215-H215),"")</f>
        <v/>
      </c>
      <c r="K215" s="21" t="str">
        <f t="shared" si="19"/>
        <v/>
      </c>
      <c r="L215" s="28" t="str">
        <f>IFERROR(IF(Standard,K215/CalsPerPound,K215/CalsPerPound/2.2),"")</f>
        <v/>
      </c>
      <c r="M215" s="27" t="str">
        <f>IFERROR(WeightToLoseGain-L215,"")</f>
        <v/>
      </c>
      <c r="N215" s="40" t="str">
        <f>IFERROR(IF(C214&lt;&gt;"",M215/(WeightToLoseGain),""),"")</f>
        <v/>
      </c>
    </row>
    <row r="216" spans="3:14" ht="15" customHeight="1" x14ac:dyDescent="0.3">
      <c r="C216" s="26" t="str">
        <f t="shared" si="15"/>
        <v/>
      </c>
      <c r="D216" s="18" t="str">
        <f t="shared" si="18"/>
        <v/>
      </c>
      <c r="E216" s="18" t="str">
        <f t="shared" si="16"/>
        <v/>
      </c>
      <c r="F216" s="19" t="str">
        <f t="shared" si="17"/>
        <v/>
      </c>
      <c r="G216" s="29" t="str">
        <f>IFERROR(RunningBMR,"")</f>
        <v/>
      </c>
      <c r="H216" s="20" t="str">
        <f>IFERROR(IF(L215&gt;0,G215*ActivityFactor+IF(WeightGoal="Maintain",0,IF(WeightGoal="Decrease",-500,IF(WeightGoal="Increase",500))),""),"")</f>
        <v/>
      </c>
      <c r="I216" s="20" t="str">
        <f>IFERROR(G216*(ActivityFactor),"")</f>
        <v/>
      </c>
      <c r="J216" s="20" t="str">
        <f>IFERROR(IF(WeightGoal="Increase",H216-I216,I216-H216),"")</f>
        <v/>
      </c>
      <c r="K216" s="21" t="str">
        <f t="shared" si="19"/>
        <v/>
      </c>
      <c r="L216" s="28" t="str">
        <f>IFERROR(IF(Standard,K216/CalsPerPound,K216/CalsPerPound/2.2),"")</f>
        <v/>
      </c>
      <c r="M216" s="27" t="str">
        <f>IFERROR(WeightToLoseGain-L216,"")</f>
        <v/>
      </c>
      <c r="N216" s="40" t="str">
        <f>IFERROR(IF(C215&lt;&gt;"",M216/(WeightToLoseGain),""),"")</f>
        <v/>
      </c>
    </row>
    <row r="217" spans="3:14" ht="15" customHeight="1" x14ac:dyDescent="0.3">
      <c r="C217" s="26" t="str">
        <f t="shared" si="15"/>
        <v/>
      </c>
      <c r="D217" s="18" t="str">
        <f t="shared" si="18"/>
        <v/>
      </c>
      <c r="E217" s="18" t="str">
        <f t="shared" si="16"/>
        <v/>
      </c>
      <c r="F217" s="19" t="str">
        <f t="shared" si="17"/>
        <v/>
      </c>
      <c r="G217" s="29" t="str">
        <f>IFERROR(RunningBMR,"")</f>
        <v/>
      </c>
      <c r="H217" s="20" t="str">
        <f>IFERROR(IF(L216&gt;0,G216*ActivityFactor+IF(WeightGoal="Maintain",0,IF(WeightGoal="Decrease",-500,IF(WeightGoal="Increase",500))),""),"")</f>
        <v/>
      </c>
      <c r="I217" s="20" t="str">
        <f>IFERROR(G217*(ActivityFactor),"")</f>
        <v/>
      </c>
      <c r="J217" s="20" t="str">
        <f>IFERROR(IF(WeightGoal="Increase",H217-I217,I217-H217),"")</f>
        <v/>
      </c>
      <c r="K217" s="21" t="str">
        <f t="shared" si="19"/>
        <v/>
      </c>
      <c r="L217" s="28" t="str">
        <f>IFERROR(IF(Standard,K217/CalsPerPound,K217/CalsPerPound/2.2),"")</f>
        <v/>
      </c>
      <c r="M217" s="27" t="str">
        <f>IFERROR(WeightToLoseGain-L217,"")</f>
        <v/>
      </c>
      <c r="N217" s="40" t="str">
        <f>IFERROR(IF(C216&lt;&gt;"",M217/(WeightToLoseGain),""),"")</f>
        <v/>
      </c>
    </row>
    <row r="218" spans="3:14" ht="15" customHeight="1" x14ac:dyDescent="0.3">
      <c r="C218" s="26" t="str">
        <f t="shared" si="15"/>
        <v/>
      </c>
      <c r="D218" s="18" t="str">
        <f t="shared" si="18"/>
        <v/>
      </c>
      <c r="E218" s="18" t="str">
        <f t="shared" si="16"/>
        <v/>
      </c>
      <c r="F218" s="19" t="str">
        <f t="shared" si="17"/>
        <v/>
      </c>
      <c r="G218" s="29" t="str">
        <f>IFERROR(RunningBMR,"")</f>
        <v/>
      </c>
      <c r="H218" s="20" t="str">
        <f>IFERROR(IF(L217&gt;0,G217*ActivityFactor+IF(WeightGoal="Maintain",0,IF(WeightGoal="Decrease",-500,IF(WeightGoal="Increase",500))),""),"")</f>
        <v/>
      </c>
      <c r="I218" s="20" t="str">
        <f>IFERROR(G218*(ActivityFactor),"")</f>
        <v/>
      </c>
      <c r="J218" s="20" t="str">
        <f>IFERROR(IF(WeightGoal="Increase",H218-I218,I218-H218),"")</f>
        <v/>
      </c>
      <c r="K218" s="21" t="str">
        <f t="shared" si="19"/>
        <v/>
      </c>
      <c r="L218" s="28" t="str">
        <f>IFERROR(IF(Standard,K218/CalsPerPound,K218/CalsPerPound/2.2),"")</f>
        <v/>
      </c>
      <c r="M218" s="27" t="str">
        <f>IFERROR(WeightToLoseGain-L218,"")</f>
        <v/>
      </c>
      <c r="N218" s="40" t="str">
        <f>IFERROR(IF(C217&lt;&gt;"",M218/(WeightToLoseGain),""),"")</f>
        <v/>
      </c>
    </row>
    <row r="219" spans="3:14" ht="15" customHeight="1" x14ac:dyDescent="0.3">
      <c r="C219" s="26" t="str">
        <f t="shared" si="15"/>
        <v/>
      </c>
      <c r="D219" s="18" t="str">
        <f t="shared" si="18"/>
        <v/>
      </c>
      <c r="E219" s="18" t="str">
        <f t="shared" si="16"/>
        <v/>
      </c>
      <c r="F219" s="19" t="str">
        <f t="shared" si="17"/>
        <v/>
      </c>
      <c r="G219" s="29" t="str">
        <f>IFERROR(RunningBMR,"")</f>
        <v/>
      </c>
      <c r="H219" s="20" t="str">
        <f>IFERROR(IF(L218&gt;0,G218*ActivityFactor+IF(WeightGoal="Maintain",0,IF(WeightGoal="Decrease",-500,IF(WeightGoal="Increase",500))),""),"")</f>
        <v/>
      </c>
      <c r="I219" s="20" t="str">
        <f>IFERROR(G219*(ActivityFactor),"")</f>
        <v/>
      </c>
      <c r="J219" s="20" t="str">
        <f>IFERROR(IF(WeightGoal="Increase",H219-I219,I219-H219),"")</f>
        <v/>
      </c>
      <c r="K219" s="21" t="str">
        <f t="shared" si="19"/>
        <v/>
      </c>
      <c r="L219" s="28" t="str">
        <f>IFERROR(IF(Standard,K219/CalsPerPound,K219/CalsPerPound/2.2),"")</f>
        <v/>
      </c>
      <c r="M219" s="27" t="str">
        <f>IFERROR(WeightToLoseGain-L219,"")</f>
        <v/>
      </c>
      <c r="N219" s="40" t="str">
        <f>IFERROR(IF(C218&lt;&gt;"",M219/(WeightToLoseGain),""),"")</f>
        <v/>
      </c>
    </row>
    <row r="220" spans="3:14" ht="15" customHeight="1" x14ac:dyDescent="0.3">
      <c r="C220" s="26" t="str">
        <f t="shared" si="15"/>
        <v/>
      </c>
      <c r="D220" s="18" t="str">
        <f t="shared" si="18"/>
        <v/>
      </c>
      <c r="E220" s="18" t="str">
        <f t="shared" si="16"/>
        <v/>
      </c>
      <c r="F220" s="19" t="str">
        <f t="shared" si="17"/>
        <v/>
      </c>
      <c r="G220" s="29" t="str">
        <f>IFERROR(RunningBMR,"")</f>
        <v/>
      </c>
      <c r="H220" s="20" t="str">
        <f>IFERROR(IF(L219&gt;0,G219*ActivityFactor+IF(WeightGoal="Maintain",0,IF(WeightGoal="Decrease",-500,IF(WeightGoal="Increase",500))),""),"")</f>
        <v/>
      </c>
      <c r="I220" s="20" t="str">
        <f>IFERROR(G220*(ActivityFactor),"")</f>
        <v/>
      </c>
      <c r="J220" s="20" t="str">
        <f>IFERROR(IF(WeightGoal="Increase",H220-I220,I220-H220),"")</f>
        <v/>
      </c>
      <c r="K220" s="21" t="str">
        <f t="shared" si="19"/>
        <v/>
      </c>
      <c r="L220" s="28" t="str">
        <f>IFERROR(IF(Standard,K220/CalsPerPound,K220/CalsPerPound/2.2),"")</f>
        <v/>
      </c>
      <c r="M220" s="27" t="str">
        <f>IFERROR(WeightToLoseGain-L220,"")</f>
        <v/>
      </c>
      <c r="N220" s="40" t="str">
        <f>IFERROR(IF(C219&lt;&gt;"",M220/(WeightToLoseGain),""),"")</f>
        <v/>
      </c>
    </row>
    <row r="221" spans="3:14" ht="15" customHeight="1" x14ac:dyDescent="0.3">
      <c r="C221" s="26" t="str">
        <f t="shared" si="15"/>
        <v/>
      </c>
      <c r="D221" s="18" t="str">
        <f t="shared" si="18"/>
        <v/>
      </c>
      <c r="E221" s="18" t="str">
        <f t="shared" si="16"/>
        <v/>
      </c>
      <c r="F221" s="19" t="str">
        <f t="shared" si="17"/>
        <v/>
      </c>
      <c r="G221" s="29" t="str">
        <f>IFERROR(RunningBMR,"")</f>
        <v/>
      </c>
      <c r="H221" s="20" t="str">
        <f>IFERROR(IF(L220&gt;0,G220*ActivityFactor+IF(WeightGoal="Maintain",0,IF(WeightGoal="Decrease",-500,IF(WeightGoal="Increase",500))),""),"")</f>
        <v/>
      </c>
      <c r="I221" s="20" t="str">
        <f>IFERROR(G221*(ActivityFactor),"")</f>
        <v/>
      </c>
      <c r="J221" s="20" t="str">
        <f>IFERROR(IF(WeightGoal="Increase",H221-I221,I221-H221),"")</f>
        <v/>
      </c>
      <c r="K221" s="21" t="str">
        <f t="shared" si="19"/>
        <v/>
      </c>
      <c r="L221" s="28" t="str">
        <f>IFERROR(IF(Standard,K221/CalsPerPound,K221/CalsPerPound/2.2),"")</f>
        <v/>
      </c>
      <c r="M221" s="27" t="str">
        <f>IFERROR(WeightToLoseGain-L221,"")</f>
        <v/>
      </c>
      <c r="N221" s="40" t="str">
        <f>IFERROR(IF(C220&lt;&gt;"",M221/(WeightToLoseGain),""),"")</f>
        <v/>
      </c>
    </row>
    <row r="222" spans="3:14" ht="15" customHeight="1" x14ac:dyDescent="0.3">
      <c r="C222" s="26" t="str">
        <f t="shared" si="15"/>
        <v/>
      </c>
      <c r="D222" s="18" t="str">
        <f t="shared" si="18"/>
        <v/>
      </c>
      <c r="E222" s="18" t="str">
        <f t="shared" si="16"/>
        <v/>
      </c>
      <c r="F222" s="19" t="str">
        <f t="shared" si="17"/>
        <v/>
      </c>
      <c r="G222" s="29" t="str">
        <f>IFERROR(RunningBMR,"")</f>
        <v/>
      </c>
      <c r="H222" s="20" t="str">
        <f>IFERROR(IF(L221&gt;0,G221*ActivityFactor+IF(WeightGoal="Maintain",0,IF(WeightGoal="Decrease",-500,IF(WeightGoal="Increase",500))),""),"")</f>
        <v/>
      </c>
      <c r="I222" s="20" t="str">
        <f>IFERROR(G222*(ActivityFactor),"")</f>
        <v/>
      </c>
      <c r="J222" s="20" t="str">
        <f>IFERROR(IF(WeightGoal="Increase",H222-I222,I222-H222),"")</f>
        <v/>
      </c>
      <c r="K222" s="21" t="str">
        <f t="shared" si="19"/>
        <v/>
      </c>
      <c r="L222" s="28" t="str">
        <f>IFERROR(IF(Standard,K222/CalsPerPound,K222/CalsPerPound/2.2),"")</f>
        <v/>
      </c>
      <c r="M222" s="27" t="str">
        <f>IFERROR(WeightToLoseGain-L222,"")</f>
        <v/>
      </c>
      <c r="N222" s="40" t="str">
        <f>IFERROR(IF(C221&lt;&gt;"",M222/(WeightToLoseGain),""),"")</f>
        <v/>
      </c>
    </row>
    <row r="223" spans="3:14" ht="15" customHeight="1" x14ac:dyDescent="0.3">
      <c r="C223" s="26" t="str">
        <f t="shared" si="15"/>
        <v/>
      </c>
      <c r="D223" s="18" t="str">
        <f t="shared" si="18"/>
        <v/>
      </c>
      <c r="E223" s="18" t="str">
        <f t="shared" si="16"/>
        <v/>
      </c>
      <c r="F223" s="19" t="str">
        <f t="shared" si="17"/>
        <v/>
      </c>
      <c r="G223" s="29" t="str">
        <f>IFERROR(RunningBMR,"")</f>
        <v/>
      </c>
      <c r="H223" s="20" t="str">
        <f>IFERROR(IF(L222&gt;0,G222*ActivityFactor+IF(WeightGoal="Maintain",0,IF(WeightGoal="Decrease",-500,IF(WeightGoal="Increase",500))),""),"")</f>
        <v/>
      </c>
      <c r="I223" s="20" t="str">
        <f>IFERROR(G223*(ActivityFactor),"")</f>
        <v/>
      </c>
      <c r="J223" s="20" t="str">
        <f>IFERROR(IF(WeightGoal="Increase",H223-I223,I223-H223),"")</f>
        <v/>
      </c>
      <c r="K223" s="21" t="str">
        <f t="shared" si="19"/>
        <v/>
      </c>
      <c r="L223" s="28" t="str">
        <f>IFERROR(IF(Standard,K223/CalsPerPound,K223/CalsPerPound/2.2),"")</f>
        <v/>
      </c>
      <c r="M223" s="27" t="str">
        <f>IFERROR(WeightToLoseGain-L223,"")</f>
        <v/>
      </c>
      <c r="N223" s="40" t="str">
        <f>IFERROR(IF(C222&lt;&gt;"",M223/(WeightToLoseGain),""),"")</f>
        <v/>
      </c>
    </row>
    <row r="224" spans="3:14" ht="15" customHeight="1" x14ac:dyDescent="0.3">
      <c r="C224" s="26" t="str">
        <f t="shared" si="15"/>
        <v/>
      </c>
      <c r="D224" s="18" t="str">
        <f t="shared" si="18"/>
        <v/>
      </c>
      <c r="E224" s="18" t="str">
        <f t="shared" si="16"/>
        <v/>
      </c>
      <c r="F224" s="19" t="str">
        <f t="shared" si="17"/>
        <v/>
      </c>
      <c r="G224" s="29" t="str">
        <f>IFERROR(RunningBMR,"")</f>
        <v/>
      </c>
      <c r="H224" s="20" t="str">
        <f>IFERROR(IF(L223&gt;0,G223*ActivityFactor+IF(WeightGoal="Maintain",0,IF(WeightGoal="Decrease",-500,IF(WeightGoal="Increase",500))),""),"")</f>
        <v/>
      </c>
      <c r="I224" s="20" t="str">
        <f>IFERROR(G224*(ActivityFactor),"")</f>
        <v/>
      </c>
      <c r="J224" s="20" t="str">
        <f>IFERROR(IF(WeightGoal="Increase",H224-I224,I224-H224),"")</f>
        <v/>
      </c>
      <c r="K224" s="21" t="str">
        <f t="shared" si="19"/>
        <v/>
      </c>
      <c r="L224" s="28" t="str">
        <f>IFERROR(IF(Standard,K224/CalsPerPound,K224/CalsPerPound/2.2),"")</f>
        <v/>
      </c>
      <c r="M224" s="27" t="str">
        <f>IFERROR(WeightToLoseGain-L224,"")</f>
        <v/>
      </c>
      <c r="N224" s="40" t="str">
        <f>IFERROR(IF(C223&lt;&gt;"",M224/(WeightToLoseGain),""),"")</f>
        <v/>
      </c>
    </row>
    <row r="225" spans="3:14" ht="15" customHeight="1" x14ac:dyDescent="0.3">
      <c r="C225" s="26" t="str">
        <f t="shared" si="15"/>
        <v/>
      </c>
      <c r="D225" s="18" t="str">
        <f t="shared" si="18"/>
        <v/>
      </c>
      <c r="E225" s="18" t="str">
        <f t="shared" si="16"/>
        <v/>
      </c>
      <c r="F225" s="19" t="str">
        <f t="shared" si="17"/>
        <v/>
      </c>
      <c r="G225" s="29" t="str">
        <f>IFERROR(RunningBMR,"")</f>
        <v/>
      </c>
      <c r="H225" s="20" t="str">
        <f>IFERROR(IF(L224&gt;0,G224*ActivityFactor+IF(WeightGoal="Maintain",0,IF(WeightGoal="Decrease",-500,IF(WeightGoal="Increase",500))),""),"")</f>
        <v/>
      </c>
      <c r="I225" s="20" t="str">
        <f>IFERROR(G225*(ActivityFactor),"")</f>
        <v/>
      </c>
      <c r="J225" s="20" t="str">
        <f>IFERROR(IF(WeightGoal="Increase",H225-I225,I225-H225),"")</f>
        <v/>
      </c>
      <c r="K225" s="21" t="str">
        <f t="shared" si="19"/>
        <v/>
      </c>
      <c r="L225" s="28" t="str">
        <f>IFERROR(IF(Standard,K225/CalsPerPound,K225/CalsPerPound/2.2),"")</f>
        <v/>
      </c>
      <c r="M225" s="27" t="str">
        <f>IFERROR(WeightToLoseGain-L225,"")</f>
        <v/>
      </c>
      <c r="N225" s="40" t="str">
        <f>IFERROR(IF(C224&lt;&gt;"",M225/(WeightToLoseGain),""),"")</f>
        <v/>
      </c>
    </row>
    <row r="226" spans="3:14" ht="15" customHeight="1" x14ac:dyDescent="0.3">
      <c r="C226" s="26" t="str">
        <f t="shared" si="15"/>
        <v/>
      </c>
      <c r="D226" s="18" t="str">
        <f t="shared" si="18"/>
        <v/>
      </c>
      <c r="E226" s="18" t="str">
        <f t="shared" si="16"/>
        <v/>
      </c>
      <c r="F226" s="19" t="str">
        <f t="shared" si="17"/>
        <v/>
      </c>
      <c r="G226" s="29" t="str">
        <f>IFERROR(RunningBMR,"")</f>
        <v/>
      </c>
      <c r="H226" s="20" t="str">
        <f>IFERROR(IF(L225&gt;0,G225*ActivityFactor+IF(WeightGoal="Maintain",0,IF(WeightGoal="Decrease",-500,IF(WeightGoal="Increase",500))),""),"")</f>
        <v/>
      </c>
      <c r="I226" s="20" t="str">
        <f>IFERROR(G226*(ActivityFactor),"")</f>
        <v/>
      </c>
      <c r="J226" s="20" t="str">
        <f>IFERROR(IF(WeightGoal="Increase",H226-I226,I226-H226),"")</f>
        <v/>
      </c>
      <c r="K226" s="21" t="str">
        <f t="shared" si="19"/>
        <v/>
      </c>
      <c r="L226" s="28" t="str">
        <f>IFERROR(IF(Standard,K226/CalsPerPound,K226/CalsPerPound/2.2),"")</f>
        <v/>
      </c>
      <c r="M226" s="27" t="str">
        <f>IFERROR(WeightToLoseGain-L226,"")</f>
        <v/>
      </c>
      <c r="N226" s="40" t="str">
        <f>IFERROR(IF(C225&lt;&gt;"",M226/(WeightToLoseGain),""),"")</f>
        <v/>
      </c>
    </row>
    <row r="227" spans="3:14" ht="15" customHeight="1" x14ac:dyDescent="0.3">
      <c r="C227" s="26" t="str">
        <f t="shared" si="15"/>
        <v/>
      </c>
      <c r="D227" s="18" t="str">
        <f t="shared" si="18"/>
        <v/>
      </c>
      <c r="E227" s="18" t="str">
        <f t="shared" si="16"/>
        <v/>
      </c>
      <c r="F227" s="19" t="str">
        <f t="shared" si="17"/>
        <v/>
      </c>
      <c r="G227" s="29" t="str">
        <f>IFERROR(RunningBMR,"")</f>
        <v/>
      </c>
      <c r="H227" s="20" t="str">
        <f>IFERROR(IF(L226&gt;0,G226*ActivityFactor+IF(WeightGoal="Maintain",0,IF(WeightGoal="Decrease",-500,IF(WeightGoal="Increase",500))),""),"")</f>
        <v/>
      </c>
      <c r="I227" s="20" t="str">
        <f>IFERROR(G227*(ActivityFactor),"")</f>
        <v/>
      </c>
      <c r="J227" s="20" t="str">
        <f>IFERROR(IF(WeightGoal="Increase",H227-I227,I227-H227),"")</f>
        <v/>
      </c>
      <c r="K227" s="21" t="str">
        <f t="shared" si="19"/>
        <v/>
      </c>
      <c r="L227" s="28" t="str">
        <f>IFERROR(IF(Standard,K227/CalsPerPound,K227/CalsPerPound/2.2),"")</f>
        <v/>
      </c>
      <c r="M227" s="27" t="str">
        <f>IFERROR(WeightToLoseGain-L227,"")</f>
        <v/>
      </c>
      <c r="N227" s="40" t="str">
        <f>IFERROR(IF(C226&lt;&gt;"",M227/(WeightToLoseGain),""),"")</f>
        <v/>
      </c>
    </row>
    <row r="228" spans="3:14" ht="15" customHeight="1" x14ac:dyDescent="0.3">
      <c r="C228" s="26" t="str">
        <f t="shared" si="15"/>
        <v/>
      </c>
      <c r="D228" s="18" t="str">
        <f t="shared" si="18"/>
        <v/>
      </c>
      <c r="E228" s="18" t="str">
        <f t="shared" si="16"/>
        <v/>
      </c>
      <c r="F228" s="19" t="str">
        <f t="shared" si="17"/>
        <v/>
      </c>
      <c r="G228" s="29" t="str">
        <f>IFERROR(RunningBMR,"")</f>
        <v/>
      </c>
      <c r="H228" s="20" t="str">
        <f>IFERROR(IF(L227&gt;0,G227*ActivityFactor+IF(WeightGoal="Maintain",0,IF(WeightGoal="Decrease",-500,IF(WeightGoal="Increase",500))),""),"")</f>
        <v/>
      </c>
      <c r="I228" s="20" t="str">
        <f>IFERROR(G228*(ActivityFactor),"")</f>
        <v/>
      </c>
      <c r="J228" s="20" t="str">
        <f>IFERROR(IF(WeightGoal="Increase",H228-I228,I228-H228),"")</f>
        <v/>
      </c>
      <c r="K228" s="21" t="str">
        <f t="shared" si="19"/>
        <v/>
      </c>
      <c r="L228" s="28" t="str">
        <f>IFERROR(IF(Standard,K228/CalsPerPound,K228/CalsPerPound/2.2),"")</f>
        <v/>
      </c>
      <c r="M228" s="27" t="str">
        <f>IFERROR(WeightToLoseGain-L228,"")</f>
        <v/>
      </c>
      <c r="N228" s="40" t="str">
        <f>IFERROR(IF(C227&lt;&gt;"",M228/(WeightToLoseGain),""),"")</f>
        <v/>
      </c>
    </row>
    <row r="229" spans="3:14" ht="15" customHeight="1" x14ac:dyDescent="0.3">
      <c r="C229" s="26" t="str">
        <f t="shared" si="15"/>
        <v/>
      </c>
      <c r="D229" s="18" t="str">
        <f t="shared" si="18"/>
        <v/>
      </c>
      <c r="E229" s="18" t="str">
        <f t="shared" si="16"/>
        <v/>
      </c>
      <c r="F229" s="19" t="str">
        <f t="shared" si="17"/>
        <v/>
      </c>
      <c r="G229" s="29" t="str">
        <f>IFERROR(RunningBMR,"")</f>
        <v/>
      </c>
      <c r="H229" s="20" t="str">
        <f>IFERROR(IF(L228&gt;0,G228*ActivityFactor+IF(WeightGoal="Maintain",0,IF(WeightGoal="Decrease",-500,IF(WeightGoal="Increase",500))),""),"")</f>
        <v/>
      </c>
      <c r="I229" s="20" t="str">
        <f>IFERROR(G229*(ActivityFactor),"")</f>
        <v/>
      </c>
      <c r="J229" s="20" t="str">
        <f>IFERROR(IF(WeightGoal="Increase",H229-I229,I229-H229),"")</f>
        <v/>
      </c>
      <c r="K229" s="21" t="str">
        <f t="shared" si="19"/>
        <v/>
      </c>
      <c r="L229" s="28" t="str">
        <f>IFERROR(IF(Standard,K229/CalsPerPound,K229/CalsPerPound/2.2),"")</f>
        <v/>
      </c>
      <c r="M229" s="27" t="str">
        <f>IFERROR(WeightToLoseGain-L229,"")</f>
        <v/>
      </c>
      <c r="N229" s="40" t="str">
        <f>IFERROR(IF(C228&lt;&gt;"",M229/(WeightToLoseGain),""),"")</f>
        <v/>
      </c>
    </row>
    <row r="230" spans="3:14" ht="15" customHeight="1" x14ac:dyDescent="0.3">
      <c r="C230" s="26" t="str">
        <f t="shared" si="15"/>
        <v/>
      </c>
      <c r="D230" s="18" t="str">
        <f t="shared" si="18"/>
        <v/>
      </c>
      <c r="E230" s="18" t="str">
        <f t="shared" si="16"/>
        <v/>
      </c>
      <c r="F230" s="19" t="str">
        <f t="shared" si="17"/>
        <v/>
      </c>
      <c r="G230" s="29" t="str">
        <f>IFERROR(RunningBMR,"")</f>
        <v/>
      </c>
      <c r="H230" s="20" t="str">
        <f>IFERROR(IF(L229&gt;0,G229*ActivityFactor+IF(WeightGoal="Maintain",0,IF(WeightGoal="Decrease",-500,IF(WeightGoal="Increase",500))),""),"")</f>
        <v/>
      </c>
      <c r="I230" s="20" t="str">
        <f>IFERROR(G230*(ActivityFactor),"")</f>
        <v/>
      </c>
      <c r="J230" s="20" t="str">
        <f>IFERROR(IF(WeightGoal="Increase",H230-I230,I230-H230),"")</f>
        <v/>
      </c>
      <c r="K230" s="21" t="str">
        <f t="shared" si="19"/>
        <v/>
      </c>
      <c r="L230" s="28" t="str">
        <f>IFERROR(IF(Standard,K230/CalsPerPound,K230/CalsPerPound/2.2),"")</f>
        <v/>
      </c>
      <c r="M230" s="27" t="str">
        <f>IFERROR(WeightToLoseGain-L230,"")</f>
        <v/>
      </c>
      <c r="N230" s="40" t="str">
        <f>IFERROR(IF(C229&lt;&gt;"",M230/(WeightToLoseGain),""),"")</f>
        <v/>
      </c>
    </row>
    <row r="231" spans="3:14" ht="15" customHeight="1" x14ac:dyDescent="0.3">
      <c r="C231" s="26" t="str">
        <f t="shared" si="15"/>
        <v/>
      </c>
      <c r="D231" s="18" t="str">
        <f t="shared" si="18"/>
        <v/>
      </c>
      <c r="E231" s="18" t="str">
        <f t="shared" si="16"/>
        <v/>
      </c>
      <c r="F231" s="19" t="str">
        <f t="shared" si="17"/>
        <v/>
      </c>
      <c r="G231" s="29" t="str">
        <f>IFERROR(RunningBMR,"")</f>
        <v/>
      </c>
      <c r="H231" s="20" t="str">
        <f>IFERROR(IF(L230&gt;0,G230*ActivityFactor+IF(WeightGoal="Maintain",0,IF(WeightGoal="Decrease",-500,IF(WeightGoal="Increase",500))),""),"")</f>
        <v/>
      </c>
      <c r="I231" s="20" t="str">
        <f>IFERROR(G231*(ActivityFactor),"")</f>
        <v/>
      </c>
      <c r="J231" s="20" t="str">
        <f>IFERROR(IF(WeightGoal="Increase",H231-I231,I231-H231),"")</f>
        <v/>
      </c>
      <c r="K231" s="21" t="str">
        <f t="shared" si="19"/>
        <v/>
      </c>
      <c r="L231" s="28" t="str">
        <f>IFERROR(IF(Standard,K231/CalsPerPound,K231/CalsPerPound/2.2),"")</f>
        <v/>
      </c>
      <c r="M231" s="27" t="str">
        <f>IFERROR(WeightToLoseGain-L231,"")</f>
        <v/>
      </c>
      <c r="N231" s="40" t="str">
        <f>IFERROR(IF(C230&lt;&gt;"",M231/(WeightToLoseGain),""),"")</f>
        <v/>
      </c>
    </row>
    <row r="232" spans="3:14" ht="15" customHeight="1" x14ac:dyDescent="0.3">
      <c r="C232" s="26" t="str">
        <f t="shared" si="15"/>
        <v/>
      </c>
      <c r="D232" s="18" t="str">
        <f t="shared" si="18"/>
        <v/>
      </c>
      <c r="E232" s="18" t="str">
        <f t="shared" si="16"/>
        <v/>
      </c>
      <c r="F232" s="19" t="str">
        <f t="shared" si="17"/>
        <v/>
      </c>
      <c r="G232" s="29" t="str">
        <f>IFERROR(RunningBMR,"")</f>
        <v/>
      </c>
      <c r="H232" s="20" t="str">
        <f>IFERROR(IF(L231&gt;0,G231*ActivityFactor+IF(WeightGoal="Maintain",0,IF(WeightGoal="Decrease",-500,IF(WeightGoal="Increase",500))),""),"")</f>
        <v/>
      </c>
      <c r="I232" s="20" t="str">
        <f>IFERROR(G232*(ActivityFactor),"")</f>
        <v/>
      </c>
      <c r="J232" s="20" t="str">
        <f>IFERROR(IF(WeightGoal="Increase",H232-I232,I232-H232),"")</f>
        <v/>
      </c>
      <c r="K232" s="21" t="str">
        <f t="shared" si="19"/>
        <v/>
      </c>
      <c r="L232" s="28" t="str">
        <f>IFERROR(IF(Standard,K232/CalsPerPound,K232/CalsPerPound/2.2),"")</f>
        <v/>
      </c>
      <c r="M232" s="27" t="str">
        <f>IFERROR(WeightToLoseGain-L232,"")</f>
        <v/>
      </c>
      <c r="N232" s="40" t="str">
        <f>IFERROR(IF(C231&lt;&gt;"",M232/(WeightToLoseGain),""),"")</f>
        <v/>
      </c>
    </row>
    <row r="233" spans="3:14" ht="15" customHeight="1" x14ac:dyDescent="0.3">
      <c r="C233" s="26" t="str">
        <f t="shared" si="15"/>
        <v/>
      </c>
      <c r="D233" s="18" t="str">
        <f t="shared" si="18"/>
        <v/>
      </c>
      <c r="E233" s="18" t="str">
        <f t="shared" si="16"/>
        <v/>
      </c>
      <c r="F233" s="19" t="str">
        <f t="shared" si="17"/>
        <v/>
      </c>
      <c r="G233" s="29" t="str">
        <f>IFERROR(RunningBMR,"")</f>
        <v/>
      </c>
      <c r="H233" s="20" t="str">
        <f>IFERROR(IF(L232&gt;0,G232*ActivityFactor+IF(WeightGoal="Maintain",0,IF(WeightGoal="Decrease",-500,IF(WeightGoal="Increase",500))),""),"")</f>
        <v/>
      </c>
      <c r="I233" s="20" t="str">
        <f>IFERROR(G233*(ActivityFactor),"")</f>
        <v/>
      </c>
      <c r="J233" s="20" t="str">
        <f>IFERROR(IF(WeightGoal="Increase",H233-I233,I233-H233),"")</f>
        <v/>
      </c>
      <c r="K233" s="21" t="str">
        <f t="shared" si="19"/>
        <v/>
      </c>
      <c r="L233" s="28" t="str">
        <f>IFERROR(IF(Standard,K233/CalsPerPound,K233/CalsPerPound/2.2),"")</f>
        <v/>
      </c>
      <c r="M233" s="27" t="str">
        <f>IFERROR(WeightToLoseGain-L233,"")</f>
        <v/>
      </c>
      <c r="N233" s="40" t="str">
        <f>IFERROR(IF(C232&lt;&gt;"",M233/(WeightToLoseGain),""),"")</f>
        <v/>
      </c>
    </row>
    <row r="234" spans="3:14" ht="15" customHeight="1" x14ac:dyDescent="0.3">
      <c r="C234" s="26" t="str">
        <f t="shared" si="15"/>
        <v/>
      </c>
      <c r="D234" s="18" t="str">
        <f t="shared" si="18"/>
        <v/>
      </c>
      <c r="E234" s="18" t="str">
        <f t="shared" si="16"/>
        <v/>
      </c>
      <c r="F234" s="19" t="str">
        <f t="shared" si="17"/>
        <v/>
      </c>
      <c r="G234" s="29" t="str">
        <f>IFERROR(RunningBMR,"")</f>
        <v/>
      </c>
      <c r="H234" s="20" t="str">
        <f>IFERROR(IF(L233&gt;0,G233*ActivityFactor+IF(WeightGoal="Maintain",0,IF(WeightGoal="Decrease",-500,IF(WeightGoal="Increase",500))),""),"")</f>
        <v/>
      </c>
      <c r="I234" s="20" t="str">
        <f>IFERROR(G234*(ActivityFactor),"")</f>
        <v/>
      </c>
      <c r="J234" s="20" t="str">
        <f>IFERROR(IF(WeightGoal="Increase",H234-I234,I234-H234),"")</f>
        <v/>
      </c>
      <c r="K234" s="21" t="str">
        <f t="shared" si="19"/>
        <v/>
      </c>
      <c r="L234" s="28" t="str">
        <f>IFERROR(IF(Standard,K234/CalsPerPound,K234/CalsPerPound/2.2),"")</f>
        <v/>
      </c>
      <c r="M234" s="27" t="str">
        <f>IFERROR(WeightToLoseGain-L234,"")</f>
        <v/>
      </c>
      <c r="N234" s="40" t="str">
        <f>IFERROR(IF(C233&lt;&gt;"",M234/(WeightToLoseGain),""),"")</f>
        <v/>
      </c>
    </row>
    <row r="235" spans="3:14" ht="15" customHeight="1" x14ac:dyDescent="0.3">
      <c r="C235" s="26" t="str">
        <f t="shared" si="15"/>
        <v/>
      </c>
      <c r="D235" s="18" t="str">
        <f t="shared" si="18"/>
        <v/>
      </c>
      <c r="E235" s="18" t="str">
        <f t="shared" si="16"/>
        <v/>
      </c>
      <c r="F235" s="19" t="str">
        <f t="shared" si="17"/>
        <v/>
      </c>
      <c r="G235" s="29" t="str">
        <f>IFERROR(RunningBMR,"")</f>
        <v/>
      </c>
      <c r="H235" s="20" t="str">
        <f>IFERROR(IF(L234&gt;0,G234*ActivityFactor+IF(WeightGoal="Maintain",0,IF(WeightGoal="Decrease",-500,IF(WeightGoal="Increase",500))),""),"")</f>
        <v/>
      </c>
      <c r="I235" s="20" t="str">
        <f>IFERROR(G235*(ActivityFactor),"")</f>
        <v/>
      </c>
      <c r="J235" s="20" t="str">
        <f>IFERROR(IF(WeightGoal="Increase",H235-I235,I235-H235),"")</f>
        <v/>
      </c>
      <c r="K235" s="21" t="str">
        <f t="shared" si="19"/>
        <v/>
      </c>
      <c r="L235" s="28" t="str">
        <f>IFERROR(IF(Standard,K235/CalsPerPound,K235/CalsPerPound/2.2),"")</f>
        <v/>
      </c>
      <c r="M235" s="27" t="str">
        <f>IFERROR(WeightToLoseGain-L235,"")</f>
        <v/>
      </c>
      <c r="N235" s="40" t="str">
        <f>IFERROR(IF(C234&lt;&gt;"",M235/(WeightToLoseGain),""),"")</f>
        <v/>
      </c>
    </row>
    <row r="236" spans="3:14" ht="15" customHeight="1" x14ac:dyDescent="0.3">
      <c r="C236" s="26" t="str">
        <f t="shared" si="15"/>
        <v/>
      </c>
      <c r="D236" s="18" t="str">
        <f t="shared" si="18"/>
        <v/>
      </c>
      <c r="E236" s="18" t="str">
        <f t="shared" si="16"/>
        <v/>
      </c>
      <c r="F236" s="19" t="str">
        <f t="shared" si="17"/>
        <v/>
      </c>
      <c r="G236" s="29" t="str">
        <f>IFERROR(RunningBMR,"")</f>
        <v/>
      </c>
      <c r="H236" s="20" t="str">
        <f>IFERROR(IF(L235&gt;0,G235*ActivityFactor+IF(WeightGoal="Maintain",0,IF(WeightGoal="Decrease",-500,IF(WeightGoal="Increase",500))),""),"")</f>
        <v/>
      </c>
      <c r="I236" s="20" t="str">
        <f>IFERROR(G236*(ActivityFactor),"")</f>
        <v/>
      </c>
      <c r="J236" s="20" t="str">
        <f>IFERROR(IF(WeightGoal="Increase",H236-I236,I236-H236),"")</f>
        <v/>
      </c>
      <c r="K236" s="21" t="str">
        <f t="shared" si="19"/>
        <v/>
      </c>
      <c r="L236" s="28" t="str">
        <f>IFERROR(IF(Standard,K236/CalsPerPound,K236/CalsPerPound/2.2),"")</f>
        <v/>
      </c>
      <c r="M236" s="27" t="str">
        <f>IFERROR(WeightToLoseGain-L236,"")</f>
        <v/>
      </c>
      <c r="N236" s="40" t="str">
        <f>IFERROR(IF(C235&lt;&gt;"",M236/(WeightToLoseGain),""),"")</f>
        <v/>
      </c>
    </row>
    <row r="237" spans="3:14" ht="15" customHeight="1" x14ac:dyDescent="0.3">
      <c r="C237" s="26" t="str">
        <f t="shared" si="15"/>
        <v/>
      </c>
      <c r="D237" s="18" t="str">
        <f t="shared" si="18"/>
        <v/>
      </c>
      <c r="E237" s="18" t="str">
        <f t="shared" si="16"/>
        <v/>
      </c>
      <c r="F237" s="19" t="str">
        <f t="shared" si="17"/>
        <v/>
      </c>
      <c r="G237" s="29" t="str">
        <f>IFERROR(RunningBMR,"")</f>
        <v/>
      </c>
      <c r="H237" s="20" t="str">
        <f>IFERROR(IF(L236&gt;0,G236*ActivityFactor+IF(WeightGoal="Maintain",0,IF(WeightGoal="Decrease",-500,IF(WeightGoal="Increase",500))),""),"")</f>
        <v/>
      </c>
      <c r="I237" s="20" t="str">
        <f>IFERROR(G237*(ActivityFactor),"")</f>
        <v/>
      </c>
      <c r="J237" s="20" t="str">
        <f>IFERROR(IF(WeightGoal="Increase",H237-I237,I237-H237),"")</f>
        <v/>
      </c>
      <c r="K237" s="21" t="str">
        <f t="shared" si="19"/>
        <v/>
      </c>
      <c r="L237" s="28" t="str">
        <f>IFERROR(IF(Standard,K237/CalsPerPound,K237/CalsPerPound/2.2),"")</f>
        <v/>
      </c>
      <c r="M237" s="27" t="str">
        <f>IFERROR(WeightToLoseGain-L237,"")</f>
        <v/>
      </c>
      <c r="N237" s="40" t="str">
        <f>IFERROR(IF(C236&lt;&gt;"",M237/(WeightToLoseGain),""),"")</f>
        <v/>
      </c>
    </row>
    <row r="238" spans="3:14" ht="15" customHeight="1" x14ac:dyDescent="0.3">
      <c r="C238" s="26" t="str">
        <f t="shared" si="15"/>
        <v/>
      </c>
      <c r="D238" s="18" t="str">
        <f t="shared" si="18"/>
        <v/>
      </c>
      <c r="E238" s="18" t="str">
        <f t="shared" si="16"/>
        <v/>
      </c>
      <c r="F238" s="19" t="str">
        <f t="shared" si="17"/>
        <v/>
      </c>
      <c r="G238" s="29" t="str">
        <f>IFERROR(RunningBMR,"")</f>
        <v/>
      </c>
      <c r="H238" s="20" t="str">
        <f>IFERROR(IF(L237&gt;0,G237*ActivityFactor+IF(WeightGoal="Maintain",0,IF(WeightGoal="Decrease",-500,IF(WeightGoal="Increase",500))),""),"")</f>
        <v/>
      </c>
      <c r="I238" s="20" t="str">
        <f>IFERROR(G238*(ActivityFactor),"")</f>
        <v/>
      </c>
      <c r="J238" s="20" t="str">
        <f>IFERROR(IF(WeightGoal="Increase",H238-I238,I238-H238),"")</f>
        <v/>
      </c>
      <c r="K238" s="21" t="str">
        <f t="shared" si="19"/>
        <v/>
      </c>
      <c r="L238" s="28" t="str">
        <f>IFERROR(IF(Standard,K238/CalsPerPound,K238/CalsPerPound/2.2),"")</f>
        <v/>
      </c>
      <c r="M238" s="27" t="str">
        <f>IFERROR(WeightToLoseGain-L238,"")</f>
        <v/>
      </c>
      <c r="N238" s="40" t="str">
        <f>IFERROR(IF(C237&lt;&gt;"",M238/(WeightToLoseGain),""),"")</f>
        <v/>
      </c>
    </row>
    <row r="239" spans="3:14" ht="15" customHeight="1" x14ac:dyDescent="0.3">
      <c r="C239" s="26" t="str">
        <f t="shared" si="15"/>
        <v/>
      </c>
      <c r="D239" s="18" t="str">
        <f t="shared" si="18"/>
        <v/>
      </c>
      <c r="E239" s="18" t="str">
        <f t="shared" si="16"/>
        <v/>
      </c>
      <c r="F239" s="19" t="str">
        <f t="shared" si="17"/>
        <v/>
      </c>
      <c r="G239" s="29" t="str">
        <f>IFERROR(RunningBMR,"")</f>
        <v/>
      </c>
      <c r="H239" s="20" t="str">
        <f>IFERROR(IF(L238&gt;0,G238*ActivityFactor+IF(WeightGoal="Maintain",0,IF(WeightGoal="Decrease",-500,IF(WeightGoal="Increase",500))),""),"")</f>
        <v/>
      </c>
      <c r="I239" s="20" t="str">
        <f>IFERROR(G239*(ActivityFactor),"")</f>
        <v/>
      </c>
      <c r="J239" s="20" t="str">
        <f>IFERROR(IF(WeightGoal="Increase",H239-I239,I239-H239),"")</f>
        <v/>
      </c>
      <c r="K239" s="21" t="str">
        <f t="shared" si="19"/>
        <v/>
      </c>
      <c r="L239" s="28" t="str">
        <f>IFERROR(IF(Standard,K239/CalsPerPound,K239/CalsPerPound/2.2),"")</f>
        <v/>
      </c>
      <c r="M239" s="27" t="str">
        <f>IFERROR(WeightToLoseGain-L239,"")</f>
        <v/>
      </c>
      <c r="N239" s="40" t="str">
        <f>IFERROR(IF(C238&lt;&gt;"",M239/(WeightToLoseGain),""),"")</f>
        <v/>
      </c>
    </row>
    <row r="240" spans="3:14" ht="15" customHeight="1" x14ac:dyDescent="0.3">
      <c r="C240" s="26" t="str">
        <f t="shared" si="15"/>
        <v/>
      </c>
      <c r="D240" s="18" t="str">
        <f t="shared" si="18"/>
        <v/>
      </c>
      <c r="E240" s="18" t="str">
        <f t="shared" si="16"/>
        <v/>
      </c>
      <c r="F240" s="19" t="str">
        <f t="shared" si="17"/>
        <v/>
      </c>
      <c r="G240" s="29" t="str">
        <f>IFERROR(RunningBMR,"")</f>
        <v/>
      </c>
      <c r="H240" s="20" t="str">
        <f>IFERROR(IF(L239&gt;0,G239*ActivityFactor+IF(WeightGoal="Maintain",0,IF(WeightGoal="Decrease",-500,IF(WeightGoal="Increase",500))),""),"")</f>
        <v/>
      </c>
      <c r="I240" s="20" t="str">
        <f>IFERROR(G240*(ActivityFactor),"")</f>
        <v/>
      </c>
      <c r="J240" s="20" t="str">
        <f>IFERROR(IF(WeightGoal="Increase",H240-I240,I240-H240),"")</f>
        <v/>
      </c>
      <c r="K240" s="21" t="str">
        <f t="shared" si="19"/>
        <v/>
      </c>
      <c r="L240" s="28" t="str">
        <f>IFERROR(IF(Standard,K240/CalsPerPound,K240/CalsPerPound/2.2),"")</f>
        <v/>
      </c>
      <c r="M240" s="27" t="str">
        <f>IFERROR(WeightToLoseGain-L240,"")</f>
        <v/>
      </c>
      <c r="N240" s="40" t="str">
        <f>IFERROR(IF(C239&lt;&gt;"",M240/(WeightToLoseGain),""),"")</f>
        <v/>
      </c>
    </row>
    <row r="241" spans="3:14" ht="15" customHeight="1" x14ac:dyDescent="0.3">
      <c r="C241" s="26" t="str">
        <f t="shared" si="15"/>
        <v/>
      </c>
      <c r="D241" s="18" t="str">
        <f t="shared" si="18"/>
        <v/>
      </c>
      <c r="E241" s="18" t="str">
        <f t="shared" si="16"/>
        <v/>
      </c>
      <c r="F241" s="19" t="str">
        <f t="shared" si="17"/>
        <v/>
      </c>
      <c r="G241" s="29" t="str">
        <f>IFERROR(RunningBMR,"")</f>
        <v/>
      </c>
      <c r="H241" s="20" t="str">
        <f>IFERROR(IF(L240&gt;0,G240*ActivityFactor+IF(WeightGoal="Maintain",0,IF(WeightGoal="Decrease",-500,IF(WeightGoal="Increase",500))),""),"")</f>
        <v/>
      </c>
      <c r="I241" s="20" t="str">
        <f>IFERROR(G241*(ActivityFactor),"")</f>
        <v/>
      </c>
      <c r="J241" s="20" t="str">
        <f>IFERROR(IF(WeightGoal="Increase",H241-I241,I241-H241),"")</f>
        <v/>
      </c>
      <c r="K241" s="21" t="str">
        <f t="shared" si="19"/>
        <v/>
      </c>
      <c r="L241" s="28" t="str">
        <f>IFERROR(IF(Standard,K241/CalsPerPound,K241/CalsPerPound/2.2),"")</f>
        <v/>
      </c>
      <c r="M241" s="27" t="str">
        <f>IFERROR(WeightToLoseGain-L241,"")</f>
        <v/>
      </c>
      <c r="N241" s="40" t="str">
        <f>IFERROR(IF(C240&lt;&gt;"",M241/(WeightToLoseGain),""),"")</f>
        <v/>
      </c>
    </row>
    <row r="242" spans="3:14" ht="15" customHeight="1" x14ac:dyDescent="0.3">
      <c r="C242" s="26" t="str">
        <f t="shared" si="15"/>
        <v/>
      </c>
      <c r="D242" s="18" t="str">
        <f t="shared" si="18"/>
        <v/>
      </c>
      <c r="E242" s="18" t="str">
        <f t="shared" si="16"/>
        <v/>
      </c>
      <c r="F242" s="19" t="str">
        <f t="shared" si="17"/>
        <v/>
      </c>
      <c r="G242" s="29" t="str">
        <f>IFERROR(RunningBMR,"")</f>
        <v/>
      </c>
      <c r="H242" s="20" t="str">
        <f>IFERROR(IF(L241&gt;0,G241*ActivityFactor+IF(WeightGoal="Maintain",0,IF(WeightGoal="Decrease",-500,IF(WeightGoal="Increase",500))),""),"")</f>
        <v/>
      </c>
      <c r="I242" s="20" t="str">
        <f>IFERROR(G242*(ActivityFactor),"")</f>
        <v/>
      </c>
      <c r="J242" s="20" t="str">
        <f>IFERROR(IF(WeightGoal="Increase",H242-I242,I242-H242),"")</f>
        <v/>
      </c>
      <c r="K242" s="21" t="str">
        <f t="shared" si="19"/>
        <v/>
      </c>
      <c r="L242" s="28" t="str">
        <f>IFERROR(IF(Standard,K242/CalsPerPound,K242/CalsPerPound/2.2),"")</f>
        <v/>
      </c>
      <c r="M242" s="27" t="str">
        <f>IFERROR(WeightToLoseGain-L242,"")</f>
        <v/>
      </c>
      <c r="N242" s="40" t="str">
        <f>IFERROR(IF(C241&lt;&gt;"",M242/(WeightToLoseGain),""),"")</f>
        <v/>
      </c>
    </row>
    <row r="243" spans="3:14" ht="15" customHeight="1" x14ac:dyDescent="0.3">
      <c r="C243" s="26" t="str">
        <f t="shared" si="15"/>
        <v/>
      </c>
      <c r="D243" s="18" t="str">
        <f t="shared" si="18"/>
        <v/>
      </c>
      <c r="E243" s="18" t="str">
        <f t="shared" si="16"/>
        <v/>
      </c>
      <c r="F243" s="19" t="str">
        <f t="shared" si="17"/>
        <v/>
      </c>
      <c r="G243" s="29" t="str">
        <f>IFERROR(RunningBMR,"")</f>
        <v/>
      </c>
      <c r="H243" s="20" t="str">
        <f>IFERROR(IF(L242&gt;0,G242*ActivityFactor+IF(WeightGoal="Maintain",0,IF(WeightGoal="Decrease",-500,IF(WeightGoal="Increase",500))),""),"")</f>
        <v/>
      </c>
      <c r="I243" s="20" t="str">
        <f>IFERROR(G243*(ActivityFactor),"")</f>
        <v/>
      </c>
      <c r="J243" s="20" t="str">
        <f>IFERROR(IF(WeightGoal="Increase",H243-I243,I243-H243),"")</f>
        <v/>
      </c>
      <c r="K243" s="21" t="str">
        <f t="shared" si="19"/>
        <v/>
      </c>
      <c r="L243" s="28" t="str">
        <f>IFERROR(IF(Standard,K243/CalsPerPound,K243/CalsPerPound/2.2),"")</f>
        <v/>
      </c>
      <c r="M243" s="27" t="str">
        <f>IFERROR(WeightToLoseGain-L243,"")</f>
        <v/>
      </c>
      <c r="N243" s="40" t="str">
        <f>IFERROR(IF(C242&lt;&gt;"",M243/(WeightToLoseGain),""),"")</f>
        <v/>
      </c>
    </row>
    <row r="244" spans="3:14" ht="15" customHeight="1" x14ac:dyDescent="0.3">
      <c r="C244" s="26" t="str">
        <f t="shared" si="15"/>
        <v/>
      </c>
      <c r="D244" s="18" t="str">
        <f t="shared" si="18"/>
        <v/>
      </c>
      <c r="E244" s="18" t="str">
        <f t="shared" si="16"/>
        <v/>
      </c>
      <c r="F244" s="19" t="str">
        <f t="shared" si="17"/>
        <v/>
      </c>
      <c r="G244" s="29" t="str">
        <f>IFERROR(RunningBMR,"")</f>
        <v/>
      </c>
      <c r="H244" s="20" t="str">
        <f>IFERROR(IF(L243&gt;0,G243*ActivityFactor+IF(WeightGoal="Maintain",0,IF(WeightGoal="Decrease",-500,IF(WeightGoal="Increase",500))),""),"")</f>
        <v/>
      </c>
      <c r="I244" s="20" t="str">
        <f>IFERROR(G244*(ActivityFactor),"")</f>
        <v/>
      </c>
      <c r="J244" s="20" t="str">
        <f>IFERROR(IF(WeightGoal="Increase",H244-I244,I244-H244),"")</f>
        <v/>
      </c>
      <c r="K244" s="21" t="str">
        <f t="shared" si="19"/>
        <v/>
      </c>
      <c r="L244" s="28" t="str">
        <f>IFERROR(IF(Standard,K244/CalsPerPound,K244/CalsPerPound/2.2),"")</f>
        <v/>
      </c>
      <c r="M244" s="27" t="str">
        <f>IFERROR(WeightToLoseGain-L244,"")</f>
        <v/>
      </c>
      <c r="N244" s="40" t="str">
        <f>IFERROR(IF(C243&lt;&gt;"",M244/(WeightToLoseGain),""),"")</f>
        <v/>
      </c>
    </row>
    <row r="245" spans="3:14" ht="15" customHeight="1" x14ac:dyDescent="0.3">
      <c r="C245" s="26" t="str">
        <f t="shared" si="15"/>
        <v/>
      </c>
      <c r="D245" s="18" t="str">
        <f t="shared" si="18"/>
        <v/>
      </c>
      <c r="E245" s="18" t="str">
        <f t="shared" si="16"/>
        <v/>
      </c>
      <c r="F245" s="19" t="str">
        <f t="shared" si="17"/>
        <v/>
      </c>
      <c r="G245" s="29" t="str">
        <f>IFERROR(RunningBMR,"")</f>
        <v/>
      </c>
      <c r="H245" s="20" t="str">
        <f>IFERROR(IF(L244&gt;0,G244*ActivityFactor+IF(WeightGoal="Maintain",0,IF(WeightGoal="Decrease",-500,IF(WeightGoal="Increase",500))),""),"")</f>
        <v/>
      </c>
      <c r="I245" s="20" t="str">
        <f>IFERROR(G245*(ActivityFactor),"")</f>
        <v/>
      </c>
      <c r="J245" s="20" t="str">
        <f>IFERROR(IF(WeightGoal="Increase",H245-I245,I245-H245),"")</f>
        <v/>
      </c>
      <c r="K245" s="21" t="str">
        <f t="shared" si="19"/>
        <v/>
      </c>
      <c r="L245" s="28" t="str">
        <f>IFERROR(IF(Standard,K245/CalsPerPound,K245/CalsPerPound/2.2),"")</f>
        <v/>
      </c>
      <c r="M245" s="27" t="str">
        <f>IFERROR(WeightToLoseGain-L245,"")</f>
        <v/>
      </c>
      <c r="N245" s="40" t="str">
        <f>IFERROR(IF(C244&lt;&gt;"",M245/(WeightToLoseGain),""),"")</f>
        <v/>
      </c>
    </row>
    <row r="246" spans="3:14" ht="15" customHeight="1" x14ac:dyDescent="0.3">
      <c r="C246" s="26" t="str">
        <f t="shared" si="15"/>
        <v/>
      </c>
      <c r="D246" s="18" t="str">
        <f t="shared" si="18"/>
        <v/>
      </c>
      <c r="E246" s="18" t="str">
        <f t="shared" si="16"/>
        <v/>
      </c>
      <c r="F246" s="19" t="str">
        <f t="shared" si="17"/>
        <v/>
      </c>
      <c r="G246" s="29" t="str">
        <f>IFERROR(RunningBMR,"")</f>
        <v/>
      </c>
      <c r="H246" s="20" t="str">
        <f>IFERROR(IF(L245&gt;0,G245*ActivityFactor+IF(WeightGoal="Maintain",0,IF(WeightGoal="Decrease",-500,IF(WeightGoal="Increase",500))),""),"")</f>
        <v/>
      </c>
      <c r="I246" s="20" t="str">
        <f>IFERROR(G246*(ActivityFactor),"")</f>
        <v/>
      </c>
      <c r="J246" s="20" t="str">
        <f>IFERROR(IF(WeightGoal="Increase",H246-I246,I246-H246),"")</f>
        <v/>
      </c>
      <c r="K246" s="21" t="str">
        <f t="shared" si="19"/>
        <v/>
      </c>
      <c r="L246" s="28" t="str">
        <f>IFERROR(IF(Standard,K246/CalsPerPound,K246/CalsPerPound/2.2),"")</f>
        <v/>
      </c>
      <c r="M246" s="27" t="str">
        <f>IFERROR(WeightToLoseGain-L246,"")</f>
        <v/>
      </c>
      <c r="N246" s="40" t="str">
        <f>IFERROR(IF(C245&lt;&gt;"",M246/(WeightToLoseGain),""),"")</f>
        <v/>
      </c>
    </row>
    <row r="247" spans="3:14" ht="15" customHeight="1" x14ac:dyDescent="0.3">
      <c r="C247" s="26" t="str">
        <f t="shared" si="15"/>
        <v/>
      </c>
      <c r="D247" s="18" t="str">
        <f t="shared" si="18"/>
        <v/>
      </c>
      <c r="E247" s="18" t="str">
        <f t="shared" si="16"/>
        <v/>
      </c>
      <c r="F247" s="19" t="str">
        <f t="shared" si="17"/>
        <v/>
      </c>
      <c r="G247" s="29" t="str">
        <f>IFERROR(RunningBMR,"")</f>
        <v/>
      </c>
      <c r="H247" s="20" t="str">
        <f>IFERROR(IF(L246&gt;0,G246*ActivityFactor+IF(WeightGoal="Maintain",0,IF(WeightGoal="Decrease",-500,IF(WeightGoal="Increase",500))),""),"")</f>
        <v/>
      </c>
      <c r="I247" s="20" t="str">
        <f>IFERROR(G247*(ActivityFactor),"")</f>
        <v/>
      </c>
      <c r="J247" s="20" t="str">
        <f>IFERROR(IF(WeightGoal="Increase",H247-I247,I247-H247),"")</f>
        <v/>
      </c>
      <c r="K247" s="21" t="str">
        <f t="shared" si="19"/>
        <v/>
      </c>
      <c r="L247" s="28" t="str">
        <f>IFERROR(IF(Standard,K247/CalsPerPound,K247/CalsPerPound/2.2),"")</f>
        <v/>
      </c>
      <c r="M247" s="27" t="str">
        <f>IFERROR(WeightToLoseGain-L247,"")</f>
        <v/>
      </c>
      <c r="N247" s="40" t="str">
        <f>IFERROR(IF(C246&lt;&gt;"",M247/(WeightToLoseGain),""),"")</f>
        <v/>
      </c>
    </row>
    <row r="248" spans="3:14" ht="15" customHeight="1" x14ac:dyDescent="0.3">
      <c r="C248" s="26" t="str">
        <f t="shared" si="15"/>
        <v/>
      </c>
      <c r="D248" s="18" t="str">
        <f t="shared" si="18"/>
        <v/>
      </c>
      <c r="E248" s="18" t="str">
        <f t="shared" si="16"/>
        <v/>
      </c>
      <c r="F248" s="19" t="str">
        <f t="shared" si="17"/>
        <v/>
      </c>
      <c r="G248" s="29" t="str">
        <f>IFERROR(RunningBMR,"")</f>
        <v/>
      </c>
      <c r="H248" s="20" t="str">
        <f>IFERROR(IF(L247&gt;0,G247*ActivityFactor+IF(WeightGoal="Maintain",0,IF(WeightGoal="Decrease",-500,IF(WeightGoal="Increase",500))),""),"")</f>
        <v/>
      </c>
      <c r="I248" s="20" t="str">
        <f>IFERROR(G248*(ActivityFactor),"")</f>
        <v/>
      </c>
      <c r="J248" s="20" t="str">
        <f>IFERROR(IF(WeightGoal="Increase",H248-I248,I248-H248),"")</f>
        <v/>
      </c>
      <c r="K248" s="21" t="str">
        <f t="shared" si="19"/>
        <v/>
      </c>
      <c r="L248" s="28" t="str">
        <f>IFERROR(IF(Standard,K248/CalsPerPound,K248/CalsPerPound/2.2),"")</f>
        <v/>
      </c>
      <c r="M248" s="27" t="str">
        <f>IFERROR(WeightToLoseGain-L248,"")</f>
        <v/>
      </c>
      <c r="N248" s="40" t="str">
        <f>IFERROR(IF(C247&lt;&gt;"",M248/(WeightToLoseGain),""),"")</f>
        <v/>
      </c>
    </row>
    <row r="249" spans="3:14" ht="15" customHeight="1" x14ac:dyDescent="0.3">
      <c r="C249" s="26" t="str">
        <f t="shared" si="15"/>
        <v/>
      </c>
      <c r="D249" s="18" t="str">
        <f t="shared" si="18"/>
        <v/>
      </c>
      <c r="E249" s="18" t="str">
        <f t="shared" si="16"/>
        <v/>
      </c>
      <c r="F249" s="19" t="str">
        <f t="shared" si="17"/>
        <v/>
      </c>
      <c r="G249" s="29" t="str">
        <f>IFERROR(RunningBMR,"")</f>
        <v/>
      </c>
      <c r="H249" s="20" t="str">
        <f>IFERROR(IF(L248&gt;0,G248*ActivityFactor+IF(WeightGoal="Maintain",0,IF(WeightGoal="Decrease",-500,IF(WeightGoal="Increase",500))),""),"")</f>
        <v/>
      </c>
      <c r="I249" s="20" t="str">
        <f>IFERROR(G249*(ActivityFactor),"")</f>
        <v/>
      </c>
      <c r="J249" s="20" t="str">
        <f>IFERROR(IF(WeightGoal="Increase",H249-I249,I249-H249),"")</f>
        <v/>
      </c>
      <c r="K249" s="21" t="str">
        <f t="shared" si="19"/>
        <v/>
      </c>
      <c r="L249" s="28" t="str">
        <f>IFERROR(IF(Standard,K249/CalsPerPound,K249/CalsPerPound/2.2),"")</f>
        <v/>
      </c>
      <c r="M249" s="27" t="str">
        <f>IFERROR(WeightToLoseGain-L249,"")</f>
        <v/>
      </c>
      <c r="N249" s="40" t="str">
        <f>IFERROR(IF(C248&lt;&gt;"",M249/(WeightToLoseGain),""),"")</f>
        <v/>
      </c>
    </row>
    <row r="250" spans="3:14" ht="15" customHeight="1" x14ac:dyDescent="0.3">
      <c r="C250" s="26" t="str">
        <f t="shared" si="15"/>
        <v/>
      </c>
      <c r="D250" s="18" t="str">
        <f t="shared" si="18"/>
        <v/>
      </c>
      <c r="E250" s="18" t="str">
        <f t="shared" si="16"/>
        <v/>
      </c>
      <c r="F250" s="19" t="str">
        <f t="shared" si="17"/>
        <v/>
      </c>
      <c r="G250" s="29" t="str">
        <f>IFERROR(RunningBMR,"")</f>
        <v/>
      </c>
      <c r="H250" s="20" t="str">
        <f>IFERROR(IF(L249&gt;0,G249*ActivityFactor+IF(WeightGoal="Maintain",0,IF(WeightGoal="Decrease",-500,IF(WeightGoal="Increase",500))),""),"")</f>
        <v/>
      </c>
      <c r="I250" s="20" t="str">
        <f>IFERROR(G250*(ActivityFactor),"")</f>
        <v/>
      </c>
      <c r="J250" s="20" t="str">
        <f>IFERROR(IF(WeightGoal="Increase",H250-I250,I250-H250),"")</f>
        <v/>
      </c>
      <c r="K250" s="21" t="str">
        <f t="shared" si="19"/>
        <v/>
      </c>
      <c r="L250" s="28" t="str">
        <f>IFERROR(IF(Standard,K250/CalsPerPound,K250/CalsPerPound/2.2),"")</f>
        <v/>
      </c>
      <c r="M250" s="27" t="str">
        <f>IFERROR(WeightToLoseGain-L250,"")</f>
        <v/>
      </c>
      <c r="N250" s="40" t="str">
        <f>IFERROR(IF(C249&lt;&gt;"",M250/(WeightToLoseGain),""),"")</f>
        <v/>
      </c>
    </row>
    <row r="251" spans="3:14" ht="15" customHeight="1" x14ac:dyDescent="0.3">
      <c r="C251" s="26" t="str">
        <f t="shared" si="15"/>
        <v/>
      </c>
      <c r="D251" s="18" t="str">
        <f t="shared" si="18"/>
        <v/>
      </c>
      <c r="E251" s="18" t="str">
        <f t="shared" si="16"/>
        <v/>
      </c>
      <c r="F251" s="19" t="str">
        <f t="shared" si="17"/>
        <v/>
      </c>
      <c r="G251" s="29" t="str">
        <f>IFERROR(RunningBMR,"")</f>
        <v/>
      </c>
      <c r="H251" s="20" t="str">
        <f>IFERROR(IF(L250&gt;0,G250*ActivityFactor+IF(WeightGoal="Maintain",0,IF(WeightGoal="Decrease",-500,IF(WeightGoal="Increase",500))),""),"")</f>
        <v/>
      </c>
      <c r="I251" s="20" t="str">
        <f>IFERROR(G251*(ActivityFactor),"")</f>
        <v/>
      </c>
      <c r="J251" s="20" t="str">
        <f>IFERROR(IF(WeightGoal="Increase",H251-I251,I251-H251),"")</f>
        <v/>
      </c>
      <c r="K251" s="21" t="str">
        <f t="shared" si="19"/>
        <v/>
      </c>
      <c r="L251" s="28" t="str">
        <f>IFERROR(IF(Standard,K251/CalsPerPound,K251/CalsPerPound/2.2),"")</f>
        <v/>
      </c>
      <c r="M251" s="27" t="str">
        <f>IFERROR(WeightToLoseGain-L251,"")</f>
        <v/>
      </c>
      <c r="N251" s="40" t="str">
        <f>IFERROR(IF(C250&lt;&gt;"",M251/(WeightToLoseGain),""),"")</f>
        <v/>
      </c>
    </row>
    <row r="252" spans="3:14" ht="15" customHeight="1" x14ac:dyDescent="0.3">
      <c r="C252" s="26" t="str">
        <f t="shared" si="15"/>
        <v/>
      </c>
      <c r="D252" s="18" t="str">
        <f t="shared" si="18"/>
        <v/>
      </c>
      <c r="E252" s="18" t="str">
        <f t="shared" si="16"/>
        <v/>
      </c>
      <c r="F252" s="19" t="str">
        <f t="shared" si="17"/>
        <v/>
      </c>
      <c r="G252" s="29" t="str">
        <f>IFERROR(RunningBMR,"")</f>
        <v/>
      </c>
      <c r="H252" s="20" t="str">
        <f>IFERROR(IF(L251&gt;0,G251*ActivityFactor+IF(WeightGoal="Maintain",0,IF(WeightGoal="Decrease",-500,IF(WeightGoal="Increase",500))),""),"")</f>
        <v/>
      </c>
      <c r="I252" s="20" t="str">
        <f>IFERROR(G252*(ActivityFactor),"")</f>
        <v/>
      </c>
      <c r="J252" s="20" t="str">
        <f>IFERROR(IF(WeightGoal="Increase",H252-I252,I252-H252),"")</f>
        <v/>
      </c>
      <c r="K252" s="21" t="str">
        <f t="shared" si="19"/>
        <v/>
      </c>
      <c r="L252" s="28" t="str">
        <f>IFERROR(IF(Standard,K252/CalsPerPound,K252/CalsPerPound/2.2),"")</f>
        <v/>
      </c>
      <c r="M252" s="27" t="str">
        <f>IFERROR(WeightToLoseGain-L252,"")</f>
        <v/>
      </c>
      <c r="N252" s="40" t="str">
        <f>IFERROR(IF(C251&lt;&gt;"",M252/(WeightToLoseGain),""),"")</f>
        <v/>
      </c>
    </row>
    <row r="253" spans="3:14" ht="15" customHeight="1" x14ac:dyDescent="0.3">
      <c r="C253" s="26" t="str">
        <f t="shared" si="15"/>
        <v/>
      </c>
      <c r="D253" s="18" t="str">
        <f t="shared" si="18"/>
        <v/>
      </c>
      <c r="E253" s="18" t="str">
        <f t="shared" si="16"/>
        <v/>
      </c>
      <c r="F253" s="19" t="str">
        <f t="shared" si="17"/>
        <v/>
      </c>
      <c r="G253" s="29" t="str">
        <f>IFERROR(RunningBMR,"")</f>
        <v/>
      </c>
      <c r="H253" s="20" t="str">
        <f>IFERROR(IF(L252&gt;0,G252*ActivityFactor+IF(WeightGoal="Maintain",0,IF(WeightGoal="Decrease",-500,IF(WeightGoal="Increase",500))),""),"")</f>
        <v/>
      </c>
      <c r="I253" s="20" t="str">
        <f>IFERROR(G253*(ActivityFactor),"")</f>
        <v/>
      </c>
      <c r="J253" s="20" t="str">
        <f>IFERROR(IF(WeightGoal="Increase",H253-I253,I253-H253),"")</f>
        <v/>
      </c>
      <c r="K253" s="21" t="str">
        <f t="shared" si="19"/>
        <v/>
      </c>
      <c r="L253" s="28" t="str">
        <f>IFERROR(IF(Standard,K253/CalsPerPound,K253/CalsPerPound/2.2),"")</f>
        <v/>
      </c>
      <c r="M253" s="27" t="str">
        <f>IFERROR(WeightToLoseGain-L253,"")</f>
        <v/>
      </c>
      <c r="N253" s="40" t="str">
        <f>IFERROR(IF(C252&lt;&gt;"",M253/(WeightToLoseGain),""),"")</f>
        <v/>
      </c>
    </row>
    <row r="254" spans="3:14" ht="15" customHeight="1" x14ac:dyDescent="0.3">
      <c r="C254" s="26" t="str">
        <f t="shared" si="15"/>
        <v/>
      </c>
      <c r="D254" s="18" t="str">
        <f t="shared" si="18"/>
        <v/>
      </c>
      <c r="E254" s="18" t="str">
        <f t="shared" si="16"/>
        <v/>
      </c>
      <c r="F254" s="19" t="str">
        <f t="shared" si="17"/>
        <v/>
      </c>
      <c r="G254" s="29" t="str">
        <f>IFERROR(RunningBMR,"")</f>
        <v/>
      </c>
      <c r="H254" s="20" t="str">
        <f>IFERROR(IF(L253&gt;0,G253*ActivityFactor+IF(WeightGoal="Maintain",0,IF(WeightGoal="Decrease",-500,IF(WeightGoal="Increase",500))),""),"")</f>
        <v/>
      </c>
      <c r="I254" s="20" t="str">
        <f>IFERROR(G254*(ActivityFactor),"")</f>
        <v/>
      </c>
      <c r="J254" s="20" t="str">
        <f>IFERROR(IF(WeightGoal="Increase",H254-I254,I254-H254),"")</f>
        <v/>
      </c>
      <c r="K254" s="21" t="str">
        <f t="shared" si="19"/>
        <v/>
      </c>
      <c r="L254" s="28" t="str">
        <f>IFERROR(IF(Standard,K254/CalsPerPound,K254/CalsPerPound/2.2),"")</f>
        <v/>
      </c>
      <c r="M254" s="27" t="str">
        <f>IFERROR(WeightToLoseGain-L254,"")</f>
        <v/>
      </c>
      <c r="N254" s="40" t="str">
        <f>IFERROR(IF(C253&lt;&gt;"",M254/(WeightToLoseGain),""),"")</f>
        <v/>
      </c>
    </row>
    <row r="255" spans="3:14" ht="15" customHeight="1" x14ac:dyDescent="0.3">
      <c r="C255" s="26" t="str">
        <f t="shared" si="15"/>
        <v/>
      </c>
      <c r="D255" s="18" t="str">
        <f t="shared" si="18"/>
        <v/>
      </c>
      <c r="E255" s="18" t="str">
        <f t="shared" si="16"/>
        <v/>
      </c>
      <c r="F255" s="19" t="str">
        <f t="shared" si="17"/>
        <v/>
      </c>
      <c r="G255" s="29" t="str">
        <f>IFERROR(RunningBMR,"")</f>
        <v/>
      </c>
      <c r="H255" s="20" t="str">
        <f>IFERROR(IF(L254&gt;0,G254*ActivityFactor+IF(WeightGoal="Maintain",0,IF(WeightGoal="Decrease",-500,IF(WeightGoal="Increase",500))),""),"")</f>
        <v/>
      </c>
      <c r="I255" s="20" t="str">
        <f>IFERROR(G255*(ActivityFactor),"")</f>
        <v/>
      </c>
      <c r="J255" s="20" t="str">
        <f>IFERROR(IF(WeightGoal="Increase",H255-I255,I255-H255),"")</f>
        <v/>
      </c>
      <c r="K255" s="21" t="str">
        <f t="shared" si="19"/>
        <v/>
      </c>
      <c r="L255" s="28" t="str">
        <f>IFERROR(IF(Standard,K255/CalsPerPound,K255/CalsPerPound/2.2),"")</f>
        <v/>
      </c>
      <c r="M255" s="27" t="str">
        <f>IFERROR(WeightToLoseGain-L255,"")</f>
        <v/>
      </c>
      <c r="N255" s="40" t="str">
        <f>IFERROR(IF(C254&lt;&gt;"",M255/(WeightToLoseGain),""),"")</f>
        <v/>
      </c>
    </row>
    <row r="256" spans="3:14" ht="15" customHeight="1" x14ac:dyDescent="0.3">
      <c r="C256" s="26" t="str">
        <f t="shared" si="15"/>
        <v/>
      </c>
      <c r="D256" s="18" t="str">
        <f t="shared" si="18"/>
        <v/>
      </c>
      <c r="E256" s="18" t="str">
        <f t="shared" si="16"/>
        <v/>
      </c>
      <c r="F256" s="19" t="str">
        <f t="shared" si="17"/>
        <v/>
      </c>
      <c r="G256" s="29" t="str">
        <f>IFERROR(RunningBMR,"")</f>
        <v/>
      </c>
      <c r="H256" s="20" t="str">
        <f>IFERROR(IF(L255&gt;0,G255*ActivityFactor+IF(WeightGoal="Maintain",0,IF(WeightGoal="Decrease",-500,IF(WeightGoal="Increase",500))),""),"")</f>
        <v/>
      </c>
      <c r="I256" s="20" t="str">
        <f>IFERROR(G256*(ActivityFactor),"")</f>
        <v/>
      </c>
      <c r="J256" s="20" t="str">
        <f>IFERROR(IF(WeightGoal="Increase",H256-I256,I256-H256),"")</f>
        <v/>
      </c>
      <c r="K256" s="21" t="str">
        <f t="shared" si="19"/>
        <v/>
      </c>
      <c r="L256" s="28" t="str">
        <f>IFERROR(IF(Standard,K256/CalsPerPound,K256/CalsPerPound/2.2),"")</f>
        <v/>
      </c>
      <c r="M256" s="27" t="str">
        <f>IFERROR(WeightToLoseGain-L256,"")</f>
        <v/>
      </c>
      <c r="N256" s="40" t="str">
        <f>IFERROR(IF(C255&lt;&gt;"",M256/(WeightToLoseGain),""),"")</f>
        <v/>
      </c>
    </row>
    <row r="257" spans="3:14" ht="15" customHeight="1" x14ac:dyDescent="0.3">
      <c r="C257" s="26" t="str">
        <f t="shared" si="15"/>
        <v/>
      </c>
      <c r="D257" s="18" t="str">
        <f t="shared" si="18"/>
        <v/>
      </c>
      <c r="E257" s="18" t="str">
        <f t="shared" si="16"/>
        <v/>
      </c>
      <c r="F257" s="19" t="str">
        <f t="shared" si="17"/>
        <v/>
      </c>
      <c r="G257" s="29" t="str">
        <f>IFERROR(RunningBMR,"")</f>
        <v/>
      </c>
      <c r="H257" s="20" t="str">
        <f>IFERROR(IF(L256&gt;0,G256*ActivityFactor+IF(WeightGoal="Maintain",0,IF(WeightGoal="Decrease",-500,IF(WeightGoal="Increase",500))),""),"")</f>
        <v/>
      </c>
      <c r="I257" s="20" t="str">
        <f>IFERROR(G257*(ActivityFactor),"")</f>
        <v/>
      </c>
      <c r="J257" s="20" t="str">
        <f>IFERROR(IF(WeightGoal="Increase",H257-I257,I257-H257),"")</f>
        <v/>
      </c>
      <c r="K257" s="21" t="str">
        <f t="shared" si="19"/>
        <v/>
      </c>
      <c r="L257" s="28" t="str">
        <f>IFERROR(IF(Standard,K257/CalsPerPound,K257/CalsPerPound/2.2),"")</f>
        <v/>
      </c>
      <c r="M257" s="27" t="str">
        <f>IFERROR(WeightToLoseGain-L257,"")</f>
        <v/>
      </c>
      <c r="N257" s="40" t="str">
        <f>IFERROR(IF(C256&lt;&gt;"",M257/(WeightToLoseGain),""),"")</f>
        <v/>
      </c>
    </row>
    <row r="258" spans="3:14" ht="15" customHeight="1" x14ac:dyDescent="0.3">
      <c r="C258" s="26" t="str">
        <f t="shared" si="15"/>
        <v/>
      </c>
      <c r="D258" s="18" t="str">
        <f t="shared" si="18"/>
        <v/>
      </c>
      <c r="E258" s="18" t="str">
        <f t="shared" si="16"/>
        <v/>
      </c>
      <c r="F258" s="19" t="str">
        <f t="shared" si="17"/>
        <v/>
      </c>
      <c r="G258" s="29" t="str">
        <f>IFERROR(RunningBMR,"")</f>
        <v/>
      </c>
      <c r="H258" s="20" t="str">
        <f>IFERROR(IF(L257&gt;0,G257*ActivityFactor+IF(WeightGoal="Maintain",0,IF(WeightGoal="Decrease",-500,IF(WeightGoal="Increase",500))),""),"")</f>
        <v/>
      </c>
      <c r="I258" s="20" t="str">
        <f>IFERROR(G258*(ActivityFactor),"")</f>
        <v/>
      </c>
      <c r="J258" s="20" t="str">
        <f>IFERROR(IF(WeightGoal="Increase",H258-I258,I258-H258),"")</f>
        <v/>
      </c>
      <c r="K258" s="21" t="str">
        <f t="shared" si="19"/>
        <v/>
      </c>
      <c r="L258" s="28" t="str">
        <f>IFERROR(IF(Standard,K258/CalsPerPound,K258/CalsPerPound/2.2),"")</f>
        <v/>
      </c>
      <c r="M258" s="27" t="str">
        <f>IFERROR(WeightToLoseGain-L258,"")</f>
        <v/>
      </c>
      <c r="N258" s="40" t="str">
        <f>IFERROR(IF(C257&lt;&gt;"",M258/(WeightToLoseGain),""),"")</f>
        <v/>
      </c>
    </row>
    <row r="259" spans="3:14" ht="15" customHeight="1" x14ac:dyDescent="0.3">
      <c r="C259" s="26" t="str">
        <f t="shared" si="15"/>
        <v/>
      </c>
      <c r="D259" s="18" t="str">
        <f t="shared" si="18"/>
        <v/>
      </c>
      <c r="E259" s="18" t="str">
        <f t="shared" si="16"/>
        <v/>
      </c>
      <c r="F259" s="19" t="str">
        <f t="shared" si="17"/>
        <v/>
      </c>
      <c r="G259" s="29" t="str">
        <f>IFERROR(RunningBMR,"")</f>
        <v/>
      </c>
      <c r="H259" s="20" t="str">
        <f>IFERROR(IF(L258&gt;0,G258*ActivityFactor+IF(WeightGoal="Maintain",0,IF(WeightGoal="Decrease",-500,IF(WeightGoal="Increase",500))),""),"")</f>
        <v/>
      </c>
      <c r="I259" s="20" t="str">
        <f>IFERROR(G259*(ActivityFactor),"")</f>
        <v/>
      </c>
      <c r="J259" s="20" t="str">
        <f>IFERROR(IF(WeightGoal="Increase",H259-I259,I259-H259),"")</f>
        <v/>
      </c>
      <c r="K259" s="21" t="str">
        <f t="shared" si="19"/>
        <v/>
      </c>
      <c r="L259" s="28" t="str">
        <f>IFERROR(IF(Standard,K259/CalsPerPound,K259/CalsPerPound/2.2),"")</f>
        <v/>
      </c>
      <c r="M259" s="27" t="str">
        <f>IFERROR(WeightToLoseGain-L259,"")</f>
        <v/>
      </c>
      <c r="N259" s="40" t="str">
        <f>IFERROR(IF(C258&lt;&gt;"",M259/(WeightToLoseGain),""),"")</f>
        <v/>
      </c>
    </row>
    <row r="260" spans="3:14" ht="15" customHeight="1" x14ac:dyDescent="0.3">
      <c r="C260" s="26" t="str">
        <f t="shared" si="15"/>
        <v/>
      </c>
      <c r="D260" s="18" t="str">
        <f t="shared" si="18"/>
        <v/>
      </c>
      <c r="E260" s="18" t="str">
        <f t="shared" si="16"/>
        <v/>
      </c>
      <c r="F260" s="19" t="str">
        <f t="shared" si="17"/>
        <v/>
      </c>
      <c r="G260" s="29" t="str">
        <f>IFERROR(RunningBMR,"")</f>
        <v/>
      </c>
      <c r="H260" s="20" t="str">
        <f>IFERROR(IF(L259&gt;0,G259*ActivityFactor+IF(WeightGoal="Maintain",0,IF(WeightGoal="Decrease",-500,IF(WeightGoal="Increase",500))),""),"")</f>
        <v/>
      </c>
      <c r="I260" s="20" t="str">
        <f>IFERROR(G260*(ActivityFactor),"")</f>
        <v/>
      </c>
      <c r="J260" s="20" t="str">
        <f>IFERROR(IF(WeightGoal="Increase",H260-I260,I260-H260),"")</f>
        <v/>
      </c>
      <c r="K260" s="21" t="str">
        <f t="shared" si="19"/>
        <v/>
      </c>
      <c r="L260" s="28" t="str">
        <f>IFERROR(IF(Standard,K260/CalsPerPound,K260/CalsPerPound/2.2),"")</f>
        <v/>
      </c>
      <c r="M260" s="27" t="str">
        <f>IFERROR(WeightToLoseGain-L260,"")</f>
        <v/>
      </c>
      <c r="N260" s="40" t="str">
        <f>IFERROR(IF(C259&lt;&gt;"",M260/(WeightToLoseGain),""),"")</f>
        <v/>
      </c>
    </row>
    <row r="261" spans="3:14" ht="15" customHeight="1" x14ac:dyDescent="0.3">
      <c r="C261" s="26" t="str">
        <f t="shared" si="15"/>
        <v/>
      </c>
      <c r="D261" s="18" t="str">
        <f t="shared" si="18"/>
        <v/>
      </c>
      <c r="E261" s="18" t="str">
        <f t="shared" si="16"/>
        <v/>
      </c>
      <c r="F261" s="19" t="str">
        <f t="shared" si="17"/>
        <v/>
      </c>
      <c r="G261" s="29" t="str">
        <f>IFERROR(RunningBMR,"")</f>
        <v/>
      </c>
      <c r="H261" s="20" t="str">
        <f>IFERROR(IF(L260&gt;0,G260*ActivityFactor+IF(WeightGoal="Maintain",0,IF(WeightGoal="Decrease",-500,IF(WeightGoal="Increase",500))),""),"")</f>
        <v/>
      </c>
      <c r="I261" s="20" t="str">
        <f>IFERROR(G261*(ActivityFactor),"")</f>
        <v/>
      </c>
      <c r="J261" s="20" t="str">
        <f>IFERROR(IF(WeightGoal="Increase",H261-I261,I261-H261),"")</f>
        <v/>
      </c>
      <c r="K261" s="21" t="str">
        <f t="shared" si="19"/>
        <v/>
      </c>
      <c r="L261" s="28" t="str">
        <f>IFERROR(IF(Standard,K261/CalsPerPound,K261/CalsPerPound/2.2),"")</f>
        <v/>
      </c>
      <c r="M261" s="27" t="str">
        <f>IFERROR(WeightToLoseGain-L261,"")</f>
        <v/>
      </c>
      <c r="N261" s="40" t="str">
        <f>IFERROR(IF(C260&lt;&gt;"",M261/(WeightToLoseGain),""),"")</f>
        <v/>
      </c>
    </row>
    <row r="262" spans="3:14" ht="15" customHeight="1" x14ac:dyDescent="0.3">
      <c r="C262" s="26" t="str">
        <f t="shared" si="15"/>
        <v/>
      </c>
      <c r="D262" s="18" t="str">
        <f t="shared" si="18"/>
        <v/>
      </c>
      <c r="E262" s="18" t="str">
        <f t="shared" si="16"/>
        <v/>
      </c>
      <c r="F262" s="19" t="str">
        <f t="shared" si="17"/>
        <v/>
      </c>
      <c r="G262" s="29" t="str">
        <f>IFERROR(RunningBMR,"")</f>
        <v/>
      </c>
      <c r="H262" s="20" t="str">
        <f>IFERROR(IF(L261&gt;0,G261*ActivityFactor+IF(WeightGoal="Maintain",0,IF(WeightGoal="Decrease",-500,IF(WeightGoal="Increase",500))),""),"")</f>
        <v/>
      </c>
      <c r="I262" s="20" t="str">
        <f>IFERROR(G262*(ActivityFactor),"")</f>
        <v/>
      </c>
      <c r="J262" s="20" t="str">
        <f>IFERROR(IF(WeightGoal="Increase",H262-I262,I262-H262),"")</f>
        <v/>
      </c>
      <c r="K262" s="21" t="str">
        <f t="shared" si="19"/>
        <v/>
      </c>
      <c r="L262" s="28" t="str">
        <f>IFERROR(IF(Standard,K262/CalsPerPound,K262/CalsPerPound/2.2),"")</f>
        <v/>
      </c>
      <c r="M262" s="27" t="str">
        <f>IFERROR(WeightToLoseGain-L262,"")</f>
        <v/>
      </c>
      <c r="N262" s="40" t="str">
        <f>IFERROR(IF(C261&lt;&gt;"",M262/(WeightToLoseGain),""),"")</f>
        <v/>
      </c>
    </row>
    <row r="263" spans="3:14" ht="15" customHeight="1" x14ac:dyDescent="0.3">
      <c r="C263" s="26" t="str">
        <f t="shared" si="15"/>
        <v/>
      </c>
      <c r="D263" s="18" t="str">
        <f t="shared" si="18"/>
        <v/>
      </c>
      <c r="E263" s="18" t="str">
        <f t="shared" si="16"/>
        <v/>
      </c>
      <c r="F263" s="19" t="str">
        <f t="shared" si="17"/>
        <v/>
      </c>
      <c r="G263" s="29" t="str">
        <f>IFERROR(RunningBMR,"")</f>
        <v/>
      </c>
      <c r="H263" s="20" t="str">
        <f>IFERROR(IF(L262&gt;0,G262*ActivityFactor+IF(WeightGoal="Maintain",0,IF(WeightGoal="Decrease",-500,IF(WeightGoal="Increase",500))),""),"")</f>
        <v/>
      </c>
      <c r="I263" s="20" t="str">
        <f>IFERROR(G263*(ActivityFactor),"")</f>
        <v/>
      </c>
      <c r="J263" s="20" t="str">
        <f>IFERROR(IF(WeightGoal="Increase",H263-I263,I263-H263),"")</f>
        <v/>
      </c>
      <c r="K263" s="21" t="str">
        <f t="shared" si="19"/>
        <v/>
      </c>
      <c r="L263" s="28" t="str">
        <f>IFERROR(IF(Standard,K263/CalsPerPound,K263/CalsPerPound/2.2),"")</f>
        <v/>
      </c>
      <c r="M263" s="27" t="str">
        <f>IFERROR(WeightToLoseGain-L263,"")</f>
        <v/>
      </c>
      <c r="N263" s="40" t="str">
        <f>IFERROR(IF(C262&lt;&gt;"",M263/(WeightToLoseGain),""),"")</f>
        <v/>
      </c>
    </row>
    <row r="264" spans="3:14" ht="15" customHeight="1" x14ac:dyDescent="0.3">
      <c r="C264" s="26" t="str">
        <f t="shared" si="15"/>
        <v/>
      </c>
      <c r="D264" s="18" t="str">
        <f t="shared" si="18"/>
        <v/>
      </c>
      <c r="E264" s="18" t="str">
        <f t="shared" si="16"/>
        <v/>
      </c>
      <c r="F264" s="19" t="str">
        <f t="shared" si="17"/>
        <v/>
      </c>
      <c r="G264" s="29" t="str">
        <f>IFERROR(RunningBMR,"")</f>
        <v/>
      </c>
      <c r="H264" s="20" t="str">
        <f>IFERROR(IF(L263&gt;0,G263*ActivityFactor+IF(WeightGoal="Maintain",0,IF(WeightGoal="Decrease",-500,IF(WeightGoal="Increase",500))),""),"")</f>
        <v/>
      </c>
      <c r="I264" s="20" t="str">
        <f>IFERROR(G264*(ActivityFactor),"")</f>
        <v/>
      </c>
      <c r="J264" s="20" t="str">
        <f>IFERROR(IF(WeightGoal="Increase",H264-I264,I264-H264),"")</f>
        <v/>
      </c>
      <c r="K264" s="21" t="str">
        <f t="shared" si="19"/>
        <v/>
      </c>
      <c r="L264" s="28" t="str">
        <f>IFERROR(IF(Standard,K264/CalsPerPound,K264/CalsPerPound/2.2),"")</f>
        <v/>
      </c>
      <c r="M264" s="27" t="str">
        <f>IFERROR(WeightToLoseGain-L264,"")</f>
        <v/>
      </c>
      <c r="N264" s="40" t="str">
        <f>IFERROR(IF(C263&lt;&gt;"",M264/(WeightToLoseGain),""),"")</f>
        <v/>
      </c>
    </row>
    <row r="265" spans="3:14" ht="15" customHeight="1" x14ac:dyDescent="0.3">
      <c r="C265" s="26" t="str">
        <f t="shared" si="15"/>
        <v/>
      </c>
      <c r="D265" s="18" t="str">
        <f t="shared" si="18"/>
        <v/>
      </c>
      <c r="E265" s="18" t="str">
        <f t="shared" si="16"/>
        <v/>
      </c>
      <c r="F265" s="19" t="str">
        <f t="shared" si="17"/>
        <v/>
      </c>
      <c r="G265" s="29" t="str">
        <f>IFERROR(RunningBMR,"")</f>
        <v/>
      </c>
      <c r="H265" s="20" t="str">
        <f>IFERROR(IF(L264&gt;0,G264*ActivityFactor+IF(WeightGoal="Maintain",0,IF(WeightGoal="Decrease",-500,IF(WeightGoal="Increase",500))),""),"")</f>
        <v/>
      </c>
      <c r="I265" s="20" t="str">
        <f>IFERROR(G265*(ActivityFactor),"")</f>
        <v/>
      </c>
      <c r="J265" s="20" t="str">
        <f>IFERROR(IF(WeightGoal="Increase",H265-I265,I265-H265),"")</f>
        <v/>
      </c>
      <c r="K265" s="21" t="str">
        <f t="shared" si="19"/>
        <v/>
      </c>
      <c r="L265" s="28" t="str">
        <f>IFERROR(IF(Standard,K265/CalsPerPound,K265/CalsPerPound/2.2),"")</f>
        <v/>
      </c>
      <c r="M265" s="27" t="str">
        <f>IFERROR(WeightToLoseGain-L265,"")</f>
        <v/>
      </c>
      <c r="N265" s="40" t="str">
        <f>IFERROR(IF(C264&lt;&gt;"",M265/(WeightToLoseGain),""),"")</f>
        <v/>
      </c>
    </row>
    <row r="266" spans="3:14" ht="15" customHeight="1" x14ac:dyDescent="0.3">
      <c r="C266" s="26" t="str">
        <f t="shared" si="15"/>
        <v/>
      </c>
      <c r="D266" s="18" t="str">
        <f t="shared" si="18"/>
        <v/>
      </c>
      <c r="E266" s="18" t="str">
        <f t="shared" si="16"/>
        <v/>
      </c>
      <c r="F266" s="19" t="str">
        <f t="shared" si="17"/>
        <v/>
      </c>
      <c r="G266" s="29" t="str">
        <f>IFERROR(RunningBMR,"")</f>
        <v/>
      </c>
      <c r="H266" s="20" t="str">
        <f>IFERROR(IF(L265&gt;0,G265*ActivityFactor+IF(WeightGoal="Maintain",0,IF(WeightGoal="Decrease",-500,IF(WeightGoal="Increase",500))),""),"")</f>
        <v/>
      </c>
      <c r="I266" s="20" t="str">
        <f>IFERROR(G266*(ActivityFactor),"")</f>
        <v/>
      </c>
      <c r="J266" s="20" t="str">
        <f>IFERROR(IF(WeightGoal="Increase",H266-I266,I266-H266),"")</f>
        <v/>
      </c>
      <c r="K266" s="21" t="str">
        <f t="shared" si="19"/>
        <v/>
      </c>
      <c r="L266" s="28" t="str">
        <f>IFERROR(IF(Standard,K266/CalsPerPound,K266/CalsPerPound/2.2),"")</f>
        <v/>
      </c>
      <c r="M266" s="27" t="str">
        <f>IFERROR(WeightToLoseGain-L266,"")</f>
        <v/>
      </c>
      <c r="N266" s="40" t="str">
        <f>IFERROR(IF(C265&lt;&gt;"",M266/(WeightToLoseGain),""),"")</f>
        <v/>
      </c>
    </row>
    <row r="267" spans="3:14" ht="15" customHeight="1" x14ac:dyDescent="0.3">
      <c r="C267" s="26" t="str">
        <f t="shared" si="15"/>
        <v/>
      </c>
      <c r="D267" s="18" t="str">
        <f t="shared" si="18"/>
        <v/>
      </c>
      <c r="E267" s="18" t="str">
        <f t="shared" si="16"/>
        <v/>
      </c>
      <c r="F267" s="19" t="str">
        <f t="shared" si="17"/>
        <v/>
      </c>
      <c r="G267" s="29" t="str">
        <f>IFERROR(RunningBMR,"")</f>
        <v/>
      </c>
      <c r="H267" s="20" t="str">
        <f>IFERROR(IF(L266&gt;0,G266*ActivityFactor+IF(WeightGoal="Maintain",0,IF(WeightGoal="Decrease",-500,IF(WeightGoal="Increase",500))),""),"")</f>
        <v/>
      </c>
      <c r="I267" s="20" t="str">
        <f>IFERROR(G267*(ActivityFactor),"")</f>
        <v/>
      </c>
      <c r="J267" s="20" t="str">
        <f>IFERROR(IF(WeightGoal="Increase",H267-I267,I267-H267),"")</f>
        <v/>
      </c>
      <c r="K267" s="21" t="str">
        <f t="shared" si="19"/>
        <v/>
      </c>
      <c r="L267" s="28" t="str">
        <f>IFERROR(IF(Standard,K267/CalsPerPound,K267/CalsPerPound/2.2),"")</f>
        <v/>
      </c>
      <c r="M267" s="27" t="str">
        <f>IFERROR(WeightToLoseGain-L267,"")</f>
        <v/>
      </c>
      <c r="N267" s="40" t="str">
        <f>IFERROR(IF(C266&lt;&gt;"",M267/(WeightToLoseGain),""),"")</f>
        <v/>
      </c>
    </row>
    <row r="268" spans="3:14" ht="15" customHeight="1" x14ac:dyDescent="0.3">
      <c r="C268" s="26" t="str">
        <f t="shared" si="15"/>
        <v/>
      </c>
      <c r="D268" s="18" t="str">
        <f t="shared" si="18"/>
        <v/>
      </c>
      <c r="E268" s="18" t="str">
        <f t="shared" si="16"/>
        <v/>
      </c>
      <c r="F268" s="19" t="str">
        <f t="shared" si="17"/>
        <v/>
      </c>
      <c r="G268" s="29" t="str">
        <f>IFERROR(RunningBMR,"")</f>
        <v/>
      </c>
      <c r="H268" s="20" t="str">
        <f>IFERROR(IF(L267&gt;0,G267*ActivityFactor+IF(WeightGoal="Maintain",0,IF(WeightGoal="Decrease",-500,IF(WeightGoal="Increase",500))),""),"")</f>
        <v/>
      </c>
      <c r="I268" s="20" t="str">
        <f>IFERROR(G268*(ActivityFactor),"")</f>
        <v/>
      </c>
      <c r="J268" s="20" t="str">
        <f>IFERROR(IF(WeightGoal="Increase",H268-I268,I268-H268),"")</f>
        <v/>
      </c>
      <c r="K268" s="21" t="str">
        <f t="shared" si="19"/>
        <v/>
      </c>
      <c r="L268" s="28" t="str">
        <f>IFERROR(IF(Standard,K268/CalsPerPound,K268/CalsPerPound/2.2),"")</f>
        <v/>
      </c>
      <c r="M268" s="27" t="str">
        <f>IFERROR(WeightToLoseGain-L268,"")</f>
        <v/>
      </c>
      <c r="N268" s="40" t="str">
        <f>IFERROR(IF(C267&lt;&gt;"",M268/(WeightToLoseGain),""),"")</f>
        <v/>
      </c>
    </row>
    <row r="269" spans="3:14" ht="15" customHeight="1" x14ac:dyDescent="0.3">
      <c r="C269" s="26" t="str">
        <f t="shared" ref="C269:C332" si="20">IFERROR(IF(L268&gt;0,C268+1,""),"")</f>
        <v/>
      </c>
      <c r="D269" s="18" t="str">
        <f t="shared" si="18"/>
        <v/>
      </c>
      <c r="E269" s="18" t="str">
        <f t="shared" ref="E269:E332" si="21">IFERROR(IF(L268&gt;0,E268+1,""),"")</f>
        <v/>
      </c>
      <c r="F269" s="19" t="str">
        <f t="shared" ref="F269:F332" si="22">IFERROR(IF($E269&lt;&gt;"",F268-(J268/CalsPerPound),""),"")</f>
        <v/>
      </c>
      <c r="G269" s="29" t="str">
        <f>IFERROR(RunningBMR,"")</f>
        <v/>
      </c>
      <c r="H269" s="20" t="str">
        <f>IFERROR(IF(L268&gt;0,G268*ActivityFactor+IF(WeightGoal="Maintain",0,IF(WeightGoal="Decrease",-500,IF(WeightGoal="Increase",500))),""),"")</f>
        <v/>
      </c>
      <c r="I269" s="20" t="str">
        <f>IFERROR(G269*(ActivityFactor),"")</f>
        <v/>
      </c>
      <c r="J269" s="20" t="str">
        <f>IFERROR(IF(WeightGoal="Increase",H269-I269,I269-H269),"")</f>
        <v/>
      </c>
      <c r="K269" s="21" t="str">
        <f t="shared" si="19"/>
        <v/>
      </c>
      <c r="L269" s="28" t="str">
        <f>IFERROR(IF(Standard,K269/CalsPerPound,K269/CalsPerPound/2.2),"")</f>
        <v/>
      </c>
      <c r="M269" s="27" t="str">
        <f>IFERROR(WeightToLoseGain-L269,"")</f>
        <v/>
      </c>
      <c r="N269" s="40" t="str">
        <f>IFERROR(IF(C268&lt;&gt;"",M269/(WeightToLoseGain),""),"")</f>
        <v/>
      </c>
    </row>
    <row r="270" spans="3:14" ht="15" customHeight="1" x14ac:dyDescent="0.3">
      <c r="C270" s="26" t="str">
        <f t="shared" si="20"/>
        <v/>
      </c>
      <c r="D270" s="18" t="str">
        <f t="shared" ref="D270:D333" si="23">IFERROR(IF(E270&lt;&gt;"",IF(MOD(E270,7)=1,(E269/7)+1,""),""),"")</f>
        <v/>
      </c>
      <c r="E270" s="18" t="str">
        <f t="shared" si="21"/>
        <v/>
      </c>
      <c r="F270" s="19" t="str">
        <f t="shared" si="22"/>
        <v/>
      </c>
      <c r="G270" s="29" t="str">
        <f>IFERROR(RunningBMR,"")</f>
        <v/>
      </c>
      <c r="H270" s="20" t="str">
        <f>IFERROR(IF(L269&gt;0,G269*ActivityFactor+IF(WeightGoal="Maintain",0,IF(WeightGoal="Decrease",-500,IF(WeightGoal="Increase",500))),""),"")</f>
        <v/>
      </c>
      <c r="I270" s="20" t="str">
        <f>IFERROR(G270*(ActivityFactor),"")</f>
        <v/>
      </c>
      <c r="J270" s="20" t="str">
        <f>IFERROR(IF(WeightGoal="Increase",H270-I270,I270-H270),"")</f>
        <v/>
      </c>
      <c r="K270" s="21" t="str">
        <f t="shared" ref="K270:K333" si="24">IFERROR(K269-J270,"")</f>
        <v/>
      </c>
      <c r="L270" s="28" t="str">
        <f>IFERROR(IF(Standard,K270/CalsPerPound,K270/CalsPerPound/2.2),"")</f>
        <v/>
      </c>
      <c r="M270" s="27" t="str">
        <f>IFERROR(WeightToLoseGain-L270,"")</f>
        <v/>
      </c>
      <c r="N270" s="40" t="str">
        <f>IFERROR(IF(C269&lt;&gt;"",M270/(WeightToLoseGain),""),"")</f>
        <v/>
      </c>
    </row>
    <row r="271" spans="3:14" ht="15" customHeight="1" x14ac:dyDescent="0.3">
      <c r="C271" s="26" t="str">
        <f t="shared" si="20"/>
        <v/>
      </c>
      <c r="D271" s="18" t="str">
        <f t="shared" si="23"/>
        <v/>
      </c>
      <c r="E271" s="18" t="str">
        <f t="shared" si="21"/>
        <v/>
      </c>
      <c r="F271" s="19" t="str">
        <f t="shared" si="22"/>
        <v/>
      </c>
      <c r="G271" s="29" t="str">
        <f>IFERROR(RunningBMR,"")</f>
        <v/>
      </c>
      <c r="H271" s="20" t="str">
        <f>IFERROR(IF(L270&gt;0,G270*ActivityFactor+IF(WeightGoal="Maintain",0,IF(WeightGoal="Decrease",-500,IF(WeightGoal="Increase",500))),""),"")</f>
        <v/>
      </c>
      <c r="I271" s="20" t="str">
        <f>IFERROR(G271*(ActivityFactor),"")</f>
        <v/>
      </c>
      <c r="J271" s="20" t="str">
        <f>IFERROR(IF(WeightGoal="Increase",H271-I271,I271-H271),"")</f>
        <v/>
      </c>
      <c r="K271" s="21" t="str">
        <f t="shared" si="24"/>
        <v/>
      </c>
      <c r="L271" s="28" t="str">
        <f>IFERROR(IF(Standard,K271/CalsPerPound,K271/CalsPerPound/2.2),"")</f>
        <v/>
      </c>
      <c r="M271" s="27" t="str">
        <f>IFERROR(WeightToLoseGain-L271,"")</f>
        <v/>
      </c>
      <c r="N271" s="40" t="str">
        <f>IFERROR(IF(C270&lt;&gt;"",M271/(WeightToLoseGain),""),"")</f>
        <v/>
      </c>
    </row>
    <row r="272" spans="3:14" ht="15" customHeight="1" x14ac:dyDescent="0.3">
      <c r="C272" s="26" t="str">
        <f t="shared" si="20"/>
        <v/>
      </c>
      <c r="D272" s="18" t="str">
        <f t="shared" si="23"/>
        <v/>
      </c>
      <c r="E272" s="18" t="str">
        <f t="shared" si="21"/>
        <v/>
      </c>
      <c r="F272" s="19" t="str">
        <f t="shared" si="22"/>
        <v/>
      </c>
      <c r="G272" s="29" t="str">
        <f>IFERROR(RunningBMR,"")</f>
        <v/>
      </c>
      <c r="H272" s="20" t="str">
        <f>IFERROR(IF(L271&gt;0,G271*ActivityFactor+IF(WeightGoal="Maintain",0,IF(WeightGoal="Decrease",-500,IF(WeightGoal="Increase",500))),""),"")</f>
        <v/>
      </c>
      <c r="I272" s="20" t="str">
        <f>IFERROR(G272*(ActivityFactor),"")</f>
        <v/>
      </c>
      <c r="J272" s="20" t="str">
        <f>IFERROR(IF(WeightGoal="Increase",H272-I272,I272-H272),"")</f>
        <v/>
      </c>
      <c r="K272" s="21" t="str">
        <f t="shared" si="24"/>
        <v/>
      </c>
      <c r="L272" s="28" t="str">
        <f>IFERROR(IF(Standard,K272/CalsPerPound,K272/CalsPerPound/2.2),"")</f>
        <v/>
      </c>
      <c r="M272" s="27" t="str">
        <f>IFERROR(WeightToLoseGain-L272,"")</f>
        <v/>
      </c>
      <c r="N272" s="40" t="str">
        <f>IFERROR(IF(C271&lt;&gt;"",M272/(WeightToLoseGain),""),"")</f>
        <v/>
      </c>
    </row>
    <row r="273" spans="3:14" ht="15" customHeight="1" x14ac:dyDescent="0.3">
      <c r="C273" s="26" t="str">
        <f t="shared" si="20"/>
        <v/>
      </c>
      <c r="D273" s="18" t="str">
        <f t="shared" si="23"/>
        <v/>
      </c>
      <c r="E273" s="18" t="str">
        <f t="shared" si="21"/>
        <v/>
      </c>
      <c r="F273" s="19" t="str">
        <f t="shared" si="22"/>
        <v/>
      </c>
      <c r="G273" s="29" t="str">
        <f>IFERROR(RunningBMR,"")</f>
        <v/>
      </c>
      <c r="H273" s="20" t="str">
        <f>IFERROR(IF(L272&gt;0,G272*ActivityFactor+IF(WeightGoal="Maintain",0,IF(WeightGoal="Decrease",-500,IF(WeightGoal="Increase",500))),""),"")</f>
        <v/>
      </c>
      <c r="I273" s="20" t="str">
        <f>IFERROR(G273*(ActivityFactor),"")</f>
        <v/>
      </c>
      <c r="J273" s="20" t="str">
        <f>IFERROR(IF(WeightGoal="Increase",H273-I273,I273-H273),"")</f>
        <v/>
      </c>
      <c r="K273" s="21" t="str">
        <f t="shared" si="24"/>
        <v/>
      </c>
      <c r="L273" s="28" t="str">
        <f>IFERROR(IF(Standard,K273/CalsPerPound,K273/CalsPerPound/2.2),"")</f>
        <v/>
      </c>
      <c r="M273" s="27" t="str">
        <f>IFERROR(WeightToLoseGain-L273,"")</f>
        <v/>
      </c>
      <c r="N273" s="40" t="str">
        <f>IFERROR(IF(C272&lt;&gt;"",M273/(WeightToLoseGain),""),"")</f>
        <v/>
      </c>
    </row>
    <row r="274" spans="3:14" ht="15" customHeight="1" x14ac:dyDescent="0.3">
      <c r="C274" s="26" t="str">
        <f t="shared" si="20"/>
        <v/>
      </c>
      <c r="D274" s="18" t="str">
        <f t="shared" si="23"/>
        <v/>
      </c>
      <c r="E274" s="18" t="str">
        <f t="shared" si="21"/>
        <v/>
      </c>
      <c r="F274" s="19" t="str">
        <f t="shared" si="22"/>
        <v/>
      </c>
      <c r="G274" s="29" t="str">
        <f>IFERROR(RunningBMR,"")</f>
        <v/>
      </c>
      <c r="H274" s="20" t="str">
        <f>IFERROR(IF(L273&gt;0,G273*ActivityFactor+IF(WeightGoal="Maintain",0,IF(WeightGoal="Decrease",-500,IF(WeightGoal="Increase",500))),""),"")</f>
        <v/>
      </c>
      <c r="I274" s="20" t="str">
        <f>IFERROR(G274*(ActivityFactor),"")</f>
        <v/>
      </c>
      <c r="J274" s="20" t="str">
        <f>IFERROR(IF(WeightGoal="Increase",H274-I274,I274-H274),"")</f>
        <v/>
      </c>
      <c r="K274" s="21" t="str">
        <f t="shared" si="24"/>
        <v/>
      </c>
      <c r="L274" s="28" t="str">
        <f>IFERROR(IF(Standard,K274/CalsPerPound,K274/CalsPerPound/2.2),"")</f>
        <v/>
      </c>
      <c r="M274" s="27" t="str">
        <f>IFERROR(WeightToLoseGain-L274,"")</f>
        <v/>
      </c>
      <c r="N274" s="40" t="str">
        <f>IFERROR(IF(C273&lt;&gt;"",M274/(WeightToLoseGain),""),"")</f>
        <v/>
      </c>
    </row>
    <row r="275" spans="3:14" ht="15" customHeight="1" x14ac:dyDescent="0.3">
      <c r="C275" s="26" t="str">
        <f t="shared" si="20"/>
        <v/>
      </c>
      <c r="D275" s="18" t="str">
        <f t="shared" si="23"/>
        <v/>
      </c>
      <c r="E275" s="18" t="str">
        <f t="shared" si="21"/>
        <v/>
      </c>
      <c r="F275" s="19" t="str">
        <f t="shared" si="22"/>
        <v/>
      </c>
      <c r="G275" s="29" t="str">
        <f>IFERROR(RunningBMR,"")</f>
        <v/>
      </c>
      <c r="H275" s="20" t="str">
        <f>IFERROR(IF(L274&gt;0,G274*ActivityFactor+IF(WeightGoal="Maintain",0,IF(WeightGoal="Decrease",-500,IF(WeightGoal="Increase",500))),""),"")</f>
        <v/>
      </c>
      <c r="I275" s="20" t="str">
        <f>IFERROR(G275*(ActivityFactor),"")</f>
        <v/>
      </c>
      <c r="J275" s="20" t="str">
        <f>IFERROR(IF(WeightGoal="Increase",H275-I275,I275-H275),"")</f>
        <v/>
      </c>
      <c r="K275" s="21" t="str">
        <f t="shared" si="24"/>
        <v/>
      </c>
      <c r="L275" s="28" t="str">
        <f>IFERROR(IF(Standard,K275/CalsPerPound,K275/CalsPerPound/2.2),"")</f>
        <v/>
      </c>
      <c r="M275" s="27" t="str">
        <f>IFERROR(WeightToLoseGain-L275,"")</f>
        <v/>
      </c>
      <c r="N275" s="40" t="str">
        <f>IFERROR(IF(C274&lt;&gt;"",M275/(WeightToLoseGain),""),"")</f>
        <v/>
      </c>
    </row>
    <row r="276" spans="3:14" ht="15" customHeight="1" x14ac:dyDescent="0.3">
      <c r="C276" s="26" t="str">
        <f t="shared" si="20"/>
        <v/>
      </c>
      <c r="D276" s="18" t="str">
        <f t="shared" si="23"/>
        <v/>
      </c>
      <c r="E276" s="18" t="str">
        <f t="shared" si="21"/>
        <v/>
      </c>
      <c r="F276" s="19" t="str">
        <f t="shared" si="22"/>
        <v/>
      </c>
      <c r="G276" s="29" t="str">
        <f>IFERROR(RunningBMR,"")</f>
        <v/>
      </c>
      <c r="H276" s="20" t="str">
        <f>IFERROR(IF(L275&gt;0,G275*ActivityFactor+IF(WeightGoal="Maintain",0,IF(WeightGoal="Decrease",-500,IF(WeightGoal="Increase",500))),""),"")</f>
        <v/>
      </c>
      <c r="I276" s="20" t="str">
        <f>IFERROR(G276*(ActivityFactor),"")</f>
        <v/>
      </c>
      <c r="J276" s="20" t="str">
        <f>IFERROR(IF(WeightGoal="Increase",H276-I276,I276-H276),"")</f>
        <v/>
      </c>
      <c r="K276" s="21" t="str">
        <f t="shared" si="24"/>
        <v/>
      </c>
      <c r="L276" s="28" t="str">
        <f>IFERROR(IF(Standard,K276/CalsPerPound,K276/CalsPerPound/2.2),"")</f>
        <v/>
      </c>
      <c r="M276" s="27" t="str">
        <f>IFERROR(WeightToLoseGain-L276,"")</f>
        <v/>
      </c>
      <c r="N276" s="40" t="str">
        <f>IFERROR(IF(C275&lt;&gt;"",M276/(WeightToLoseGain),""),"")</f>
        <v/>
      </c>
    </row>
    <row r="277" spans="3:14" ht="15" customHeight="1" x14ac:dyDescent="0.3">
      <c r="C277" s="26" t="str">
        <f t="shared" si="20"/>
        <v/>
      </c>
      <c r="D277" s="18" t="str">
        <f t="shared" si="23"/>
        <v/>
      </c>
      <c r="E277" s="18" t="str">
        <f t="shared" si="21"/>
        <v/>
      </c>
      <c r="F277" s="19" t="str">
        <f t="shared" si="22"/>
        <v/>
      </c>
      <c r="G277" s="29" t="str">
        <f>IFERROR(RunningBMR,"")</f>
        <v/>
      </c>
      <c r="H277" s="20" t="str">
        <f>IFERROR(IF(L276&gt;0,G276*ActivityFactor+IF(WeightGoal="Maintain",0,IF(WeightGoal="Decrease",-500,IF(WeightGoal="Increase",500))),""),"")</f>
        <v/>
      </c>
      <c r="I277" s="20" t="str">
        <f>IFERROR(G277*(ActivityFactor),"")</f>
        <v/>
      </c>
      <c r="J277" s="20" t="str">
        <f>IFERROR(IF(WeightGoal="Increase",H277-I277,I277-H277),"")</f>
        <v/>
      </c>
      <c r="K277" s="21" t="str">
        <f t="shared" si="24"/>
        <v/>
      </c>
      <c r="L277" s="28" t="str">
        <f>IFERROR(IF(Standard,K277/CalsPerPound,K277/CalsPerPound/2.2),"")</f>
        <v/>
      </c>
      <c r="M277" s="27" t="str">
        <f>IFERROR(WeightToLoseGain-L277,"")</f>
        <v/>
      </c>
      <c r="N277" s="40" t="str">
        <f>IFERROR(IF(C276&lt;&gt;"",M277/(WeightToLoseGain),""),"")</f>
        <v/>
      </c>
    </row>
    <row r="278" spans="3:14" ht="15" customHeight="1" x14ac:dyDescent="0.3">
      <c r="C278" s="26" t="str">
        <f t="shared" si="20"/>
        <v/>
      </c>
      <c r="D278" s="18" t="str">
        <f t="shared" si="23"/>
        <v/>
      </c>
      <c r="E278" s="18" t="str">
        <f t="shared" si="21"/>
        <v/>
      </c>
      <c r="F278" s="19" t="str">
        <f t="shared" si="22"/>
        <v/>
      </c>
      <c r="G278" s="29" t="str">
        <f>IFERROR(RunningBMR,"")</f>
        <v/>
      </c>
      <c r="H278" s="20" t="str">
        <f>IFERROR(IF(L277&gt;0,G277*ActivityFactor+IF(WeightGoal="Maintain",0,IF(WeightGoal="Decrease",-500,IF(WeightGoal="Increase",500))),""),"")</f>
        <v/>
      </c>
      <c r="I278" s="20" t="str">
        <f>IFERROR(G278*(ActivityFactor),"")</f>
        <v/>
      </c>
      <c r="J278" s="20" t="str">
        <f>IFERROR(IF(WeightGoal="Increase",H278-I278,I278-H278),"")</f>
        <v/>
      </c>
      <c r="K278" s="21" t="str">
        <f t="shared" si="24"/>
        <v/>
      </c>
      <c r="L278" s="28" t="str">
        <f>IFERROR(IF(Standard,K278/CalsPerPound,K278/CalsPerPound/2.2),"")</f>
        <v/>
      </c>
      <c r="M278" s="27" t="str">
        <f>IFERROR(WeightToLoseGain-L278,"")</f>
        <v/>
      </c>
      <c r="N278" s="40" t="str">
        <f>IFERROR(IF(C277&lt;&gt;"",M278/(WeightToLoseGain),""),"")</f>
        <v/>
      </c>
    </row>
    <row r="279" spans="3:14" ht="15" customHeight="1" x14ac:dyDescent="0.3">
      <c r="C279" s="26" t="str">
        <f t="shared" si="20"/>
        <v/>
      </c>
      <c r="D279" s="18" t="str">
        <f t="shared" si="23"/>
        <v/>
      </c>
      <c r="E279" s="18" t="str">
        <f t="shared" si="21"/>
        <v/>
      </c>
      <c r="F279" s="19" t="str">
        <f t="shared" si="22"/>
        <v/>
      </c>
      <c r="G279" s="29" t="str">
        <f>IFERROR(RunningBMR,"")</f>
        <v/>
      </c>
      <c r="H279" s="20" t="str">
        <f>IFERROR(IF(L278&gt;0,G278*ActivityFactor+IF(WeightGoal="Maintain",0,IF(WeightGoal="Decrease",-500,IF(WeightGoal="Increase",500))),""),"")</f>
        <v/>
      </c>
      <c r="I279" s="20" t="str">
        <f>IFERROR(G279*(ActivityFactor),"")</f>
        <v/>
      </c>
      <c r="J279" s="20" t="str">
        <f>IFERROR(IF(WeightGoal="Increase",H279-I279,I279-H279),"")</f>
        <v/>
      </c>
      <c r="K279" s="21" t="str">
        <f t="shared" si="24"/>
        <v/>
      </c>
      <c r="L279" s="28" t="str">
        <f>IFERROR(IF(Standard,K279/CalsPerPound,K279/CalsPerPound/2.2),"")</f>
        <v/>
      </c>
      <c r="M279" s="27" t="str">
        <f>IFERROR(WeightToLoseGain-L279,"")</f>
        <v/>
      </c>
      <c r="N279" s="40" t="str">
        <f>IFERROR(IF(C278&lt;&gt;"",M279/(WeightToLoseGain),""),"")</f>
        <v/>
      </c>
    </row>
    <row r="280" spans="3:14" ht="15" customHeight="1" x14ac:dyDescent="0.3">
      <c r="C280" s="26" t="str">
        <f t="shared" si="20"/>
        <v/>
      </c>
      <c r="D280" s="18" t="str">
        <f t="shared" si="23"/>
        <v/>
      </c>
      <c r="E280" s="18" t="str">
        <f t="shared" si="21"/>
        <v/>
      </c>
      <c r="F280" s="19" t="str">
        <f t="shared" si="22"/>
        <v/>
      </c>
      <c r="G280" s="29" t="str">
        <f>IFERROR(RunningBMR,"")</f>
        <v/>
      </c>
      <c r="H280" s="20" t="str">
        <f>IFERROR(IF(L279&gt;0,G279*ActivityFactor+IF(WeightGoal="Maintain",0,IF(WeightGoal="Decrease",-500,IF(WeightGoal="Increase",500))),""),"")</f>
        <v/>
      </c>
      <c r="I280" s="20" t="str">
        <f>IFERROR(G280*(ActivityFactor),"")</f>
        <v/>
      </c>
      <c r="J280" s="20" t="str">
        <f>IFERROR(IF(WeightGoal="Increase",H280-I280,I280-H280),"")</f>
        <v/>
      </c>
      <c r="K280" s="21" t="str">
        <f t="shared" si="24"/>
        <v/>
      </c>
      <c r="L280" s="28" t="str">
        <f>IFERROR(IF(Standard,K280/CalsPerPound,K280/CalsPerPound/2.2),"")</f>
        <v/>
      </c>
      <c r="M280" s="27" t="str">
        <f>IFERROR(WeightToLoseGain-L280,"")</f>
        <v/>
      </c>
      <c r="N280" s="40" t="str">
        <f>IFERROR(IF(C279&lt;&gt;"",M280/(WeightToLoseGain),""),"")</f>
        <v/>
      </c>
    </row>
    <row r="281" spans="3:14" ht="15" customHeight="1" x14ac:dyDescent="0.3">
      <c r="C281" s="26" t="str">
        <f t="shared" si="20"/>
        <v/>
      </c>
      <c r="D281" s="18" t="str">
        <f t="shared" si="23"/>
        <v/>
      </c>
      <c r="E281" s="18" t="str">
        <f t="shared" si="21"/>
        <v/>
      </c>
      <c r="F281" s="19" t="str">
        <f t="shared" si="22"/>
        <v/>
      </c>
      <c r="G281" s="29" t="str">
        <f>IFERROR(RunningBMR,"")</f>
        <v/>
      </c>
      <c r="H281" s="20" t="str">
        <f>IFERROR(IF(L280&gt;0,G280*ActivityFactor+IF(WeightGoal="Maintain",0,IF(WeightGoal="Decrease",-500,IF(WeightGoal="Increase",500))),""),"")</f>
        <v/>
      </c>
      <c r="I281" s="20" t="str">
        <f>IFERROR(G281*(ActivityFactor),"")</f>
        <v/>
      </c>
      <c r="J281" s="20" t="str">
        <f>IFERROR(IF(WeightGoal="Increase",H281-I281,I281-H281),"")</f>
        <v/>
      </c>
      <c r="K281" s="21" t="str">
        <f t="shared" si="24"/>
        <v/>
      </c>
      <c r="L281" s="28" t="str">
        <f>IFERROR(IF(Standard,K281/CalsPerPound,K281/CalsPerPound/2.2),"")</f>
        <v/>
      </c>
      <c r="M281" s="27" t="str">
        <f>IFERROR(WeightToLoseGain-L281,"")</f>
        <v/>
      </c>
      <c r="N281" s="40" t="str">
        <f>IFERROR(IF(C280&lt;&gt;"",M281/(WeightToLoseGain),""),"")</f>
        <v/>
      </c>
    </row>
    <row r="282" spans="3:14" ht="15" customHeight="1" x14ac:dyDescent="0.3">
      <c r="C282" s="26" t="str">
        <f t="shared" si="20"/>
        <v/>
      </c>
      <c r="D282" s="18" t="str">
        <f t="shared" si="23"/>
        <v/>
      </c>
      <c r="E282" s="18" t="str">
        <f t="shared" si="21"/>
        <v/>
      </c>
      <c r="F282" s="19" t="str">
        <f t="shared" si="22"/>
        <v/>
      </c>
      <c r="G282" s="29" t="str">
        <f>IFERROR(RunningBMR,"")</f>
        <v/>
      </c>
      <c r="H282" s="20" t="str">
        <f>IFERROR(IF(L281&gt;0,G281*ActivityFactor+IF(WeightGoal="Maintain",0,IF(WeightGoal="Decrease",-500,IF(WeightGoal="Increase",500))),""),"")</f>
        <v/>
      </c>
      <c r="I282" s="20" t="str">
        <f>IFERROR(G282*(ActivityFactor),"")</f>
        <v/>
      </c>
      <c r="J282" s="20" t="str">
        <f>IFERROR(IF(WeightGoal="Increase",H282-I282,I282-H282),"")</f>
        <v/>
      </c>
      <c r="K282" s="21" t="str">
        <f t="shared" si="24"/>
        <v/>
      </c>
      <c r="L282" s="28" t="str">
        <f>IFERROR(IF(Standard,K282/CalsPerPound,K282/CalsPerPound/2.2),"")</f>
        <v/>
      </c>
      <c r="M282" s="27" t="str">
        <f>IFERROR(WeightToLoseGain-L282,"")</f>
        <v/>
      </c>
      <c r="N282" s="40" t="str">
        <f>IFERROR(IF(C281&lt;&gt;"",M282/(WeightToLoseGain),""),"")</f>
        <v/>
      </c>
    </row>
    <row r="283" spans="3:14" ht="15" customHeight="1" x14ac:dyDescent="0.3">
      <c r="C283" s="26" t="str">
        <f t="shared" si="20"/>
        <v/>
      </c>
      <c r="D283" s="18" t="str">
        <f t="shared" si="23"/>
        <v/>
      </c>
      <c r="E283" s="18" t="str">
        <f t="shared" si="21"/>
        <v/>
      </c>
      <c r="F283" s="19" t="str">
        <f t="shared" si="22"/>
        <v/>
      </c>
      <c r="G283" s="29" t="str">
        <f>IFERROR(RunningBMR,"")</f>
        <v/>
      </c>
      <c r="H283" s="20" t="str">
        <f>IFERROR(IF(L282&gt;0,G282*ActivityFactor+IF(WeightGoal="Maintain",0,IF(WeightGoal="Decrease",-500,IF(WeightGoal="Increase",500))),""),"")</f>
        <v/>
      </c>
      <c r="I283" s="20" t="str">
        <f>IFERROR(G283*(ActivityFactor),"")</f>
        <v/>
      </c>
      <c r="J283" s="20" t="str">
        <f>IFERROR(IF(WeightGoal="Increase",H283-I283,I283-H283),"")</f>
        <v/>
      </c>
      <c r="K283" s="21" t="str">
        <f t="shared" si="24"/>
        <v/>
      </c>
      <c r="L283" s="28" t="str">
        <f>IFERROR(IF(Standard,K283/CalsPerPound,K283/CalsPerPound/2.2),"")</f>
        <v/>
      </c>
      <c r="M283" s="27" t="str">
        <f>IFERROR(WeightToLoseGain-L283,"")</f>
        <v/>
      </c>
      <c r="N283" s="40" t="str">
        <f>IFERROR(IF(C282&lt;&gt;"",M283/(WeightToLoseGain),""),"")</f>
        <v/>
      </c>
    </row>
    <row r="284" spans="3:14" ht="15" customHeight="1" x14ac:dyDescent="0.3">
      <c r="C284" s="26" t="str">
        <f t="shared" si="20"/>
        <v/>
      </c>
      <c r="D284" s="18" t="str">
        <f t="shared" si="23"/>
        <v/>
      </c>
      <c r="E284" s="18" t="str">
        <f t="shared" si="21"/>
        <v/>
      </c>
      <c r="F284" s="19" t="str">
        <f t="shared" si="22"/>
        <v/>
      </c>
      <c r="G284" s="29" t="str">
        <f>IFERROR(RunningBMR,"")</f>
        <v/>
      </c>
      <c r="H284" s="20" t="str">
        <f>IFERROR(IF(L283&gt;0,G283*ActivityFactor+IF(WeightGoal="Maintain",0,IF(WeightGoal="Decrease",-500,IF(WeightGoal="Increase",500))),""),"")</f>
        <v/>
      </c>
      <c r="I284" s="20" t="str">
        <f>IFERROR(G284*(ActivityFactor),"")</f>
        <v/>
      </c>
      <c r="J284" s="20" t="str">
        <f>IFERROR(IF(WeightGoal="Increase",H284-I284,I284-H284),"")</f>
        <v/>
      </c>
      <c r="K284" s="21" t="str">
        <f t="shared" si="24"/>
        <v/>
      </c>
      <c r="L284" s="28" t="str">
        <f>IFERROR(IF(Standard,K284/CalsPerPound,K284/CalsPerPound/2.2),"")</f>
        <v/>
      </c>
      <c r="M284" s="27" t="str">
        <f>IFERROR(WeightToLoseGain-L284,"")</f>
        <v/>
      </c>
      <c r="N284" s="40" t="str">
        <f>IFERROR(IF(C283&lt;&gt;"",M284/(WeightToLoseGain),""),"")</f>
        <v/>
      </c>
    </row>
    <row r="285" spans="3:14" ht="15" customHeight="1" x14ac:dyDescent="0.3">
      <c r="C285" s="26" t="str">
        <f t="shared" si="20"/>
        <v/>
      </c>
      <c r="D285" s="18" t="str">
        <f t="shared" si="23"/>
        <v/>
      </c>
      <c r="E285" s="18" t="str">
        <f t="shared" si="21"/>
        <v/>
      </c>
      <c r="F285" s="19" t="str">
        <f t="shared" si="22"/>
        <v/>
      </c>
      <c r="G285" s="29" t="str">
        <f>IFERROR(RunningBMR,"")</f>
        <v/>
      </c>
      <c r="H285" s="20" t="str">
        <f>IFERROR(IF(L284&gt;0,G284*ActivityFactor+IF(WeightGoal="Maintain",0,IF(WeightGoal="Decrease",-500,IF(WeightGoal="Increase",500))),""),"")</f>
        <v/>
      </c>
      <c r="I285" s="20" t="str">
        <f>IFERROR(G285*(ActivityFactor),"")</f>
        <v/>
      </c>
      <c r="J285" s="20" t="str">
        <f>IFERROR(IF(WeightGoal="Increase",H285-I285,I285-H285),"")</f>
        <v/>
      </c>
      <c r="K285" s="21" t="str">
        <f t="shared" si="24"/>
        <v/>
      </c>
      <c r="L285" s="28" t="str">
        <f>IFERROR(IF(Standard,K285/CalsPerPound,K285/CalsPerPound/2.2),"")</f>
        <v/>
      </c>
      <c r="M285" s="27" t="str">
        <f>IFERROR(WeightToLoseGain-L285,"")</f>
        <v/>
      </c>
      <c r="N285" s="40" t="str">
        <f>IFERROR(IF(C284&lt;&gt;"",M285/(WeightToLoseGain),""),"")</f>
        <v/>
      </c>
    </row>
    <row r="286" spans="3:14" ht="15" customHeight="1" x14ac:dyDescent="0.3">
      <c r="C286" s="26" t="str">
        <f t="shared" si="20"/>
        <v/>
      </c>
      <c r="D286" s="18" t="str">
        <f t="shared" si="23"/>
        <v/>
      </c>
      <c r="E286" s="18" t="str">
        <f t="shared" si="21"/>
        <v/>
      </c>
      <c r="F286" s="19" t="str">
        <f t="shared" si="22"/>
        <v/>
      </c>
      <c r="G286" s="29" t="str">
        <f>IFERROR(RunningBMR,"")</f>
        <v/>
      </c>
      <c r="H286" s="20" t="str">
        <f>IFERROR(IF(L285&gt;0,G285*ActivityFactor+IF(WeightGoal="Maintain",0,IF(WeightGoal="Decrease",-500,IF(WeightGoal="Increase",500))),""),"")</f>
        <v/>
      </c>
      <c r="I286" s="20" t="str">
        <f>IFERROR(G286*(ActivityFactor),"")</f>
        <v/>
      </c>
      <c r="J286" s="20" t="str">
        <f>IFERROR(IF(WeightGoal="Increase",H286-I286,I286-H286),"")</f>
        <v/>
      </c>
      <c r="K286" s="21" t="str">
        <f t="shared" si="24"/>
        <v/>
      </c>
      <c r="L286" s="28" t="str">
        <f>IFERROR(IF(Standard,K286/CalsPerPound,K286/CalsPerPound/2.2),"")</f>
        <v/>
      </c>
      <c r="M286" s="27" t="str">
        <f>IFERROR(WeightToLoseGain-L286,"")</f>
        <v/>
      </c>
      <c r="N286" s="40" t="str">
        <f>IFERROR(IF(C285&lt;&gt;"",M286/(WeightToLoseGain),""),"")</f>
        <v/>
      </c>
    </row>
    <row r="287" spans="3:14" ht="15" customHeight="1" x14ac:dyDescent="0.3">
      <c r="C287" s="26" t="str">
        <f t="shared" si="20"/>
        <v/>
      </c>
      <c r="D287" s="18" t="str">
        <f t="shared" si="23"/>
        <v/>
      </c>
      <c r="E287" s="18" t="str">
        <f t="shared" si="21"/>
        <v/>
      </c>
      <c r="F287" s="19" t="str">
        <f t="shared" si="22"/>
        <v/>
      </c>
      <c r="G287" s="29" t="str">
        <f>IFERROR(RunningBMR,"")</f>
        <v/>
      </c>
      <c r="H287" s="20" t="str">
        <f>IFERROR(IF(L286&gt;0,G286*ActivityFactor+IF(WeightGoal="Maintain",0,IF(WeightGoal="Decrease",-500,IF(WeightGoal="Increase",500))),""),"")</f>
        <v/>
      </c>
      <c r="I287" s="20" t="str">
        <f>IFERROR(G287*(ActivityFactor),"")</f>
        <v/>
      </c>
      <c r="J287" s="20" t="str">
        <f>IFERROR(IF(WeightGoal="Increase",H287-I287,I287-H287),"")</f>
        <v/>
      </c>
      <c r="K287" s="21" t="str">
        <f t="shared" si="24"/>
        <v/>
      </c>
      <c r="L287" s="28" t="str">
        <f>IFERROR(IF(Standard,K287/CalsPerPound,K287/CalsPerPound/2.2),"")</f>
        <v/>
      </c>
      <c r="M287" s="27" t="str">
        <f>IFERROR(WeightToLoseGain-L287,"")</f>
        <v/>
      </c>
      <c r="N287" s="40" t="str">
        <f>IFERROR(IF(C286&lt;&gt;"",M287/(WeightToLoseGain),""),"")</f>
        <v/>
      </c>
    </row>
    <row r="288" spans="3:14" ht="15" customHeight="1" x14ac:dyDescent="0.3">
      <c r="C288" s="26" t="str">
        <f t="shared" si="20"/>
        <v/>
      </c>
      <c r="D288" s="18" t="str">
        <f t="shared" si="23"/>
        <v/>
      </c>
      <c r="E288" s="18" t="str">
        <f t="shared" si="21"/>
        <v/>
      </c>
      <c r="F288" s="19" t="str">
        <f t="shared" si="22"/>
        <v/>
      </c>
      <c r="G288" s="29" t="str">
        <f>IFERROR(RunningBMR,"")</f>
        <v/>
      </c>
      <c r="H288" s="20" t="str">
        <f>IFERROR(IF(L287&gt;0,G287*ActivityFactor+IF(WeightGoal="Maintain",0,IF(WeightGoal="Decrease",-500,IF(WeightGoal="Increase",500))),""),"")</f>
        <v/>
      </c>
      <c r="I288" s="20" t="str">
        <f>IFERROR(G288*(ActivityFactor),"")</f>
        <v/>
      </c>
      <c r="J288" s="20" t="str">
        <f>IFERROR(IF(WeightGoal="Increase",H288-I288,I288-H288),"")</f>
        <v/>
      </c>
      <c r="K288" s="21" t="str">
        <f t="shared" si="24"/>
        <v/>
      </c>
      <c r="L288" s="28" t="str">
        <f>IFERROR(IF(Standard,K288/CalsPerPound,K288/CalsPerPound/2.2),"")</f>
        <v/>
      </c>
      <c r="M288" s="27" t="str">
        <f>IFERROR(WeightToLoseGain-L288,"")</f>
        <v/>
      </c>
      <c r="N288" s="40" t="str">
        <f>IFERROR(IF(C287&lt;&gt;"",M288/(WeightToLoseGain),""),"")</f>
        <v/>
      </c>
    </row>
    <row r="289" spans="3:14" ht="15" customHeight="1" x14ac:dyDescent="0.3">
      <c r="C289" s="26" t="str">
        <f t="shared" si="20"/>
        <v/>
      </c>
      <c r="D289" s="18" t="str">
        <f t="shared" si="23"/>
        <v/>
      </c>
      <c r="E289" s="18" t="str">
        <f t="shared" si="21"/>
        <v/>
      </c>
      <c r="F289" s="19" t="str">
        <f t="shared" si="22"/>
        <v/>
      </c>
      <c r="G289" s="29" t="str">
        <f>IFERROR(RunningBMR,"")</f>
        <v/>
      </c>
      <c r="H289" s="20" t="str">
        <f>IFERROR(IF(L288&gt;0,G288*ActivityFactor+IF(WeightGoal="Maintain",0,IF(WeightGoal="Decrease",-500,IF(WeightGoal="Increase",500))),""),"")</f>
        <v/>
      </c>
      <c r="I289" s="20" t="str">
        <f>IFERROR(G289*(ActivityFactor),"")</f>
        <v/>
      </c>
      <c r="J289" s="20" t="str">
        <f>IFERROR(IF(WeightGoal="Increase",H289-I289,I289-H289),"")</f>
        <v/>
      </c>
      <c r="K289" s="21" t="str">
        <f t="shared" si="24"/>
        <v/>
      </c>
      <c r="L289" s="28" t="str">
        <f>IFERROR(IF(Standard,K289/CalsPerPound,K289/CalsPerPound/2.2),"")</f>
        <v/>
      </c>
      <c r="M289" s="27" t="str">
        <f>IFERROR(WeightToLoseGain-L289,"")</f>
        <v/>
      </c>
      <c r="N289" s="40" t="str">
        <f>IFERROR(IF(C288&lt;&gt;"",M289/(WeightToLoseGain),""),"")</f>
        <v/>
      </c>
    </row>
    <row r="290" spans="3:14" ht="15" customHeight="1" x14ac:dyDescent="0.3">
      <c r="C290" s="26" t="str">
        <f t="shared" si="20"/>
        <v/>
      </c>
      <c r="D290" s="18" t="str">
        <f t="shared" si="23"/>
        <v/>
      </c>
      <c r="E290" s="18" t="str">
        <f t="shared" si="21"/>
        <v/>
      </c>
      <c r="F290" s="19" t="str">
        <f t="shared" si="22"/>
        <v/>
      </c>
      <c r="G290" s="29" t="str">
        <f>IFERROR(RunningBMR,"")</f>
        <v/>
      </c>
      <c r="H290" s="20" t="str">
        <f>IFERROR(IF(L289&gt;0,G289*ActivityFactor+IF(WeightGoal="Maintain",0,IF(WeightGoal="Decrease",-500,IF(WeightGoal="Increase",500))),""),"")</f>
        <v/>
      </c>
      <c r="I290" s="20" t="str">
        <f>IFERROR(G290*(ActivityFactor),"")</f>
        <v/>
      </c>
      <c r="J290" s="20" t="str">
        <f>IFERROR(IF(WeightGoal="Increase",H290-I290,I290-H290),"")</f>
        <v/>
      </c>
      <c r="K290" s="21" t="str">
        <f t="shared" si="24"/>
        <v/>
      </c>
      <c r="L290" s="28" t="str">
        <f>IFERROR(IF(Standard,K290/CalsPerPound,K290/CalsPerPound/2.2),"")</f>
        <v/>
      </c>
      <c r="M290" s="27" t="str">
        <f>IFERROR(WeightToLoseGain-L290,"")</f>
        <v/>
      </c>
      <c r="N290" s="40" t="str">
        <f>IFERROR(IF(C289&lt;&gt;"",M290/(WeightToLoseGain),""),"")</f>
        <v/>
      </c>
    </row>
    <row r="291" spans="3:14" ht="15" customHeight="1" x14ac:dyDescent="0.3">
      <c r="C291" s="26" t="str">
        <f t="shared" si="20"/>
        <v/>
      </c>
      <c r="D291" s="18" t="str">
        <f t="shared" si="23"/>
        <v/>
      </c>
      <c r="E291" s="18" t="str">
        <f t="shared" si="21"/>
        <v/>
      </c>
      <c r="F291" s="19" t="str">
        <f t="shared" si="22"/>
        <v/>
      </c>
      <c r="G291" s="29" t="str">
        <f>IFERROR(RunningBMR,"")</f>
        <v/>
      </c>
      <c r="H291" s="20" t="str">
        <f>IFERROR(IF(L290&gt;0,G290*ActivityFactor+IF(WeightGoal="Maintain",0,IF(WeightGoal="Decrease",-500,IF(WeightGoal="Increase",500))),""),"")</f>
        <v/>
      </c>
      <c r="I291" s="20" t="str">
        <f>IFERROR(G291*(ActivityFactor),"")</f>
        <v/>
      </c>
      <c r="J291" s="20" t="str">
        <f>IFERROR(IF(WeightGoal="Increase",H291-I291,I291-H291),"")</f>
        <v/>
      </c>
      <c r="K291" s="21" t="str">
        <f t="shared" si="24"/>
        <v/>
      </c>
      <c r="L291" s="28" t="str">
        <f>IFERROR(IF(Standard,K291/CalsPerPound,K291/CalsPerPound/2.2),"")</f>
        <v/>
      </c>
      <c r="M291" s="27" t="str">
        <f>IFERROR(WeightToLoseGain-L291,"")</f>
        <v/>
      </c>
      <c r="N291" s="40" t="str">
        <f>IFERROR(IF(C290&lt;&gt;"",M291/(WeightToLoseGain),""),"")</f>
        <v/>
      </c>
    </row>
    <row r="292" spans="3:14" ht="15" customHeight="1" x14ac:dyDescent="0.3">
      <c r="C292" s="26" t="str">
        <f t="shared" si="20"/>
        <v/>
      </c>
      <c r="D292" s="18" t="str">
        <f t="shared" si="23"/>
        <v/>
      </c>
      <c r="E292" s="18" t="str">
        <f t="shared" si="21"/>
        <v/>
      </c>
      <c r="F292" s="19" t="str">
        <f t="shared" si="22"/>
        <v/>
      </c>
      <c r="G292" s="29" t="str">
        <f>IFERROR(RunningBMR,"")</f>
        <v/>
      </c>
      <c r="H292" s="20" t="str">
        <f>IFERROR(IF(L291&gt;0,G291*ActivityFactor+IF(WeightGoal="Maintain",0,IF(WeightGoal="Decrease",-500,IF(WeightGoal="Increase",500))),""),"")</f>
        <v/>
      </c>
      <c r="I292" s="20" t="str">
        <f>IFERROR(G292*(ActivityFactor),"")</f>
        <v/>
      </c>
      <c r="J292" s="20" t="str">
        <f>IFERROR(IF(WeightGoal="Increase",H292-I292,I292-H292),"")</f>
        <v/>
      </c>
      <c r="K292" s="21" t="str">
        <f t="shared" si="24"/>
        <v/>
      </c>
      <c r="L292" s="28" t="str">
        <f>IFERROR(IF(Standard,K292/CalsPerPound,K292/CalsPerPound/2.2),"")</f>
        <v/>
      </c>
      <c r="M292" s="27" t="str">
        <f>IFERROR(WeightToLoseGain-L292,"")</f>
        <v/>
      </c>
      <c r="N292" s="40" t="str">
        <f>IFERROR(IF(C291&lt;&gt;"",M292/(WeightToLoseGain),""),"")</f>
        <v/>
      </c>
    </row>
    <row r="293" spans="3:14" ht="15" customHeight="1" x14ac:dyDescent="0.3">
      <c r="C293" s="26" t="str">
        <f t="shared" si="20"/>
        <v/>
      </c>
      <c r="D293" s="18" t="str">
        <f t="shared" si="23"/>
        <v/>
      </c>
      <c r="E293" s="18" t="str">
        <f t="shared" si="21"/>
        <v/>
      </c>
      <c r="F293" s="19" t="str">
        <f t="shared" si="22"/>
        <v/>
      </c>
      <c r="G293" s="29" t="str">
        <f>IFERROR(RunningBMR,"")</f>
        <v/>
      </c>
      <c r="H293" s="20" t="str">
        <f>IFERROR(IF(L292&gt;0,G292*ActivityFactor+IF(WeightGoal="Maintain",0,IF(WeightGoal="Decrease",-500,IF(WeightGoal="Increase",500))),""),"")</f>
        <v/>
      </c>
      <c r="I293" s="20" t="str">
        <f>IFERROR(G293*(ActivityFactor),"")</f>
        <v/>
      </c>
      <c r="J293" s="20" t="str">
        <f>IFERROR(IF(WeightGoal="Increase",H293-I293,I293-H293),"")</f>
        <v/>
      </c>
      <c r="K293" s="21" t="str">
        <f t="shared" si="24"/>
        <v/>
      </c>
      <c r="L293" s="28" t="str">
        <f>IFERROR(IF(Standard,K293/CalsPerPound,K293/CalsPerPound/2.2),"")</f>
        <v/>
      </c>
      <c r="M293" s="27" t="str">
        <f>IFERROR(WeightToLoseGain-L293,"")</f>
        <v/>
      </c>
      <c r="N293" s="40" t="str">
        <f>IFERROR(IF(C292&lt;&gt;"",M293/(WeightToLoseGain),""),"")</f>
        <v/>
      </c>
    </row>
    <row r="294" spans="3:14" ht="15" customHeight="1" x14ac:dyDescent="0.3">
      <c r="C294" s="26" t="str">
        <f t="shared" si="20"/>
        <v/>
      </c>
      <c r="D294" s="18" t="str">
        <f t="shared" si="23"/>
        <v/>
      </c>
      <c r="E294" s="18" t="str">
        <f t="shared" si="21"/>
        <v/>
      </c>
      <c r="F294" s="19" t="str">
        <f t="shared" si="22"/>
        <v/>
      </c>
      <c r="G294" s="29" t="str">
        <f>IFERROR(RunningBMR,"")</f>
        <v/>
      </c>
      <c r="H294" s="20" t="str">
        <f>IFERROR(IF(L293&gt;0,G293*ActivityFactor+IF(WeightGoal="Maintain",0,IF(WeightGoal="Decrease",-500,IF(WeightGoal="Increase",500))),""),"")</f>
        <v/>
      </c>
      <c r="I294" s="20" t="str">
        <f>IFERROR(G294*(ActivityFactor),"")</f>
        <v/>
      </c>
      <c r="J294" s="20" t="str">
        <f>IFERROR(IF(WeightGoal="Increase",H294-I294,I294-H294),"")</f>
        <v/>
      </c>
      <c r="K294" s="21" t="str">
        <f t="shared" si="24"/>
        <v/>
      </c>
      <c r="L294" s="28" t="str">
        <f>IFERROR(IF(Standard,K294/CalsPerPound,K294/CalsPerPound/2.2),"")</f>
        <v/>
      </c>
      <c r="M294" s="27" t="str">
        <f>IFERROR(WeightToLoseGain-L294,"")</f>
        <v/>
      </c>
      <c r="N294" s="40" t="str">
        <f>IFERROR(IF(C293&lt;&gt;"",M294/(WeightToLoseGain),""),"")</f>
        <v/>
      </c>
    </row>
    <row r="295" spans="3:14" ht="15" customHeight="1" x14ac:dyDescent="0.3">
      <c r="C295" s="26" t="str">
        <f t="shared" si="20"/>
        <v/>
      </c>
      <c r="D295" s="18" t="str">
        <f t="shared" si="23"/>
        <v/>
      </c>
      <c r="E295" s="18" t="str">
        <f t="shared" si="21"/>
        <v/>
      </c>
      <c r="F295" s="19" t="str">
        <f t="shared" si="22"/>
        <v/>
      </c>
      <c r="G295" s="29" t="str">
        <f>IFERROR(RunningBMR,"")</f>
        <v/>
      </c>
      <c r="H295" s="20" t="str">
        <f>IFERROR(IF(L294&gt;0,G294*ActivityFactor+IF(WeightGoal="Maintain",0,IF(WeightGoal="Decrease",-500,IF(WeightGoal="Increase",500))),""),"")</f>
        <v/>
      </c>
      <c r="I295" s="20" t="str">
        <f>IFERROR(G295*(ActivityFactor),"")</f>
        <v/>
      </c>
      <c r="J295" s="20" t="str">
        <f>IFERROR(IF(WeightGoal="Increase",H295-I295,I295-H295),"")</f>
        <v/>
      </c>
      <c r="K295" s="21" t="str">
        <f t="shared" si="24"/>
        <v/>
      </c>
      <c r="L295" s="28" t="str">
        <f>IFERROR(IF(Standard,K295/CalsPerPound,K295/CalsPerPound/2.2),"")</f>
        <v/>
      </c>
      <c r="M295" s="27" t="str">
        <f>IFERROR(WeightToLoseGain-L295,"")</f>
        <v/>
      </c>
      <c r="N295" s="40" t="str">
        <f>IFERROR(IF(C294&lt;&gt;"",M295/(WeightToLoseGain),""),"")</f>
        <v/>
      </c>
    </row>
    <row r="296" spans="3:14" ht="15" customHeight="1" x14ac:dyDescent="0.3">
      <c r="C296" s="26" t="str">
        <f t="shared" si="20"/>
        <v/>
      </c>
      <c r="D296" s="18" t="str">
        <f t="shared" si="23"/>
        <v/>
      </c>
      <c r="E296" s="18" t="str">
        <f t="shared" si="21"/>
        <v/>
      </c>
      <c r="F296" s="19" t="str">
        <f t="shared" si="22"/>
        <v/>
      </c>
      <c r="G296" s="29" t="str">
        <f>IFERROR(RunningBMR,"")</f>
        <v/>
      </c>
      <c r="H296" s="20" t="str">
        <f>IFERROR(IF(L295&gt;0,G295*ActivityFactor+IF(WeightGoal="Maintain",0,IF(WeightGoal="Decrease",-500,IF(WeightGoal="Increase",500))),""),"")</f>
        <v/>
      </c>
      <c r="I296" s="20" t="str">
        <f>IFERROR(G296*(ActivityFactor),"")</f>
        <v/>
      </c>
      <c r="J296" s="20" t="str">
        <f>IFERROR(IF(WeightGoal="Increase",H296-I296,I296-H296),"")</f>
        <v/>
      </c>
      <c r="K296" s="21" t="str">
        <f t="shared" si="24"/>
        <v/>
      </c>
      <c r="L296" s="28" t="str">
        <f>IFERROR(IF(Standard,K296/CalsPerPound,K296/CalsPerPound/2.2),"")</f>
        <v/>
      </c>
      <c r="M296" s="27" t="str">
        <f>IFERROR(WeightToLoseGain-L296,"")</f>
        <v/>
      </c>
      <c r="N296" s="40" t="str">
        <f>IFERROR(IF(C295&lt;&gt;"",M296/(WeightToLoseGain),""),"")</f>
        <v/>
      </c>
    </row>
    <row r="297" spans="3:14" ht="15" customHeight="1" x14ac:dyDescent="0.3">
      <c r="C297" s="26" t="str">
        <f t="shared" si="20"/>
        <v/>
      </c>
      <c r="D297" s="18" t="str">
        <f t="shared" si="23"/>
        <v/>
      </c>
      <c r="E297" s="18" t="str">
        <f t="shared" si="21"/>
        <v/>
      </c>
      <c r="F297" s="19" t="str">
        <f t="shared" si="22"/>
        <v/>
      </c>
      <c r="G297" s="29" t="str">
        <f>IFERROR(RunningBMR,"")</f>
        <v/>
      </c>
      <c r="H297" s="20" t="str">
        <f>IFERROR(IF(L296&gt;0,G296*ActivityFactor+IF(WeightGoal="Maintain",0,IF(WeightGoal="Decrease",-500,IF(WeightGoal="Increase",500))),""),"")</f>
        <v/>
      </c>
      <c r="I297" s="20" t="str">
        <f>IFERROR(G297*(ActivityFactor),"")</f>
        <v/>
      </c>
      <c r="J297" s="20" t="str">
        <f>IFERROR(IF(WeightGoal="Increase",H297-I297,I297-H297),"")</f>
        <v/>
      </c>
      <c r="K297" s="21" t="str">
        <f t="shared" si="24"/>
        <v/>
      </c>
      <c r="L297" s="28" t="str">
        <f>IFERROR(IF(Standard,K297/CalsPerPound,K297/CalsPerPound/2.2),"")</f>
        <v/>
      </c>
      <c r="M297" s="27" t="str">
        <f>IFERROR(WeightToLoseGain-L297,"")</f>
        <v/>
      </c>
      <c r="N297" s="40" t="str">
        <f>IFERROR(IF(C296&lt;&gt;"",M297/(WeightToLoseGain),""),"")</f>
        <v/>
      </c>
    </row>
    <row r="298" spans="3:14" ht="15" customHeight="1" x14ac:dyDescent="0.3">
      <c r="C298" s="26" t="str">
        <f t="shared" si="20"/>
        <v/>
      </c>
      <c r="D298" s="18" t="str">
        <f t="shared" si="23"/>
        <v/>
      </c>
      <c r="E298" s="18" t="str">
        <f t="shared" si="21"/>
        <v/>
      </c>
      <c r="F298" s="19" t="str">
        <f t="shared" si="22"/>
        <v/>
      </c>
      <c r="G298" s="29" t="str">
        <f>IFERROR(RunningBMR,"")</f>
        <v/>
      </c>
      <c r="H298" s="20" t="str">
        <f>IFERROR(IF(L297&gt;0,G297*ActivityFactor+IF(WeightGoal="Maintain",0,IF(WeightGoal="Decrease",-500,IF(WeightGoal="Increase",500))),""),"")</f>
        <v/>
      </c>
      <c r="I298" s="20" t="str">
        <f>IFERROR(G298*(ActivityFactor),"")</f>
        <v/>
      </c>
      <c r="J298" s="20" t="str">
        <f>IFERROR(IF(WeightGoal="Increase",H298-I298,I298-H298),"")</f>
        <v/>
      </c>
      <c r="K298" s="21" t="str">
        <f t="shared" si="24"/>
        <v/>
      </c>
      <c r="L298" s="28" t="str">
        <f>IFERROR(IF(Standard,K298/CalsPerPound,K298/CalsPerPound/2.2),"")</f>
        <v/>
      </c>
      <c r="M298" s="27" t="str">
        <f>IFERROR(WeightToLoseGain-L298,"")</f>
        <v/>
      </c>
      <c r="N298" s="40" t="str">
        <f>IFERROR(IF(C297&lt;&gt;"",M298/(WeightToLoseGain),""),"")</f>
        <v/>
      </c>
    </row>
    <row r="299" spans="3:14" ht="15" customHeight="1" x14ac:dyDescent="0.3">
      <c r="C299" s="26" t="str">
        <f t="shared" si="20"/>
        <v/>
      </c>
      <c r="D299" s="18" t="str">
        <f t="shared" si="23"/>
        <v/>
      </c>
      <c r="E299" s="18" t="str">
        <f t="shared" si="21"/>
        <v/>
      </c>
      <c r="F299" s="19" t="str">
        <f t="shared" si="22"/>
        <v/>
      </c>
      <c r="G299" s="29" t="str">
        <f>IFERROR(RunningBMR,"")</f>
        <v/>
      </c>
      <c r="H299" s="20" t="str">
        <f>IFERROR(IF(L298&gt;0,G298*ActivityFactor+IF(WeightGoal="Maintain",0,IF(WeightGoal="Decrease",-500,IF(WeightGoal="Increase",500))),""),"")</f>
        <v/>
      </c>
      <c r="I299" s="20" t="str">
        <f>IFERROR(G299*(ActivityFactor),"")</f>
        <v/>
      </c>
      <c r="J299" s="20" t="str">
        <f>IFERROR(IF(WeightGoal="Increase",H299-I299,I299-H299),"")</f>
        <v/>
      </c>
      <c r="K299" s="21" t="str">
        <f t="shared" si="24"/>
        <v/>
      </c>
      <c r="L299" s="28" t="str">
        <f>IFERROR(IF(Standard,K299/CalsPerPound,K299/CalsPerPound/2.2),"")</f>
        <v/>
      </c>
      <c r="M299" s="27" t="str">
        <f>IFERROR(WeightToLoseGain-L299,"")</f>
        <v/>
      </c>
      <c r="N299" s="40" t="str">
        <f>IFERROR(IF(C298&lt;&gt;"",M299/(WeightToLoseGain),""),"")</f>
        <v/>
      </c>
    </row>
    <row r="300" spans="3:14" ht="15" customHeight="1" x14ac:dyDescent="0.3">
      <c r="C300" s="26" t="str">
        <f t="shared" si="20"/>
        <v/>
      </c>
      <c r="D300" s="18" t="str">
        <f t="shared" si="23"/>
        <v/>
      </c>
      <c r="E300" s="18" t="str">
        <f t="shared" si="21"/>
        <v/>
      </c>
      <c r="F300" s="19" t="str">
        <f t="shared" si="22"/>
        <v/>
      </c>
      <c r="G300" s="29" t="str">
        <f>IFERROR(RunningBMR,"")</f>
        <v/>
      </c>
      <c r="H300" s="20" t="str">
        <f>IFERROR(IF(L299&gt;0,G299*ActivityFactor+IF(WeightGoal="Maintain",0,IF(WeightGoal="Decrease",-500,IF(WeightGoal="Increase",500))),""),"")</f>
        <v/>
      </c>
      <c r="I300" s="20" t="str">
        <f>IFERROR(G300*(ActivityFactor),"")</f>
        <v/>
      </c>
      <c r="J300" s="20" t="str">
        <f>IFERROR(IF(WeightGoal="Increase",H300-I300,I300-H300),"")</f>
        <v/>
      </c>
      <c r="K300" s="21" t="str">
        <f t="shared" si="24"/>
        <v/>
      </c>
      <c r="L300" s="28" t="str">
        <f>IFERROR(IF(Standard,K300/CalsPerPound,K300/CalsPerPound/2.2),"")</f>
        <v/>
      </c>
      <c r="M300" s="27" t="str">
        <f>IFERROR(WeightToLoseGain-L300,"")</f>
        <v/>
      </c>
      <c r="N300" s="40" t="str">
        <f>IFERROR(IF(C299&lt;&gt;"",M300/(WeightToLoseGain),""),"")</f>
        <v/>
      </c>
    </row>
    <row r="301" spans="3:14" ht="15" customHeight="1" x14ac:dyDescent="0.3">
      <c r="C301" s="26" t="str">
        <f t="shared" si="20"/>
        <v/>
      </c>
      <c r="D301" s="18" t="str">
        <f t="shared" si="23"/>
        <v/>
      </c>
      <c r="E301" s="18" t="str">
        <f t="shared" si="21"/>
        <v/>
      </c>
      <c r="F301" s="19" t="str">
        <f t="shared" si="22"/>
        <v/>
      </c>
      <c r="G301" s="29" t="str">
        <f>IFERROR(RunningBMR,"")</f>
        <v/>
      </c>
      <c r="H301" s="20" t="str">
        <f>IFERROR(IF(L300&gt;0,G300*ActivityFactor+IF(WeightGoal="Maintain",0,IF(WeightGoal="Decrease",-500,IF(WeightGoal="Increase",500))),""),"")</f>
        <v/>
      </c>
      <c r="I301" s="20" t="str">
        <f>IFERROR(G301*(ActivityFactor),"")</f>
        <v/>
      </c>
      <c r="J301" s="20" t="str">
        <f>IFERROR(IF(WeightGoal="Increase",H301-I301,I301-H301),"")</f>
        <v/>
      </c>
      <c r="K301" s="21" t="str">
        <f t="shared" si="24"/>
        <v/>
      </c>
      <c r="L301" s="28" t="str">
        <f>IFERROR(IF(Standard,K301/CalsPerPound,K301/CalsPerPound/2.2),"")</f>
        <v/>
      </c>
      <c r="M301" s="27" t="str">
        <f>IFERROR(WeightToLoseGain-L301,"")</f>
        <v/>
      </c>
      <c r="N301" s="40" t="str">
        <f>IFERROR(IF(C300&lt;&gt;"",M301/(WeightToLoseGain),""),"")</f>
        <v/>
      </c>
    </row>
    <row r="302" spans="3:14" ht="15" customHeight="1" x14ac:dyDescent="0.3">
      <c r="C302" s="26" t="str">
        <f t="shared" si="20"/>
        <v/>
      </c>
      <c r="D302" s="18" t="str">
        <f t="shared" si="23"/>
        <v/>
      </c>
      <c r="E302" s="18" t="str">
        <f t="shared" si="21"/>
        <v/>
      </c>
      <c r="F302" s="19" t="str">
        <f t="shared" si="22"/>
        <v/>
      </c>
      <c r="G302" s="29" t="str">
        <f>IFERROR(RunningBMR,"")</f>
        <v/>
      </c>
      <c r="H302" s="20" t="str">
        <f>IFERROR(IF(L301&gt;0,G301*ActivityFactor+IF(WeightGoal="Maintain",0,IF(WeightGoal="Decrease",-500,IF(WeightGoal="Increase",500))),""),"")</f>
        <v/>
      </c>
      <c r="I302" s="20" t="str">
        <f>IFERROR(G302*(ActivityFactor),"")</f>
        <v/>
      </c>
      <c r="J302" s="20" t="str">
        <f>IFERROR(IF(WeightGoal="Increase",H302-I302,I302-H302),"")</f>
        <v/>
      </c>
      <c r="K302" s="21" t="str">
        <f t="shared" si="24"/>
        <v/>
      </c>
      <c r="L302" s="28" t="str">
        <f>IFERROR(IF(Standard,K302/CalsPerPound,K302/CalsPerPound/2.2),"")</f>
        <v/>
      </c>
      <c r="M302" s="27" t="str">
        <f>IFERROR(WeightToLoseGain-L302,"")</f>
        <v/>
      </c>
      <c r="N302" s="40" t="str">
        <f>IFERROR(IF(C301&lt;&gt;"",M302/(WeightToLoseGain),""),"")</f>
        <v/>
      </c>
    </row>
    <row r="303" spans="3:14" ht="15" customHeight="1" x14ac:dyDescent="0.3">
      <c r="C303" s="26" t="str">
        <f t="shared" si="20"/>
        <v/>
      </c>
      <c r="D303" s="18" t="str">
        <f t="shared" si="23"/>
        <v/>
      </c>
      <c r="E303" s="18" t="str">
        <f t="shared" si="21"/>
        <v/>
      </c>
      <c r="F303" s="19" t="str">
        <f t="shared" si="22"/>
        <v/>
      </c>
      <c r="G303" s="29" t="str">
        <f>IFERROR(RunningBMR,"")</f>
        <v/>
      </c>
      <c r="H303" s="20" t="str">
        <f>IFERROR(IF(L302&gt;0,G302*ActivityFactor+IF(WeightGoal="Maintain",0,IF(WeightGoal="Decrease",-500,IF(WeightGoal="Increase",500))),""),"")</f>
        <v/>
      </c>
      <c r="I303" s="20" t="str">
        <f>IFERROR(G303*(ActivityFactor),"")</f>
        <v/>
      </c>
      <c r="J303" s="20" t="str">
        <f>IFERROR(IF(WeightGoal="Increase",H303-I303,I303-H303),"")</f>
        <v/>
      </c>
      <c r="K303" s="21" t="str">
        <f t="shared" si="24"/>
        <v/>
      </c>
      <c r="L303" s="28" t="str">
        <f>IFERROR(IF(Standard,K303/CalsPerPound,K303/CalsPerPound/2.2),"")</f>
        <v/>
      </c>
      <c r="M303" s="27" t="str">
        <f>IFERROR(WeightToLoseGain-L303,"")</f>
        <v/>
      </c>
      <c r="N303" s="40" t="str">
        <f>IFERROR(IF(C302&lt;&gt;"",M303/(WeightToLoseGain),""),"")</f>
        <v/>
      </c>
    </row>
    <row r="304" spans="3:14" ht="15" customHeight="1" x14ac:dyDescent="0.3">
      <c r="C304" s="26" t="str">
        <f t="shared" si="20"/>
        <v/>
      </c>
      <c r="D304" s="18" t="str">
        <f t="shared" si="23"/>
        <v/>
      </c>
      <c r="E304" s="18" t="str">
        <f t="shared" si="21"/>
        <v/>
      </c>
      <c r="F304" s="19" t="str">
        <f t="shared" si="22"/>
        <v/>
      </c>
      <c r="G304" s="29" t="str">
        <f>IFERROR(RunningBMR,"")</f>
        <v/>
      </c>
      <c r="H304" s="20" t="str">
        <f>IFERROR(IF(L303&gt;0,G303*ActivityFactor+IF(WeightGoal="Maintain",0,IF(WeightGoal="Decrease",-500,IF(WeightGoal="Increase",500))),""),"")</f>
        <v/>
      </c>
      <c r="I304" s="20" t="str">
        <f>IFERROR(G304*(ActivityFactor),"")</f>
        <v/>
      </c>
      <c r="J304" s="20" t="str">
        <f>IFERROR(IF(WeightGoal="Increase",H304-I304,I304-H304),"")</f>
        <v/>
      </c>
      <c r="K304" s="21" t="str">
        <f t="shared" si="24"/>
        <v/>
      </c>
      <c r="L304" s="28" t="str">
        <f>IFERROR(IF(Standard,K304/CalsPerPound,K304/CalsPerPound/2.2),"")</f>
        <v/>
      </c>
      <c r="M304" s="27" t="str">
        <f>IFERROR(WeightToLoseGain-L304,"")</f>
        <v/>
      </c>
      <c r="N304" s="40" t="str">
        <f>IFERROR(IF(C303&lt;&gt;"",M304/(WeightToLoseGain),""),"")</f>
        <v/>
      </c>
    </row>
    <row r="305" spans="3:14" ht="15" customHeight="1" x14ac:dyDescent="0.3">
      <c r="C305" s="26" t="str">
        <f t="shared" si="20"/>
        <v/>
      </c>
      <c r="D305" s="18" t="str">
        <f t="shared" si="23"/>
        <v/>
      </c>
      <c r="E305" s="18" t="str">
        <f t="shared" si="21"/>
        <v/>
      </c>
      <c r="F305" s="19" t="str">
        <f t="shared" si="22"/>
        <v/>
      </c>
      <c r="G305" s="29" t="str">
        <f>IFERROR(RunningBMR,"")</f>
        <v/>
      </c>
      <c r="H305" s="20" t="str">
        <f>IFERROR(IF(L304&gt;0,G304*ActivityFactor+IF(WeightGoal="Maintain",0,IF(WeightGoal="Decrease",-500,IF(WeightGoal="Increase",500))),""),"")</f>
        <v/>
      </c>
      <c r="I305" s="20" t="str">
        <f>IFERROR(G305*(ActivityFactor),"")</f>
        <v/>
      </c>
      <c r="J305" s="20" t="str">
        <f>IFERROR(IF(WeightGoal="Increase",H305-I305,I305-H305),"")</f>
        <v/>
      </c>
      <c r="K305" s="21" t="str">
        <f t="shared" si="24"/>
        <v/>
      </c>
      <c r="L305" s="28" t="str">
        <f>IFERROR(IF(Standard,K305/CalsPerPound,K305/CalsPerPound/2.2),"")</f>
        <v/>
      </c>
      <c r="M305" s="27" t="str">
        <f>IFERROR(WeightToLoseGain-L305,"")</f>
        <v/>
      </c>
      <c r="N305" s="40" t="str">
        <f>IFERROR(IF(C304&lt;&gt;"",M305/(WeightToLoseGain),""),"")</f>
        <v/>
      </c>
    </row>
    <row r="306" spans="3:14" ht="15" customHeight="1" x14ac:dyDescent="0.3">
      <c r="C306" s="26" t="str">
        <f t="shared" si="20"/>
        <v/>
      </c>
      <c r="D306" s="18" t="str">
        <f t="shared" si="23"/>
        <v/>
      </c>
      <c r="E306" s="18" t="str">
        <f t="shared" si="21"/>
        <v/>
      </c>
      <c r="F306" s="19" t="str">
        <f t="shared" si="22"/>
        <v/>
      </c>
      <c r="G306" s="29" t="str">
        <f>IFERROR(RunningBMR,"")</f>
        <v/>
      </c>
      <c r="H306" s="20" t="str">
        <f>IFERROR(IF(L305&gt;0,G305*ActivityFactor+IF(WeightGoal="Maintain",0,IF(WeightGoal="Decrease",-500,IF(WeightGoal="Increase",500))),""),"")</f>
        <v/>
      </c>
      <c r="I306" s="20" t="str">
        <f>IFERROR(G306*(ActivityFactor),"")</f>
        <v/>
      </c>
      <c r="J306" s="20" t="str">
        <f>IFERROR(IF(WeightGoal="Increase",H306-I306,I306-H306),"")</f>
        <v/>
      </c>
      <c r="K306" s="21" t="str">
        <f t="shared" si="24"/>
        <v/>
      </c>
      <c r="L306" s="28" t="str">
        <f>IFERROR(IF(Standard,K306/CalsPerPound,K306/CalsPerPound/2.2),"")</f>
        <v/>
      </c>
      <c r="M306" s="27" t="str">
        <f>IFERROR(WeightToLoseGain-L306,"")</f>
        <v/>
      </c>
      <c r="N306" s="40" t="str">
        <f>IFERROR(IF(C305&lt;&gt;"",M306/(WeightToLoseGain),""),"")</f>
        <v/>
      </c>
    </row>
    <row r="307" spans="3:14" ht="15" customHeight="1" x14ac:dyDescent="0.3">
      <c r="C307" s="26" t="str">
        <f t="shared" si="20"/>
        <v/>
      </c>
      <c r="D307" s="18" t="str">
        <f t="shared" si="23"/>
        <v/>
      </c>
      <c r="E307" s="18" t="str">
        <f t="shared" si="21"/>
        <v/>
      </c>
      <c r="F307" s="19" t="str">
        <f t="shared" si="22"/>
        <v/>
      </c>
      <c r="G307" s="29" t="str">
        <f>IFERROR(RunningBMR,"")</f>
        <v/>
      </c>
      <c r="H307" s="20" t="str">
        <f>IFERROR(IF(L306&gt;0,G306*ActivityFactor+IF(WeightGoal="Maintain",0,IF(WeightGoal="Decrease",-500,IF(WeightGoal="Increase",500))),""),"")</f>
        <v/>
      </c>
      <c r="I307" s="20" t="str">
        <f>IFERROR(G307*(ActivityFactor),"")</f>
        <v/>
      </c>
      <c r="J307" s="20" t="str">
        <f>IFERROR(IF(WeightGoal="Increase",H307-I307,I307-H307),"")</f>
        <v/>
      </c>
      <c r="K307" s="21" t="str">
        <f t="shared" si="24"/>
        <v/>
      </c>
      <c r="L307" s="28" t="str">
        <f>IFERROR(IF(Standard,K307/CalsPerPound,K307/CalsPerPound/2.2),"")</f>
        <v/>
      </c>
      <c r="M307" s="27" t="str">
        <f>IFERROR(WeightToLoseGain-L307,"")</f>
        <v/>
      </c>
      <c r="N307" s="40" t="str">
        <f>IFERROR(IF(C306&lt;&gt;"",M307/(WeightToLoseGain),""),"")</f>
        <v/>
      </c>
    </row>
    <row r="308" spans="3:14" ht="15" customHeight="1" x14ac:dyDescent="0.3">
      <c r="C308" s="26" t="str">
        <f t="shared" si="20"/>
        <v/>
      </c>
      <c r="D308" s="18" t="str">
        <f t="shared" si="23"/>
        <v/>
      </c>
      <c r="E308" s="18" t="str">
        <f t="shared" si="21"/>
        <v/>
      </c>
      <c r="F308" s="19" t="str">
        <f t="shared" si="22"/>
        <v/>
      </c>
      <c r="G308" s="29" t="str">
        <f>IFERROR(RunningBMR,"")</f>
        <v/>
      </c>
      <c r="H308" s="20" t="str">
        <f>IFERROR(IF(L307&gt;0,G307*ActivityFactor+IF(WeightGoal="Maintain",0,IF(WeightGoal="Decrease",-500,IF(WeightGoal="Increase",500))),""),"")</f>
        <v/>
      </c>
      <c r="I308" s="20" t="str">
        <f>IFERROR(G308*(ActivityFactor),"")</f>
        <v/>
      </c>
      <c r="J308" s="20" t="str">
        <f>IFERROR(IF(WeightGoal="Increase",H308-I308,I308-H308),"")</f>
        <v/>
      </c>
      <c r="K308" s="21" t="str">
        <f t="shared" si="24"/>
        <v/>
      </c>
      <c r="L308" s="28" t="str">
        <f>IFERROR(IF(Standard,K308/CalsPerPound,K308/CalsPerPound/2.2),"")</f>
        <v/>
      </c>
      <c r="M308" s="27" t="str">
        <f>IFERROR(WeightToLoseGain-L308,"")</f>
        <v/>
      </c>
      <c r="N308" s="40" t="str">
        <f>IFERROR(IF(C307&lt;&gt;"",M308/(WeightToLoseGain),""),"")</f>
        <v/>
      </c>
    </row>
    <row r="309" spans="3:14" ht="15" customHeight="1" x14ac:dyDescent="0.3">
      <c r="C309" s="26" t="str">
        <f t="shared" si="20"/>
        <v/>
      </c>
      <c r="D309" s="18" t="str">
        <f t="shared" si="23"/>
        <v/>
      </c>
      <c r="E309" s="18" t="str">
        <f t="shared" si="21"/>
        <v/>
      </c>
      <c r="F309" s="19" t="str">
        <f t="shared" si="22"/>
        <v/>
      </c>
      <c r="G309" s="29" t="str">
        <f>IFERROR(RunningBMR,"")</f>
        <v/>
      </c>
      <c r="H309" s="20" t="str">
        <f>IFERROR(IF(L308&gt;0,G308*ActivityFactor+IF(WeightGoal="Maintain",0,IF(WeightGoal="Decrease",-500,IF(WeightGoal="Increase",500))),""),"")</f>
        <v/>
      </c>
      <c r="I309" s="20" t="str">
        <f>IFERROR(G309*(ActivityFactor),"")</f>
        <v/>
      </c>
      <c r="J309" s="20" t="str">
        <f>IFERROR(IF(WeightGoal="Increase",H309-I309,I309-H309),"")</f>
        <v/>
      </c>
      <c r="K309" s="21" t="str">
        <f t="shared" si="24"/>
        <v/>
      </c>
      <c r="L309" s="28" t="str">
        <f>IFERROR(IF(Standard,K309/CalsPerPound,K309/CalsPerPound/2.2),"")</f>
        <v/>
      </c>
      <c r="M309" s="27" t="str">
        <f>IFERROR(WeightToLoseGain-L309,"")</f>
        <v/>
      </c>
      <c r="N309" s="40" t="str">
        <f>IFERROR(IF(C308&lt;&gt;"",M309/(WeightToLoseGain),""),"")</f>
        <v/>
      </c>
    </row>
    <row r="310" spans="3:14" ht="15" customHeight="1" x14ac:dyDescent="0.3">
      <c r="C310" s="26" t="str">
        <f t="shared" si="20"/>
        <v/>
      </c>
      <c r="D310" s="18" t="str">
        <f t="shared" si="23"/>
        <v/>
      </c>
      <c r="E310" s="18" t="str">
        <f t="shared" si="21"/>
        <v/>
      </c>
      <c r="F310" s="19" t="str">
        <f t="shared" si="22"/>
        <v/>
      </c>
      <c r="G310" s="29" t="str">
        <f>IFERROR(RunningBMR,"")</f>
        <v/>
      </c>
      <c r="H310" s="20" t="str">
        <f>IFERROR(IF(L309&gt;0,G309*ActivityFactor+IF(WeightGoal="Maintain",0,IF(WeightGoal="Decrease",-500,IF(WeightGoal="Increase",500))),""),"")</f>
        <v/>
      </c>
      <c r="I310" s="20" t="str">
        <f>IFERROR(G310*(ActivityFactor),"")</f>
        <v/>
      </c>
      <c r="J310" s="20" t="str">
        <f>IFERROR(IF(WeightGoal="Increase",H310-I310,I310-H310),"")</f>
        <v/>
      </c>
      <c r="K310" s="21" t="str">
        <f t="shared" si="24"/>
        <v/>
      </c>
      <c r="L310" s="28" t="str">
        <f>IFERROR(IF(Standard,K310/CalsPerPound,K310/CalsPerPound/2.2),"")</f>
        <v/>
      </c>
      <c r="M310" s="27" t="str">
        <f>IFERROR(WeightToLoseGain-L310,"")</f>
        <v/>
      </c>
      <c r="N310" s="40" t="str">
        <f>IFERROR(IF(C309&lt;&gt;"",M310/(WeightToLoseGain),""),"")</f>
        <v/>
      </c>
    </row>
    <row r="311" spans="3:14" ht="15" customHeight="1" x14ac:dyDescent="0.3">
      <c r="C311" s="26" t="str">
        <f t="shared" si="20"/>
        <v/>
      </c>
      <c r="D311" s="18" t="str">
        <f t="shared" si="23"/>
        <v/>
      </c>
      <c r="E311" s="18" t="str">
        <f t="shared" si="21"/>
        <v/>
      </c>
      <c r="F311" s="19" t="str">
        <f t="shared" si="22"/>
        <v/>
      </c>
      <c r="G311" s="29" t="str">
        <f>IFERROR(RunningBMR,"")</f>
        <v/>
      </c>
      <c r="H311" s="20" t="str">
        <f>IFERROR(IF(L310&gt;0,G310*ActivityFactor+IF(WeightGoal="Maintain",0,IF(WeightGoal="Decrease",-500,IF(WeightGoal="Increase",500))),""),"")</f>
        <v/>
      </c>
      <c r="I311" s="20" t="str">
        <f>IFERROR(G311*(ActivityFactor),"")</f>
        <v/>
      </c>
      <c r="J311" s="20" t="str">
        <f>IFERROR(IF(WeightGoal="Increase",H311-I311,I311-H311),"")</f>
        <v/>
      </c>
      <c r="K311" s="21" t="str">
        <f t="shared" si="24"/>
        <v/>
      </c>
      <c r="L311" s="28" t="str">
        <f>IFERROR(IF(Standard,K311/CalsPerPound,K311/CalsPerPound/2.2),"")</f>
        <v/>
      </c>
      <c r="M311" s="27" t="str">
        <f>IFERROR(WeightToLoseGain-L311,"")</f>
        <v/>
      </c>
      <c r="N311" s="40" t="str">
        <f>IFERROR(IF(C310&lt;&gt;"",M311/(WeightToLoseGain),""),"")</f>
        <v/>
      </c>
    </row>
    <row r="312" spans="3:14" ht="15" customHeight="1" x14ac:dyDescent="0.3">
      <c r="C312" s="26" t="str">
        <f t="shared" si="20"/>
        <v/>
      </c>
      <c r="D312" s="18" t="str">
        <f t="shared" si="23"/>
        <v/>
      </c>
      <c r="E312" s="18" t="str">
        <f t="shared" si="21"/>
        <v/>
      </c>
      <c r="F312" s="19" t="str">
        <f t="shared" si="22"/>
        <v/>
      </c>
      <c r="G312" s="29" t="str">
        <f>IFERROR(RunningBMR,"")</f>
        <v/>
      </c>
      <c r="H312" s="20" t="str">
        <f>IFERROR(IF(L311&gt;0,G311*ActivityFactor+IF(WeightGoal="Maintain",0,IF(WeightGoal="Decrease",-500,IF(WeightGoal="Increase",500))),""),"")</f>
        <v/>
      </c>
      <c r="I312" s="20" t="str">
        <f>IFERROR(G312*(ActivityFactor),"")</f>
        <v/>
      </c>
      <c r="J312" s="20" t="str">
        <f>IFERROR(IF(WeightGoal="Increase",H312-I312,I312-H312),"")</f>
        <v/>
      </c>
      <c r="K312" s="21" t="str">
        <f t="shared" si="24"/>
        <v/>
      </c>
      <c r="L312" s="28" t="str">
        <f>IFERROR(IF(Standard,K312/CalsPerPound,K312/CalsPerPound/2.2),"")</f>
        <v/>
      </c>
      <c r="M312" s="27" t="str">
        <f>IFERROR(WeightToLoseGain-L312,"")</f>
        <v/>
      </c>
      <c r="N312" s="40" t="str">
        <f>IFERROR(IF(C311&lt;&gt;"",M312/(WeightToLoseGain),""),"")</f>
        <v/>
      </c>
    </row>
    <row r="313" spans="3:14" ht="15" customHeight="1" x14ac:dyDescent="0.3">
      <c r="C313" s="26" t="str">
        <f t="shared" si="20"/>
        <v/>
      </c>
      <c r="D313" s="18" t="str">
        <f t="shared" si="23"/>
        <v/>
      </c>
      <c r="E313" s="18" t="str">
        <f t="shared" si="21"/>
        <v/>
      </c>
      <c r="F313" s="19" t="str">
        <f t="shared" si="22"/>
        <v/>
      </c>
      <c r="G313" s="29" t="str">
        <f>IFERROR(RunningBMR,"")</f>
        <v/>
      </c>
      <c r="H313" s="20" t="str">
        <f>IFERROR(IF(L312&gt;0,G312*ActivityFactor+IF(WeightGoal="Maintain",0,IF(WeightGoal="Decrease",-500,IF(WeightGoal="Increase",500))),""),"")</f>
        <v/>
      </c>
      <c r="I313" s="20" t="str">
        <f>IFERROR(G313*(ActivityFactor),"")</f>
        <v/>
      </c>
      <c r="J313" s="20" t="str">
        <f>IFERROR(IF(WeightGoal="Increase",H313-I313,I313-H313),"")</f>
        <v/>
      </c>
      <c r="K313" s="21" t="str">
        <f t="shared" si="24"/>
        <v/>
      </c>
      <c r="L313" s="28" t="str">
        <f>IFERROR(IF(Standard,K313/CalsPerPound,K313/CalsPerPound/2.2),"")</f>
        <v/>
      </c>
      <c r="M313" s="27" t="str">
        <f>IFERROR(WeightToLoseGain-L313,"")</f>
        <v/>
      </c>
      <c r="N313" s="40" t="str">
        <f>IFERROR(IF(C312&lt;&gt;"",M313/(WeightToLoseGain),""),"")</f>
        <v/>
      </c>
    </row>
    <row r="314" spans="3:14" ht="15" customHeight="1" x14ac:dyDescent="0.3">
      <c r="C314" s="26" t="str">
        <f t="shared" si="20"/>
        <v/>
      </c>
      <c r="D314" s="18" t="str">
        <f t="shared" si="23"/>
        <v/>
      </c>
      <c r="E314" s="18" t="str">
        <f t="shared" si="21"/>
        <v/>
      </c>
      <c r="F314" s="19" t="str">
        <f t="shared" si="22"/>
        <v/>
      </c>
      <c r="G314" s="29" t="str">
        <f>IFERROR(RunningBMR,"")</f>
        <v/>
      </c>
      <c r="H314" s="20" t="str">
        <f>IFERROR(IF(L313&gt;0,G313*ActivityFactor+IF(WeightGoal="Maintain",0,IF(WeightGoal="Decrease",-500,IF(WeightGoal="Increase",500))),""),"")</f>
        <v/>
      </c>
      <c r="I314" s="20" t="str">
        <f>IFERROR(G314*(ActivityFactor),"")</f>
        <v/>
      </c>
      <c r="J314" s="20" t="str">
        <f>IFERROR(IF(WeightGoal="Increase",H314-I314,I314-H314),"")</f>
        <v/>
      </c>
      <c r="K314" s="21" t="str">
        <f t="shared" si="24"/>
        <v/>
      </c>
      <c r="L314" s="28" t="str">
        <f>IFERROR(IF(Standard,K314/CalsPerPound,K314/CalsPerPound/2.2),"")</f>
        <v/>
      </c>
      <c r="M314" s="27" t="str">
        <f>IFERROR(WeightToLoseGain-L314,"")</f>
        <v/>
      </c>
      <c r="N314" s="40" t="str">
        <f>IFERROR(IF(C313&lt;&gt;"",M314/(WeightToLoseGain),""),"")</f>
        <v/>
      </c>
    </row>
    <row r="315" spans="3:14" ht="15" customHeight="1" x14ac:dyDescent="0.3">
      <c r="C315" s="26" t="str">
        <f t="shared" si="20"/>
        <v/>
      </c>
      <c r="D315" s="18" t="str">
        <f t="shared" si="23"/>
        <v/>
      </c>
      <c r="E315" s="18" t="str">
        <f t="shared" si="21"/>
        <v/>
      </c>
      <c r="F315" s="19" t="str">
        <f t="shared" si="22"/>
        <v/>
      </c>
      <c r="G315" s="29" t="str">
        <f>IFERROR(RunningBMR,"")</f>
        <v/>
      </c>
      <c r="H315" s="20" t="str">
        <f>IFERROR(IF(L314&gt;0,G314*ActivityFactor+IF(WeightGoal="Maintain",0,IF(WeightGoal="Decrease",-500,IF(WeightGoal="Increase",500))),""),"")</f>
        <v/>
      </c>
      <c r="I315" s="20" t="str">
        <f>IFERROR(G315*(ActivityFactor),"")</f>
        <v/>
      </c>
      <c r="J315" s="20" t="str">
        <f>IFERROR(IF(WeightGoal="Increase",H315-I315,I315-H315),"")</f>
        <v/>
      </c>
      <c r="K315" s="21" t="str">
        <f t="shared" si="24"/>
        <v/>
      </c>
      <c r="L315" s="28" t="str">
        <f>IFERROR(IF(Standard,K315/CalsPerPound,K315/CalsPerPound/2.2),"")</f>
        <v/>
      </c>
      <c r="M315" s="27" t="str">
        <f>IFERROR(WeightToLoseGain-L315,"")</f>
        <v/>
      </c>
      <c r="N315" s="40" t="str">
        <f>IFERROR(IF(C314&lt;&gt;"",M315/(WeightToLoseGain),""),"")</f>
        <v/>
      </c>
    </row>
    <row r="316" spans="3:14" ht="15" customHeight="1" x14ac:dyDescent="0.3">
      <c r="C316" s="26" t="str">
        <f t="shared" si="20"/>
        <v/>
      </c>
      <c r="D316" s="18" t="str">
        <f t="shared" si="23"/>
        <v/>
      </c>
      <c r="E316" s="18" t="str">
        <f t="shared" si="21"/>
        <v/>
      </c>
      <c r="F316" s="19" t="str">
        <f t="shared" si="22"/>
        <v/>
      </c>
      <c r="G316" s="29" t="str">
        <f>IFERROR(RunningBMR,"")</f>
        <v/>
      </c>
      <c r="H316" s="20" t="str">
        <f>IFERROR(IF(L315&gt;0,G315*ActivityFactor+IF(WeightGoal="Maintain",0,IF(WeightGoal="Decrease",-500,IF(WeightGoal="Increase",500))),""),"")</f>
        <v/>
      </c>
      <c r="I316" s="20" t="str">
        <f>IFERROR(G316*(ActivityFactor),"")</f>
        <v/>
      </c>
      <c r="J316" s="20" t="str">
        <f>IFERROR(IF(WeightGoal="Increase",H316-I316,I316-H316),"")</f>
        <v/>
      </c>
      <c r="K316" s="21" t="str">
        <f t="shared" si="24"/>
        <v/>
      </c>
      <c r="L316" s="28" t="str">
        <f>IFERROR(IF(Standard,K316/CalsPerPound,K316/CalsPerPound/2.2),"")</f>
        <v/>
      </c>
      <c r="M316" s="27" t="str">
        <f>IFERROR(WeightToLoseGain-L316,"")</f>
        <v/>
      </c>
      <c r="N316" s="40" t="str">
        <f>IFERROR(IF(C315&lt;&gt;"",M316/(WeightToLoseGain),""),"")</f>
        <v/>
      </c>
    </row>
    <row r="317" spans="3:14" ht="15" customHeight="1" x14ac:dyDescent="0.3">
      <c r="C317" s="26" t="str">
        <f t="shared" si="20"/>
        <v/>
      </c>
      <c r="D317" s="18" t="str">
        <f t="shared" si="23"/>
        <v/>
      </c>
      <c r="E317" s="18" t="str">
        <f t="shared" si="21"/>
        <v/>
      </c>
      <c r="F317" s="19" t="str">
        <f t="shared" si="22"/>
        <v/>
      </c>
      <c r="G317" s="29" t="str">
        <f>IFERROR(RunningBMR,"")</f>
        <v/>
      </c>
      <c r="H317" s="20" t="str">
        <f>IFERROR(IF(L316&gt;0,G316*ActivityFactor+IF(WeightGoal="Maintain",0,IF(WeightGoal="Decrease",-500,IF(WeightGoal="Increase",500))),""),"")</f>
        <v/>
      </c>
      <c r="I317" s="20" t="str">
        <f>IFERROR(G317*(ActivityFactor),"")</f>
        <v/>
      </c>
      <c r="J317" s="20" t="str">
        <f>IFERROR(IF(WeightGoal="Increase",H317-I317,I317-H317),"")</f>
        <v/>
      </c>
      <c r="K317" s="21" t="str">
        <f t="shared" si="24"/>
        <v/>
      </c>
      <c r="L317" s="28" t="str">
        <f>IFERROR(IF(Standard,K317/CalsPerPound,K317/CalsPerPound/2.2),"")</f>
        <v/>
      </c>
      <c r="M317" s="27" t="str">
        <f>IFERROR(WeightToLoseGain-L317,"")</f>
        <v/>
      </c>
      <c r="N317" s="40" t="str">
        <f>IFERROR(IF(C316&lt;&gt;"",M317/(WeightToLoseGain),""),"")</f>
        <v/>
      </c>
    </row>
    <row r="318" spans="3:14" ht="15" customHeight="1" x14ac:dyDescent="0.3">
      <c r="C318" s="26" t="str">
        <f t="shared" si="20"/>
        <v/>
      </c>
      <c r="D318" s="18" t="str">
        <f t="shared" si="23"/>
        <v/>
      </c>
      <c r="E318" s="18" t="str">
        <f t="shared" si="21"/>
        <v/>
      </c>
      <c r="F318" s="19" t="str">
        <f t="shared" si="22"/>
        <v/>
      </c>
      <c r="G318" s="29" t="str">
        <f>IFERROR(RunningBMR,"")</f>
        <v/>
      </c>
      <c r="H318" s="20" t="str">
        <f>IFERROR(IF(L317&gt;0,G317*ActivityFactor+IF(WeightGoal="Maintain",0,IF(WeightGoal="Decrease",-500,IF(WeightGoal="Increase",500))),""),"")</f>
        <v/>
      </c>
      <c r="I318" s="20" t="str">
        <f>IFERROR(G318*(ActivityFactor),"")</f>
        <v/>
      </c>
      <c r="J318" s="20" t="str">
        <f>IFERROR(IF(WeightGoal="Increase",H318-I318,I318-H318),"")</f>
        <v/>
      </c>
      <c r="K318" s="21" t="str">
        <f t="shared" si="24"/>
        <v/>
      </c>
      <c r="L318" s="28" t="str">
        <f>IFERROR(IF(Standard,K318/CalsPerPound,K318/CalsPerPound/2.2),"")</f>
        <v/>
      </c>
      <c r="M318" s="27" t="str">
        <f>IFERROR(WeightToLoseGain-L318,"")</f>
        <v/>
      </c>
      <c r="N318" s="40" t="str">
        <f>IFERROR(IF(C317&lt;&gt;"",M318/(WeightToLoseGain),""),"")</f>
        <v/>
      </c>
    </row>
    <row r="319" spans="3:14" ht="15" customHeight="1" x14ac:dyDescent="0.3">
      <c r="C319" s="26" t="str">
        <f t="shared" si="20"/>
        <v/>
      </c>
      <c r="D319" s="18" t="str">
        <f t="shared" si="23"/>
        <v/>
      </c>
      <c r="E319" s="18" t="str">
        <f t="shared" si="21"/>
        <v/>
      </c>
      <c r="F319" s="19" t="str">
        <f t="shared" si="22"/>
        <v/>
      </c>
      <c r="G319" s="29" t="str">
        <f>IFERROR(RunningBMR,"")</f>
        <v/>
      </c>
      <c r="H319" s="20" t="str">
        <f>IFERROR(IF(L318&gt;0,G318*ActivityFactor+IF(WeightGoal="Maintain",0,IF(WeightGoal="Decrease",-500,IF(WeightGoal="Increase",500))),""),"")</f>
        <v/>
      </c>
      <c r="I319" s="20" t="str">
        <f>IFERROR(G319*(ActivityFactor),"")</f>
        <v/>
      </c>
      <c r="J319" s="20" t="str">
        <f>IFERROR(IF(WeightGoal="Increase",H319-I319,I319-H319),"")</f>
        <v/>
      </c>
      <c r="K319" s="21" t="str">
        <f t="shared" si="24"/>
        <v/>
      </c>
      <c r="L319" s="28" t="str">
        <f>IFERROR(IF(Standard,K319/CalsPerPound,K319/CalsPerPound/2.2),"")</f>
        <v/>
      </c>
      <c r="M319" s="27" t="str">
        <f>IFERROR(WeightToLoseGain-L319,"")</f>
        <v/>
      </c>
      <c r="N319" s="40" t="str">
        <f>IFERROR(IF(C318&lt;&gt;"",M319/(WeightToLoseGain),""),"")</f>
        <v/>
      </c>
    </row>
    <row r="320" spans="3:14" ht="15" customHeight="1" x14ac:dyDescent="0.3">
      <c r="C320" s="26" t="str">
        <f t="shared" si="20"/>
        <v/>
      </c>
      <c r="D320" s="18" t="str">
        <f t="shared" si="23"/>
        <v/>
      </c>
      <c r="E320" s="18" t="str">
        <f t="shared" si="21"/>
        <v/>
      </c>
      <c r="F320" s="19" t="str">
        <f t="shared" si="22"/>
        <v/>
      </c>
      <c r="G320" s="29" t="str">
        <f>IFERROR(RunningBMR,"")</f>
        <v/>
      </c>
      <c r="H320" s="20" t="str">
        <f>IFERROR(IF(L319&gt;0,G319*ActivityFactor+IF(WeightGoal="Maintain",0,IF(WeightGoal="Decrease",-500,IF(WeightGoal="Increase",500))),""),"")</f>
        <v/>
      </c>
      <c r="I320" s="20" t="str">
        <f>IFERROR(G320*(ActivityFactor),"")</f>
        <v/>
      </c>
      <c r="J320" s="20" t="str">
        <f>IFERROR(IF(WeightGoal="Increase",H320-I320,I320-H320),"")</f>
        <v/>
      </c>
      <c r="K320" s="21" t="str">
        <f t="shared" si="24"/>
        <v/>
      </c>
      <c r="L320" s="28" t="str">
        <f>IFERROR(IF(Standard,K320/CalsPerPound,K320/CalsPerPound/2.2),"")</f>
        <v/>
      </c>
      <c r="M320" s="27" t="str">
        <f>IFERROR(WeightToLoseGain-L320,"")</f>
        <v/>
      </c>
      <c r="N320" s="40" t="str">
        <f>IFERROR(IF(C319&lt;&gt;"",M320/(WeightToLoseGain),""),"")</f>
        <v/>
      </c>
    </row>
    <row r="321" spans="3:14" ht="15" customHeight="1" x14ac:dyDescent="0.3">
      <c r="C321" s="26" t="str">
        <f t="shared" si="20"/>
        <v/>
      </c>
      <c r="D321" s="18" t="str">
        <f t="shared" si="23"/>
        <v/>
      </c>
      <c r="E321" s="18" t="str">
        <f t="shared" si="21"/>
        <v/>
      </c>
      <c r="F321" s="19" t="str">
        <f t="shared" si="22"/>
        <v/>
      </c>
      <c r="G321" s="29" t="str">
        <f>IFERROR(RunningBMR,"")</f>
        <v/>
      </c>
      <c r="H321" s="20" t="str">
        <f>IFERROR(IF(L320&gt;0,G320*ActivityFactor+IF(WeightGoal="Maintain",0,IF(WeightGoal="Decrease",-500,IF(WeightGoal="Increase",500))),""),"")</f>
        <v/>
      </c>
      <c r="I321" s="20" t="str">
        <f>IFERROR(G321*(ActivityFactor),"")</f>
        <v/>
      </c>
      <c r="J321" s="20" t="str">
        <f>IFERROR(IF(WeightGoal="Increase",H321-I321,I321-H321),"")</f>
        <v/>
      </c>
      <c r="K321" s="21" t="str">
        <f t="shared" si="24"/>
        <v/>
      </c>
      <c r="L321" s="28" t="str">
        <f>IFERROR(IF(Standard,K321/CalsPerPound,K321/CalsPerPound/2.2),"")</f>
        <v/>
      </c>
      <c r="M321" s="27" t="str">
        <f>IFERROR(WeightToLoseGain-L321,"")</f>
        <v/>
      </c>
      <c r="N321" s="40" t="str">
        <f>IFERROR(IF(C320&lt;&gt;"",M321/(WeightToLoseGain),""),"")</f>
        <v/>
      </c>
    </row>
    <row r="322" spans="3:14" ht="15" customHeight="1" x14ac:dyDescent="0.3">
      <c r="C322" s="26" t="str">
        <f t="shared" si="20"/>
        <v/>
      </c>
      <c r="D322" s="18" t="str">
        <f t="shared" si="23"/>
        <v/>
      </c>
      <c r="E322" s="18" t="str">
        <f t="shared" si="21"/>
        <v/>
      </c>
      <c r="F322" s="19" t="str">
        <f t="shared" si="22"/>
        <v/>
      </c>
      <c r="G322" s="29" t="str">
        <f>IFERROR(RunningBMR,"")</f>
        <v/>
      </c>
      <c r="H322" s="20" t="str">
        <f>IFERROR(IF(L321&gt;0,G321*ActivityFactor+IF(WeightGoal="Maintain",0,IF(WeightGoal="Decrease",-500,IF(WeightGoal="Increase",500))),""),"")</f>
        <v/>
      </c>
      <c r="I322" s="20" t="str">
        <f>IFERROR(G322*(ActivityFactor),"")</f>
        <v/>
      </c>
      <c r="J322" s="20" t="str">
        <f>IFERROR(IF(WeightGoal="Increase",H322-I322,I322-H322),"")</f>
        <v/>
      </c>
      <c r="K322" s="21" t="str">
        <f t="shared" si="24"/>
        <v/>
      </c>
      <c r="L322" s="28" t="str">
        <f>IFERROR(IF(Standard,K322/CalsPerPound,K322/CalsPerPound/2.2),"")</f>
        <v/>
      </c>
      <c r="M322" s="27" t="str">
        <f>IFERROR(WeightToLoseGain-L322,"")</f>
        <v/>
      </c>
      <c r="N322" s="40" t="str">
        <f>IFERROR(IF(C321&lt;&gt;"",M322/(WeightToLoseGain),""),"")</f>
        <v/>
      </c>
    </row>
    <row r="323" spans="3:14" ht="15" customHeight="1" x14ac:dyDescent="0.3">
      <c r="C323" s="26" t="str">
        <f t="shared" si="20"/>
        <v/>
      </c>
      <c r="D323" s="18" t="str">
        <f t="shared" si="23"/>
        <v/>
      </c>
      <c r="E323" s="18" t="str">
        <f t="shared" si="21"/>
        <v/>
      </c>
      <c r="F323" s="19" t="str">
        <f t="shared" si="22"/>
        <v/>
      </c>
      <c r="G323" s="29" t="str">
        <f>IFERROR(RunningBMR,"")</f>
        <v/>
      </c>
      <c r="H323" s="20" t="str">
        <f>IFERROR(IF(L322&gt;0,G322*ActivityFactor+IF(WeightGoal="Maintain",0,IF(WeightGoal="Decrease",-500,IF(WeightGoal="Increase",500))),""),"")</f>
        <v/>
      </c>
      <c r="I323" s="20" t="str">
        <f>IFERROR(G323*(ActivityFactor),"")</f>
        <v/>
      </c>
      <c r="J323" s="20" t="str">
        <f>IFERROR(IF(WeightGoal="Increase",H323-I323,I323-H323),"")</f>
        <v/>
      </c>
      <c r="K323" s="21" t="str">
        <f t="shared" si="24"/>
        <v/>
      </c>
      <c r="L323" s="28" t="str">
        <f>IFERROR(IF(Standard,K323/CalsPerPound,K323/CalsPerPound/2.2),"")</f>
        <v/>
      </c>
      <c r="M323" s="27" t="str">
        <f>IFERROR(WeightToLoseGain-L323,"")</f>
        <v/>
      </c>
      <c r="N323" s="40" t="str">
        <f>IFERROR(IF(C322&lt;&gt;"",M323/(WeightToLoseGain),""),"")</f>
        <v/>
      </c>
    </row>
    <row r="324" spans="3:14" ht="15" customHeight="1" x14ac:dyDescent="0.3">
      <c r="C324" s="26" t="str">
        <f t="shared" si="20"/>
        <v/>
      </c>
      <c r="D324" s="18" t="str">
        <f t="shared" si="23"/>
        <v/>
      </c>
      <c r="E324" s="18" t="str">
        <f t="shared" si="21"/>
        <v/>
      </c>
      <c r="F324" s="19" t="str">
        <f t="shared" si="22"/>
        <v/>
      </c>
      <c r="G324" s="29" t="str">
        <f>IFERROR(RunningBMR,"")</f>
        <v/>
      </c>
      <c r="H324" s="20" t="str">
        <f>IFERROR(IF(L323&gt;0,G323*ActivityFactor+IF(WeightGoal="Maintain",0,IF(WeightGoal="Decrease",-500,IF(WeightGoal="Increase",500))),""),"")</f>
        <v/>
      </c>
      <c r="I324" s="20" t="str">
        <f>IFERROR(G324*(ActivityFactor),"")</f>
        <v/>
      </c>
      <c r="J324" s="20" t="str">
        <f>IFERROR(IF(WeightGoal="Increase",H324-I324,I324-H324),"")</f>
        <v/>
      </c>
      <c r="K324" s="21" t="str">
        <f t="shared" si="24"/>
        <v/>
      </c>
      <c r="L324" s="28" t="str">
        <f>IFERROR(IF(Standard,K324/CalsPerPound,K324/CalsPerPound/2.2),"")</f>
        <v/>
      </c>
      <c r="M324" s="27" t="str">
        <f>IFERROR(WeightToLoseGain-L324,"")</f>
        <v/>
      </c>
      <c r="N324" s="40" t="str">
        <f>IFERROR(IF(C323&lt;&gt;"",M324/(WeightToLoseGain),""),"")</f>
        <v/>
      </c>
    </row>
    <row r="325" spans="3:14" ht="15" customHeight="1" x14ac:dyDescent="0.3">
      <c r="C325" s="26" t="str">
        <f t="shared" si="20"/>
        <v/>
      </c>
      <c r="D325" s="18" t="str">
        <f t="shared" si="23"/>
        <v/>
      </c>
      <c r="E325" s="18" t="str">
        <f t="shared" si="21"/>
        <v/>
      </c>
      <c r="F325" s="19" t="str">
        <f t="shared" si="22"/>
        <v/>
      </c>
      <c r="G325" s="29" t="str">
        <f>IFERROR(RunningBMR,"")</f>
        <v/>
      </c>
      <c r="H325" s="20" t="str">
        <f>IFERROR(IF(L324&gt;0,G324*ActivityFactor+IF(WeightGoal="Maintain",0,IF(WeightGoal="Decrease",-500,IF(WeightGoal="Increase",500))),""),"")</f>
        <v/>
      </c>
      <c r="I325" s="20" t="str">
        <f>IFERROR(G325*(ActivityFactor),"")</f>
        <v/>
      </c>
      <c r="J325" s="20" t="str">
        <f>IFERROR(IF(WeightGoal="Increase",H325-I325,I325-H325),"")</f>
        <v/>
      </c>
      <c r="K325" s="21" t="str">
        <f t="shared" si="24"/>
        <v/>
      </c>
      <c r="L325" s="28" t="str">
        <f>IFERROR(IF(Standard,K325/CalsPerPound,K325/CalsPerPound/2.2),"")</f>
        <v/>
      </c>
      <c r="M325" s="27" t="str">
        <f>IFERROR(WeightToLoseGain-L325,"")</f>
        <v/>
      </c>
      <c r="N325" s="40" t="str">
        <f>IFERROR(IF(C324&lt;&gt;"",M325/(WeightToLoseGain),""),"")</f>
        <v/>
      </c>
    </row>
    <row r="326" spans="3:14" ht="15" customHeight="1" x14ac:dyDescent="0.3">
      <c r="C326" s="26" t="str">
        <f t="shared" si="20"/>
        <v/>
      </c>
      <c r="D326" s="18" t="str">
        <f t="shared" si="23"/>
        <v/>
      </c>
      <c r="E326" s="18" t="str">
        <f t="shared" si="21"/>
        <v/>
      </c>
      <c r="F326" s="19" t="str">
        <f t="shared" si="22"/>
        <v/>
      </c>
      <c r="G326" s="29" t="str">
        <f>IFERROR(RunningBMR,"")</f>
        <v/>
      </c>
      <c r="H326" s="20" t="str">
        <f>IFERROR(IF(L325&gt;0,G325*ActivityFactor+IF(WeightGoal="Maintain",0,IF(WeightGoal="Decrease",-500,IF(WeightGoal="Increase",500))),""),"")</f>
        <v/>
      </c>
      <c r="I326" s="20" t="str">
        <f>IFERROR(G326*(ActivityFactor),"")</f>
        <v/>
      </c>
      <c r="J326" s="20" t="str">
        <f>IFERROR(IF(WeightGoal="Increase",H326-I326,I326-H326),"")</f>
        <v/>
      </c>
      <c r="K326" s="21" t="str">
        <f t="shared" si="24"/>
        <v/>
      </c>
      <c r="L326" s="28" t="str">
        <f>IFERROR(IF(Standard,K326/CalsPerPound,K326/CalsPerPound/2.2),"")</f>
        <v/>
      </c>
      <c r="M326" s="27" t="str">
        <f>IFERROR(WeightToLoseGain-L326,"")</f>
        <v/>
      </c>
      <c r="N326" s="40" t="str">
        <f>IFERROR(IF(C325&lt;&gt;"",M326/(WeightToLoseGain),""),"")</f>
        <v/>
      </c>
    </row>
    <row r="327" spans="3:14" ht="15" customHeight="1" x14ac:dyDescent="0.3">
      <c r="C327" s="26" t="str">
        <f t="shared" si="20"/>
        <v/>
      </c>
      <c r="D327" s="18" t="str">
        <f t="shared" si="23"/>
        <v/>
      </c>
      <c r="E327" s="18" t="str">
        <f t="shared" si="21"/>
        <v/>
      </c>
      <c r="F327" s="19" t="str">
        <f t="shared" si="22"/>
        <v/>
      </c>
      <c r="G327" s="29" t="str">
        <f>IFERROR(RunningBMR,"")</f>
        <v/>
      </c>
      <c r="H327" s="20" t="str">
        <f>IFERROR(IF(L326&gt;0,G326*ActivityFactor+IF(WeightGoal="Maintain",0,IF(WeightGoal="Decrease",-500,IF(WeightGoal="Increase",500))),""),"")</f>
        <v/>
      </c>
      <c r="I327" s="20" t="str">
        <f>IFERROR(G327*(ActivityFactor),"")</f>
        <v/>
      </c>
      <c r="J327" s="20" t="str">
        <f>IFERROR(IF(WeightGoal="Increase",H327-I327,I327-H327),"")</f>
        <v/>
      </c>
      <c r="K327" s="21" t="str">
        <f t="shared" si="24"/>
        <v/>
      </c>
      <c r="L327" s="28" t="str">
        <f>IFERROR(IF(Standard,K327/CalsPerPound,K327/CalsPerPound/2.2),"")</f>
        <v/>
      </c>
      <c r="M327" s="27" t="str">
        <f>IFERROR(WeightToLoseGain-L327,"")</f>
        <v/>
      </c>
      <c r="N327" s="40" t="str">
        <f>IFERROR(IF(C326&lt;&gt;"",M327/(WeightToLoseGain),""),"")</f>
        <v/>
      </c>
    </row>
    <row r="328" spans="3:14" ht="15" customHeight="1" x14ac:dyDescent="0.3">
      <c r="C328" s="26" t="str">
        <f t="shared" si="20"/>
        <v/>
      </c>
      <c r="D328" s="18" t="str">
        <f t="shared" si="23"/>
        <v/>
      </c>
      <c r="E328" s="18" t="str">
        <f t="shared" si="21"/>
        <v/>
      </c>
      <c r="F328" s="19" t="str">
        <f t="shared" si="22"/>
        <v/>
      </c>
      <c r="G328" s="29" t="str">
        <f>IFERROR(RunningBMR,"")</f>
        <v/>
      </c>
      <c r="H328" s="20" t="str">
        <f>IFERROR(IF(L327&gt;0,G327*ActivityFactor+IF(WeightGoal="Maintain",0,IF(WeightGoal="Decrease",-500,IF(WeightGoal="Increase",500))),""),"")</f>
        <v/>
      </c>
      <c r="I328" s="20" t="str">
        <f>IFERROR(G328*(ActivityFactor),"")</f>
        <v/>
      </c>
      <c r="J328" s="20" t="str">
        <f>IFERROR(IF(WeightGoal="Increase",H328-I328,I328-H328),"")</f>
        <v/>
      </c>
      <c r="K328" s="21" t="str">
        <f t="shared" si="24"/>
        <v/>
      </c>
      <c r="L328" s="28" t="str">
        <f>IFERROR(IF(Standard,K328/CalsPerPound,K328/CalsPerPound/2.2),"")</f>
        <v/>
      </c>
      <c r="M328" s="27" t="str">
        <f>IFERROR(WeightToLoseGain-L328,"")</f>
        <v/>
      </c>
      <c r="N328" s="40" t="str">
        <f>IFERROR(IF(C327&lt;&gt;"",M328/(WeightToLoseGain),""),"")</f>
        <v/>
      </c>
    </row>
    <row r="329" spans="3:14" ht="15" customHeight="1" x14ac:dyDescent="0.3">
      <c r="C329" s="26" t="str">
        <f t="shared" si="20"/>
        <v/>
      </c>
      <c r="D329" s="18" t="str">
        <f t="shared" si="23"/>
        <v/>
      </c>
      <c r="E329" s="18" t="str">
        <f t="shared" si="21"/>
        <v/>
      </c>
      <c r="F329" s="19" t="str">
        <f t="shared" si="22"/>
        <v/>
      </c>
      <c r="G329" s="29" t="str">
        <f>IFERROR(RunningBMR,"")</f>
        <v/>
      </c>
      <c r="H329" s="20" t="str">
        <f>IFERROR(IF(L328&gt;0,G328*ActivityFactor+IF(WeightGoal="Maintain",0,IF(WeightGoal="Decrease",-500,IF(WeightGoal="Increase",500))),""),"")</f>
        <v/>
      </c>
      <c r="I329" s="20" t="str">
        <f>IFERROR(G329*(ActivityFactor),"")</f>
        <v/>
      </c>
      <c r="J329" s="20" t="str">
        <f>IFERROR(IF(WeightGoal="Increase",H329-I329,I329-H329),"")</f>
        <v/>
      </c>
      <c r="K329" s="21" t="str">
        <f t="shared" si="24"/>
        <v/>
      </c>
      <c r="L329" s="28" t="str">
        <f>IFERROR(IF(Standard,K329/CalsPerPound,K329/CalsPerPound/2.2),"")</f>
        <v/>
      </c>
      <c r="M329" s="27" t="str">
        <f>IFERROR(WeightToLoseGain-L329,"")</f>
        <v/>
      </c>
      <c r="N329" s="40" t="str">
        <f>IFERROR(IF(C328&lt;&gt;"",M329/(WeightToLoseGain),""),"")</f>
        <v/>
      </c>
    </row>
    <row r="330" spans="3:14" ht="15" customHeight="1" x14ac:dyDescent="0.3">
      <c r="C330" s="26" t="str">
        <f t="shared" si="20"/>
        <v/>
      </c>
      <c r="D330" s="18" t="str">
        <f t="shared" si="23"/>
        <v/>
      </c>
      <c r="E330" s="18" t="str">
        <f t="shared" si="21"/>
        <v/>
      </c>
      <c r="F330" s="19" t="str">
        <f t="shared" si="22"/>
        <v/>
      </c>
      <c r="G330" s="29" t="str">
        <f>IFERROR(RunningBMR,"")</f>
        <v/>
      </c>
      <c r="H330" s="20" t="str">
        <f>IFERROR(IF(L329&gt;0,G329*ActivityFactor+IF(WeightGoal="Maintain",0,IF(WeightGoal="Decrease",-500,IF(WeightGoal="Increase",500))),""),"")</f>
        <v/>
      </c>
      <c r="I330" s="20" t="str">
        <f>IFERROR(G330*(ActivityFactor),"")</f>
        <v/>
      </c>
      <c r="J330" s="20" t="str">
        <f>IFERROR(IF(WeightGoal="Increase",H330-I330,I330-H330),"")</f>
        <v/>
      </c>
      <c r="K330" s="21" t="str">
        <f t="shared" si="24"/>
        <v/>
      </c>
      <c r="L330" s="28" t="str">
        <f>IFERROR(IF(Standard,K330/CalsPerPound,K330/CalsPerPound/2.2),"")</f>
        <v/>
      </c>
      <c r="M330" s="27" t="str">
        <f>IFERROR(WeightToLoseGain-L330,"")</f>
        <v/>
      </c>
      <c r="N330" s="40" t="str">
        <f>IFERROR(IF(C329&lt;&gt;"",M330/(WeightToLoseGain),""),"")</f>
        <v/>
      </c>
    </row>
    <row r="331" spans="3:14" ht="15" customHeight="1" x14ac:dyDescent="0.3">
      <c r="C331" s="26" t="str">
        <f t="shared" si="20"/>
        <v/>
      </c>
      <c r="D331" s="18" t="str">
        <f t="shared" si="23"/>
        <v/>
      </c>
      <c r="E331" s="18" t="str">
        <f t="shared" si="21"/>
        <v/>
      </c>
      <c r="F331" s="19" t="str">
        <f t="shared" si="22"/>
        <v/>
      </c>
      <c r="G331" s="29" t="str">
        <f>IFERROR(RunningBMR,"")</f>
        <v/>
      </c>
      <c r="H331" s="20" t="str">
        <f>IFERROR(IF(L330&gt;0,G330*ActivityFactor+IF(WeightGoal="Maintain",0,IF(WeightGoal="Decrease",-500,IF(WeightGoal="Increase",500))),""),"")</f>
        <v/>
      </c>
      <c r="I331" s="20" t="str">
        <f>IFERROR(G331*(ActivityFactor),"")</f>
        <v/>
      </c>
      <c r="J331" s="20" t="str">
        <f>IFERROR(IF(WeightGoal="Increase",H331-I331,I331-H331),"")</f>
        <v/>
      </c>
      <c r="K331" s="21" t="str">
        <f t="shared" si="24"/>
        <v/>
      </c>
      <c r="L331" s="28" t="str">
        <f>IFERROR(IF(Standard,K331/CalsPerPound,K331/CalsPerPound/2.2),"")</f>
        <v/>
      </c>
      <c r="M331" s="27" t="str">
        <f>IFERROR(WeightToLoseGain-L331,"")</f>
        <v/>
      </c>
      <c r="N331" s="40" t="str">
        <f>IFERROR(IF(C330&lt;&gt;"",M331/(WeightToLoseGain),""),"")</f>
        <v/>
      </c>
    </row>
    <row r="332" spans="3:14" ht="15" customHeight="1" x14ac:dyDescent="0.3">
      <c r="C332" s="26" t="str">
        <f t="shared" si="20"/>
        <v/>
      </c>
      <c r="D332" s="18" t="str">
        <f t="shared" si="23"/>
        <v/>
      </c>
      <c r="E332" s="18" t="str">
        <f t="shared" si="21"/>
        <v/>
      </c>
      <c r="F332" s="19" t="str">
        <f t="shared" si="22"/>
        <v/>
      </c>
      <c r="G332" s="29" t="str">
        <f>IFERROR(RunningBMR,"")</f>
        <v/>
      </c>
      <c r="H332" s="20" t="str">
        <f>IFERROR(IF(L331&gt;0,G331*ActivityFactor+IF(WeightGoal="Maintain",0,IF(WeightGoal="Decrease",-500,IF(WeightGoal="Increase",500))),""),"")</f>
        <v/>
      </c>
      <c r="I332" s="20" t="str">
        <f>IFERROR(G332*(ActivityFactor),"")</f>
        <v/>
      </c>
      <c r="J332" s="20" t="str">
        <f>IFERROR(IF(WeightGoal="Increase",H332-I332,I332-H332),"")</f>
        <v/>
      </c>
      <c r="K332" s="21" t="str">
        <f t="shared" si="24"/>
        <v/>
      </c>
      <c r="L332" s="28" t="str">
        <f>IFERROR(IF(Standard,K332/CalsPerPound,K332/CalsPerPound/2.2),"")</f>
        <v/>
      </c>
      <c r="M332" s="27" t="str">
        <f>IFERROR(WeightToLoseGain-L332,"")</f>
        <v/>
      </c>
      <c r="N332" s="40" t="str">
        <f>IFERROR(IF(C331&lt;&gt;"",M332/(WeightToLoseGain),""),"")</f>
        <v/>
      </c>
    </row>
    <row r="333" spans="3:14" ht="15" customHeight="1" x14ac:dyDescent="0.3">
      <c r="C333" s="26" t="str">
        <f t="shared" ref="C333:C396" si="25">IFERROR(IF(L332&gt;0,C332+1,""),"")</f>
        <v/>
      </c>
      <c r="D333" s="18" t="str">
        <f t="shared" si="23"/>
        <v/>
      </c>
      <c r="E333" s="18" t="str">
        <f t="shared" ref="E333:E396" si="26">IFERROR(IF(L332&gt;0,E332+1,""),"")</f>
        <v/>
      </c>
      <c r="F333" s="19" t="str">
        <f t="shared" ref="F333:F396" si="27">IFERROR(IF($E333&lt;&gt;"",F332-(J332/CalsPerPound),""),"")</f>
        <v/>
      </c>
      <c r="G333" s="29" t="str">
        <f>IFERROR(RunningBMR,"")</f>
        <v/>
      </c>
      <c r="H333" s="20" t="str">
        <f>IFERROR(IF(L332&gt;0,G332*ActivityFactor+IF(WeightGoal="Maintain",0,IF(WeightGoal="Decrease",-500,IF(WeightGoal="Increase",500))),""),"")</f>
        <v/>
      </c>
      <c r="I333" s="20" t="str">
        <f>IFERROR(G333*(ActivityFactor),"")</f>
        <v/>
      </c>
      <c r="J333" s="20" t="str">
        <f>IFERROR(IF(WeightGoal="Increase",H333-I333,I333-H333),"")</f>
        <v/>
      </c>
      <c r="K333" s="21" t="str">
        <f t="shared" si="24"/>
        <v/>
      </c>
      <c r="L333" s="28" t="str">
        <f>IFERROR(IF(Standard,K333/CalsPerPound,K333/CalsPerPound/2.2),"")</f>
        <v/>
      </c>
      <c r="M333" s="27" t="str">
        <f>IFERROR(WeightToLoseGain-L333,"")</f>
        <v/>
      </c>
      <c r="N333" s="40" t="str">
        <f>IFERROR(IF(C332&lt;&gt;"",M333/(WeightToLoseGain),""),"")</f>
        <v/>
      </c>
    </row>
    <row r="334" spans="3:14" ht="15" customHeight="1" x14ac:dyDescent="0.3">
      <c r="C334" s="26" t="str">
        <f t="shared" si="25"/>
        <v/>
      </c>
      <c r="D334" s="18" t="str">
        <f t="shared" ref="D334:D397" si="28">IFERROR(IF(E334&lt;&gt;"",IF(MOD(E334,7)=1,(E333/7)+1,""),""),"")</f>
        <v/>
      </c>
      <c r="E334" s="18" t="str">
        <f t="shared" si="26"/>
        <v/>
      </c>
      <c r="F334" s="19" t="str">
        <f t="shared" si="27"/>
        <v/>
      </c>
      <c r="G334" s="29" t="str">
        <f>IFERROR(RunningBMR,"")</f>
        <v/>
      </c>
      <c r="H334" s="20" t="str">
        <f>IFERROR(IF(L333&gt;0,G333*ActivityFactor+IF(WeightGoal="Maintain",0,IF(WeightGoal="Decrease",-500,IF(WeightGoal="Increase",500))),""),"")</f>
        <v/>
      </c>
      <c r="I334" s="20" t="str">
        <f>IFERROR(G334*(ActivityFactor),"")</f>
        <v/>
      </c>
      <c r="J334" s="20" t="str">
        <f>IFERROR(IF(WeightGoal="Increase",H334-I334,I334-H334),"")</f>
        <v/>
      </c>
      <c r="K334" s="21" t="str">
        <f t="shared" ref="K334:K397" si="29">IFERROR(K333-J334,"")</f>
        <v/>
      </c>
      <c r="L334" s="28" t="str">
        <f>IFERROR(IF(Standard,K334/CalsPerPound,K334/CalsPerPound/2.2),"")</f>
        <v/>
      </c>
      <c r="M334" s="27" t="str">
        <f>IFERROR(WeightToLoseGain-L334,"")</f>
        <v/>
      </c>
      <c r="N334" s="40" t="str">
        <f>IFERROR(IF(C333&lt;&gt;"",M334/(WeightToLoseGain),""),"")</f>
        <v/>
      </c>
    </row>
    <row r="335" spans="3:14" ht="15" customHeight="1" x14ac:dyDescent="0.3">
      <c r="C335" s="26" t="str">
        <f t="shared" si="25"/>
        <v/>
      </c>
      <c r="D335" s="18" t="str">
        <f t="shared" si="28"/>
        <v/>
      </c>
      <c r="E335" s="18" t="str">
        <f t="shared" si="26"/>
        <v/>
      </c>
      <c r="F335" s="19" t="str">
        <f t="shared" si="27"/>
        <v/>
      </c>
      <c r="G335" s="29" t="str">
        <f>IFERROR(RunningBMR,"")</f>
        <v/>
      </c>
      <c r="H335" s="20" t="str">
        <f>IFERROR(IF(L334&gt;0,G334*ActivityFactor+IF(WeightGoal="Maintain",0,IF(WeightGoal="Decrease",-500,IF(WeightGoal="Increase",500))),""),"")</f>
        <v/>
      </c>
      <c r="I335" s="20" t="str">
        <f>IFERROR(G335*(ActivityFactor),"")</f>
        <v/>
      </c>
      <c r="J335" s="20" t="str">
        <f>IFERROR(IF(WeightGoal="Increase",H335-I335,I335-H335),"")</f>
        <v/>
      </c>
      <c r="K335" s="21" t="str">
        <f t="shared" si="29"/>
        <v/>
      </c>
      <c r="L335" s="28" t="str">
        <f>IFERROR(IF(Standard,K335/CalsPerPound,K335/CalsPerPound/2.2),"")</f>
        <v/>
      </c>
      <c r="M335" s="27" t="str">
        <f>IFERROR(WeightToLoseGain-L335,"")</f>
        <v/>
      </c>
      <c r="N335" s="40" t="str">
        <f>IFERROR(IF(C334&lt;&gt;"",M335/(WeightToLoseGain),""),"")</f>
        <v/>
      </c>
    </row>
    <row r="336" spans="3:14" ht="15" customHeight="1" x14ac:dyDescent="0.3">
      <c r="C336" s="26" t="str">
        <f t="shared" si="25"/>
        <v/>
      </c>
      <c r="D336" s="18" t="str">
        <f t="shared" si="28"/>
        <v/>
      </c>
      <c r="E336" s="18" t="str">
        <f t="shared" si="26"/>
        <v/>
      </c>
      <c r="F336" s="19" t="str">
        <f t="shared" si="27"/>
        <v/>
      </c>
      <c r="G336" s="29" t="str">
        <f>IFERROR(RunningBMR,"")</f>
        <v/>
      </c>
      <c r="H336" s="20" t="str">
        <f>IFERROR(IF(L335&gt;0,G335*ActivityFactor+IF(WeightGoal="Maintain",0,IF(WeightGoal="Decrease",-500,IF(WeightGoal="Increase",500))),""),"")</f>
        <v/>
      </c>
      <c r="I336" s="20" t="str">
        <f>IFERROR(G336*(ActivityFactor),"")</f>
        <v/>
      </c>
      <c r="J336" s="20" t="str">
        <f>IFERROR(IF(WeightGoal="Increase",H336-I336,I336-H336),"")</f>
        <v/>
      </c>
      <c r="K336" s="21" t="str">
        <f t="shared" si="29"/>
        <v/>
      </c>
      <c r="L336" s="28" t="str">
        <f>IFERROR(IF(Standard,K336/CalsPerPound,K336/CalsPerPound/2.2),"")</f>
        <v/>
      </c>
      <c r="M336" s="27" t="str">
        <f>IFERROR(WeightToLoseGain-L336,"")</f>
        <v/>
      </c>
      <c r="N336" s="40" t="str">
        <f>IFERROR(IF(C335&lt;&gt;"",M336/(WeightToLoseGain),""),"")</f>
        <v/>
      </c>
    </row>
    <row r="337" spans="3:14" ht="15" customHeight="1" x14ac:dyDescent="0.3">
      <c r="C337" s="26" t="str">
        <f t="shared" si="25"/>
        <v/>
      </c>
      <c r="D337" s="18" t="str">
        <f t="shared" si="28"/>
        <v/>
      </c>
      <c r="E337" s="18" t="str">
        <f t="shared" si="26"/>
        <v/>
      </c>
      <c r="F337" s="19" t="str">
        <f t="shared" si="27"/>
        <v/>
      </c>
      <c r="G337" s="29" t="str">
        <f>IFERROR(RunningBMR,"")</f>
        <v/>
      </c>
      <c r="H337" s="20" t="str">
        <f>IFERROR(IF(L336&gt;0,G336*ActivityFactor+IF(WeightGoal="Maintain",0,IF(WeightGoal="Decrease",-500,IF(WeightGoal="Increase",500))),""),"")</f>
        <v/>
      </c>
      <c r="I337" s="20" t="str">
        <f>IFERROR(G337*(ActivityFactor),"")</f>
        <v/>
      </c>
      <c r="J337" s="20" t="str">
        <f>IFERROR(IF(WeightGoal="Increase",H337-I337,I337-H337),"")</f>
        <v/>
      </c>
      <c r="K337" s="21" t="str">
        <f t="shared" si="29"/>
        <v/>
      </c>
      <c r="L337" s="28" t="str">
        <f>IFERROR(IF(Standard,K337/CalsPerPound,K337/CalsPerPound/2.2),"")</f>
        <v/>
      </c>
      <c r="M337" s="27" t="str">
        <f>IFERROR(WeightToLoseGain-L337,"")</f>
        <v/>
      </c>
      <c r="N337" s="40" t="str">
        <f>IFERROR(IF(C336&lt;&gt;"",M337/(WeightToLoseGain),""),"")</f>
        <v/>
      </c>
    </row>
    <row r="338" spans="3:14" ht="15" customHeight="1" x14ac:dyDescent="0.3">
      <c r="C338" s="26" t="str">
        <f t="shared" si="25"/>
        <v/>
      </c>
      <c r="D338" s="18" t="str">
        <f t="shared" si="28"/>
        <v/>
      </c>
      <c r="E338" s="18" t="str">
        <f t="shared" si="26"/>
        <v/>
      </c>
      <c r="F338" s="19" t="str">
        <f t="shared" si="27"/>
        <v/>
      </c>
      <c r="G338" s="29" t="str">
        <f>IFERROR(RunningBMR,"")</f>
        <v/>
      </c>
      <c r="H338" s="20" t="str">
        <f>IFERROR(IF(L337&gt;0,G337*ActivityFactor+IF(WeightGoal="Maintain",0,IF(WeightGoal="Decrease",-500,IF(WeightGoal="Increase",500))),""),"")</f>
        <v/>
      </c>
      <c r="I338" s="20" t="str">
        <f>IFERROR(G338*(ActivityFactor),"")</f>
        <v/>
      </c>
      <c r="J338" s="20" t="str">
        <f>IFERROR(IF(WeightGoal="Increase",H338-I338,I338-H338),"")</f>
        <v/>
      </c>
      <c r="K338" s="21" t="str">
        <f t="shared" si="29"/>
        <v/>
      </c>
      <c r="L338" s="28" t="str">
        <f>IFERROR(IF(Standard,K338/CalsPerPound,K338/CalsPerPound/2.2),"")</f>
        <v/>
      </c>
      <c r="M338" s="27" t="str">
        <f>IFERROR(WeightToLoseGain-L338,"")</f>
        <v/>
      </c>
      <c r="N338" s="40" t="str">
        <f>IFERROR(IF(C337&lt;&gt;"",M338/(WeightToLoseGain),""),"")</f>
        <v/>
      </c>
    </row>
    <row r="339" spans="3:14" ht="15" customHeight="1" x14ac:dyDescent="0.3">
      <c r="C339" s="26" t="str">
        <f t="shared" si="25"/>
        <v/>
      </c>
      <c r="D339" s="18" t="str">
        <f t="shared" si="28"/>
        <v/>
      </c>
      <c r="E339" s="18" t="str">
        <f t="shared" si="26"/>
        <v/>
      </c>
      <c r="F339" s="19" t="str">
        <f t="shared" si="27"/>
        <v/>
      </c>
      <c r="G339" s="29" t="str">
        <f>IFERROR(RunningBMR,"")</f>
        <v/>
      </c>
      <c r="H339" s="20" t="str">
        <f>IFERROR(IF(L338&gt;0,G338*ActivityFactor+IF(WeightGoal="Maintain",0,IF(WeightGoal="Decrease",-500,IF(WeightGoal="Increase",500))),""),"")</f>
        <v/>
      </c>
      <c r="I339" s="20" t="str">
        <f>IFERROR(G339*(ActivityFactor),"")</f>
        <v/>
      </c>
      <c r="J339" s="20" t="str">
        <f>IFERROR(IF(WeightGoal="Increase",H339-I339,I339-H339),"")</f>
        <v/>
      </c>
      <c r="K339" s="21" t="str">
        <f t="shared" si="29"/>
        <v/>
      </c>
      <c r="L339" s="28" t="str">
        <f>IFERROR(IF(Standard,K339/CalsPerPound,K339/CalsPerPound/2.2),"")</f>
        <v/>
      </c>
      <c r="M339" s="27" t="str">
        <f>IFERROR(WeightToLoseGain-L339,"")</f>
        <v/>
      </c>
      <c r="N339" s="40" t="str">
        <f>IFERROR(IF(C338&lt;&gt;"",M339/(WeightToLoseGain),""),"")</f>
        <v/>
      </c>
    </row>
    <row r="340" spans="3:14" ht="15" customHeight="1" x14ac:dyDescent="0.3">
      <c r="C340" s="26" t="str">
        <f t="shared" si="25"/>
        <v/>
      </c>
      <c r="D340" s="18" t="str">
        <f t="shared" si="28"/>
        <v/>
      </c>
      <c r="E340" s="18" t="str">
        <f t="shared" si="26"/>
        <v/>
      </c>
      <c r="F340" s="19" t="str">
        <f t="shared" si="27"/>
        <v/>
      </c>
      <c r="G340" s="29" t="str">
        <f>IFERROR(RunningBMR,"")</f>
        <v/>
      </c>
      <c r="H340" s="20" t="str">
        <f>IFERROR(IF(L339&gt;0,G339*ActivityFactor+IF(WeightGoal="Maintain",0,IF(WeightGoal="Decrease",-500,IF(WeightGoal="Increase",500))),""),"")</f>
        <v/>
      </c>
      <c r="I340" s="20" t="str">
        <f>IFERROR(G340*(ActivityFactor),"")</f>
        <v/>
      </c>
      <c r="J340" s="20" t="str">
        <f>IFERROR(IF(WeightGoal="Increase",H340-I340,I340-H340),"")</f>
        <v/>
      </c>
      <c r="K340" s="21" t="str">
        <f t="shared" si="29"/>
        <v/>
      </c>
      <c r="L340" s="28" t="str">
        <f>IFERROR(IF(Standard,K340/CalsPerPound,K340/CalsPerPound/2.2),"")</f>
        <v/>
      </c>
      <c r="M340" s="27" t="str">
        <f>IFERROR(WeightToLoseGain-L340,"")</f>
        <v/>
      </c>
      <c r="N340" s="40" t="str">
        <f>IFERROR(IF(C339&lt;&gt;"",M340/(WeightToLoseGain),""),"")</f>
        <v/>
      </c>
    </row>
    <row r="341" spans="3:14" ht="15" customHeight="1" x14ac:dyDescent="0.3">
      <c r="C341" s="26" t="str">
        <f t="shared" si="25"/>
        <v/>
      </c>
      <c r="D341" s="18" t="str">
        <f t="shared" si="28"/>
        <v/>
      </c>
      <c r="E341" s="18" t="str">
        <f t="shared" si="26"/>
        <v/>
      </c>
      <c r="F341" s="19" t="str">
        <f t="shared" si="27"/>
        <v/>
      </c>
      <c r="G341" s="29" t="str">
        <f>IFERROR(RunningBMR,"")</f>
        <v/>
      </c>
      <c r="H341" s="20" t="str">
        <f>IFERROR(IF(L340&gt;0,G340*ActivityFactor+IF(WeightGoal="Maintain",0,IF(WeightGoal="Decrease",-500,IF(WeightGoal="Increase",500))),""),"")</f>
        <v/>
      </c>
      <c r="I341" s="20" t="str">
        <f>IFERROR(G341*(ActivityFactor),"")</f>
        <v/>
      </c>
      <c r="J341" s="20" t="str">
        <f>IFERROR(IF(WeightGoal="Increase",H341-I341,I341-H341),"")</f>
        <v/>
      </c>
      <c r="K341" s="21" t="str">
        <f t="shared" si="29"/>
        <v/>
      </c>
      <c r="L341" s="28" t="str">
        <f>IFERROR(IF(Standard,K341/CalsPerPound,K341/CalsPerPound/2.2),"")</f>
        <v/>
      </c>
      <c r="M341" s="27" t="str">
        <f>IFERROR(WeightToLoseGain-L341,"")</f>
        <v/>
      </c>
      <c r="N341" s="40" t="str">
        <f>IFERROR(IF(C340&lt;&gt;"",M341/(WeightToLoseGain),""),"")</f>
        <v/>
      </c>
    </row>
    <row r="342" spans="3:14" ht="15" customHeight="1" x14ac:dyDescent="0.3">
      <c r="C342" s="26" t="str">
        <f t="shared" si="25"/>
        <v/>
      </c>
      <c r="D342" s="18" t="str">
        <f t="shared" si="28"/>
        <v/>
      </c>
      <c r="E342" s="18" t="str">
        <f t="shared" si="26"/>
        <v/>
      </c>
      <c r="F342" s="19" t="str">
        <f t="shared" si="27"/>
        <v/>
      </c>
      <c r="G342" s="29" t="str">
        <f>IFERROR(RunningBMR,"")</f>
        <v/>
      </c>
      <c r="H342" s="20" t="str">
        <f>IFERROR(IF(L341&gt;0,G341*ActivityFactor+IF(WeightGoal="Maintain",0,IF(WeightGoal="Decrease",-500,IF(WeightGoal="Increase",500))),""),"")</f>
        <v/>
      </c>
      <c r="I342" s="20" t="str">
        <f>IFERROR(G342*(ActivityFactor),"")</f>
        <v/>
      </c>
      <c r="J342" s="20" t="str">
        <f>IFERROR(IF(WeightGoal="Increase",H342-I342,I342-H342),"")</f>
        <v/>
      </c>
      <c r="K342" s="21" t="str">
        <f t="shared" si="29"/>
        <v/>
      </c>
      <c r="L342" s="28" t="str">
        <f>IFERROR(IF(Standard,K342/CalsPerPound,K342/CalsPerPound/2.2),"")</f>
        <v/>
      </c>
      <c r="M342" s="27" t="str">
        <f>IFERROR(WeightToLoseGain-L342,"")</f>
        <v/>
      </c>
      <c r="N342" s="40" t="str">
        <f>IFERROR(IF(C341&lt;&gt;"",M342/(WeightToLoseGain),""),"")</f>
        <v/>
      </c>
    </row>
    <row r="343" spans="3:14" ht="15" customHeight="1" x14ac:dyDescent="0.3">
      <c r="C343" s="26" t="str">
        <f t="shared" si="25"/>
        <v/>
      </c>
      <c r="D343" s="18" t="str">
        <f t="shared" si="28"/>
        <v/>
      </c>
      <c r="E343" s="18" t="str">
        <f t="shared" si="26"/>
        <v/>
      </c>
      <c r="F343" s="19" t="str">
        <f t="shared" si="27"/>
        <v/>
      </c>
      <c r="G343" s="29" t="str">
        <f>IFERROR(RunningBMR,"")</f>
        <v/>
      </c>
      <c r="H343" s="20" t="str">
        <f>IFERROR(IF(L342&gt;0,G342*ActivityFactor+IF(WeightGoal="Maintain",0,IF(WeightGoal="Decrease",-500,IF(WeightGoal="Increase",500))),""),"")</f>
        <v/>
      </c>
      <c r="I343" s="20" t="str">
        <f>IFERROR(G343*(ActivityFactor),"")</f>
        <v/>
      </c>
      <c r="J343" s="20" t="str">
        <f>IFERROR(IF(WeightGoal="Increase",H343-I343,I343-H343),"")</f>
        <v/>
      </c>
      <c r="K343" s="21" t="str">
        <f t="shared" si="29"/>
        <v/>
      </c>
      <c r="L343" s="28" t="str">
        <f>IFERROR(IF(Standard,K343/CalsPerPound,K343/CalsPerPound/2.2),"")</f>
        <v/>
      </c>
      <c r="M343" s="27" t="str">
        <f>IFERROR(WeightToLoseGain-L343,"")</f>
        <v/>
      </c>
      <c r="N343" s="40" t="str">
        <f>IFERROR(IF(C342&lt;&gt;"",M343/(WeightToLoseGain),""),"")</f>
        <v/>
      </c>
    </row>
    <row r="344" spans="3:14" ht="15" customHeight="1" x14ac:dyDescent="0.3">
      <c r="C344" s="26" t="str">
        <f t="shared" si="25"/>
        <v/>
      </c>
      <c r="D344" s="18" t="str">
        <f t="shared" si="28"/>
        <v/>
      </c>
      <c r="E344" s="18" t="str">
        <f t="shared" si="26"/>
        <v/>
      </c>
      <c r="F344" s="19" t="str">
        <f t="shared" si="27"/>
        <v/>
      </c>
      <c r="G344" s="29" t="str">
        <f>IFERROR(RunningBMR,"")</f>
        <v/>
      </c>
      <c r="H344" s="20" t="str">
        <f>IFERROR(IF(L343&gt;0,G343*ActivityFactor+IF(WeightGoal="Maintain",0,IF(WeightGoal="Decrease",-500,IF(WeightGoal="Increase",500))),""),"")</f>
        <v/>
      </c>
      <c r="I344" s="20" t="str">
        <f>IFERROR(G344*(ActivityFactor),"")</f>
        <v/>
      </c>
      <c r="J344" s="20" t="str">
        <f>IFERROR(IF(WeightGoal="Increase",H344-I344,I344-H344),"")</f>
        <v/>
      </c>
      <c r="K344" s="21" t="str">
        <f t="shared" si="29"/>
        <v/>
      </c>
      <c r="L344" s="28" t="str">
        <f>IFERROR(IF(Standard,K344/CalsPerPound,K344/CalsPerPound/2.2),"")</f>
        <v/>
      </c>
      <c r="M344" s="27" t="str">
        <f>IFERROR(WeightToLoseGain-L344,"")</f>
        <v/>
      </c>
      <c r="N344" s="40" t="str">
        <f>IFERROR(IF(C343&lt;&gt;"",M344/(WeightToLoseGain),""),"")</f>
        <v/>
      </c>
    </row>
    <row r="345" spans="3:14" ht="15" customHeight="1" x14ac:dyDescent="0.3">
      <c r="C345" s="26" t="str">
        <f t="shared" si="25"/>
        <v/>
      </c>
      <c r="D345" s="18" t="str">
        <f t="shared" si="28"/>
        <v/>
      </c>
      <c r="E345" s="18" t="str">
        <f t="shared" si="26"/>
        <v/>
      </c>
      <c r="F345" s="19" t="str">
        <f t="shared" si="27"/>
        <v/>
      </c>
      <c r="G345" s="29" t="str">
        <f>IFERROR(RunningBMR,"")</f>
        <v/>
      </c>
      <c r="H345" s="20" t="str">
        <f>IFERROR(IF(L344&gt;0,G344*ActivityFactor+IF(WeightGoal="Maintain",0,IF(WeightGoal="Decrease",-500,IF(WeightGoal="Increase",500))),""),"")</f>
        <v/>
      </c>
      <c r="I345" s="20" t="str">
        <f>IFERROR(G345*(ActivityFactor),"")</f>
        <v/>
      </c>
      <c r="J345" s="20" t="str">
        <f>IFERROR(IF(WeightGoal="Increase",H345-I345,I345-H345),"")</f>
        <v/>
      </c>
      <c r="K345" s="21" t="str">
        <f t="shared" si="29"/>
        <v/>
      </c>
      <c r="L345" s="28" t="str">
        <f>IFERROR(IF(Standard,K345/CalsPerPound,K345/CalsPerPound/2.2),"")</f>
        <v/>
      </c>
      <c r="M345" s="27" t="str">
        <f>IFERROR(WeightToLoseGain-L345,"")</f>
        <v/>
      </c>
      <c r="N345" s="40" t="str">
        <f>IFERROR(IF(C344&lt;&gt;"",M345/(WeightToLoseGain),""),"")</f>
        <v/>
      </c>
    </row>
    <row r="346" spans="3:14" ht="15" customHeight="1" x14ac:dyDescent="0.3">
      <c r="C346" s="26" t="str">
        <f t="shared" si="25"/>
        <v/>
      </c>
      <c r="D346" s="18" t="str">
        <f t="shared" si="28"/>
        <v/>
      </c>
      <c r="E346" s="18" t="str">
        <f t="shared" si="26"/>
        <v/>
      </c>
      <c r="F346" s="19" t="str">
        <f t="shared" si="27"/>
        <v/>
      </c>
      <c r="G346" s="29" t="str">
        <f>IFERROR(RunningBMR,"")</f>
        <v/>
      </c>
      <c r="H346" s="20" t="str">
        <f>IFERROR(IF(L345&gt;0,G345*ActivityFactor+IF(WeightGoal="Maintain",0,IF(WeightGoal="Decrease",-500,IF(WeightGoal="Increase",500))),""),"")</f>
        <v/>
      </c>
      <c r="I346" s="20" t="str">
        <f>IFERROR(G346*(ActivityFactor),"")</f>
        <v/>
      </c>
      <c r="J346" s="20" t="str">
        <f>IFERROR(IF(WeightGoal="Increase",H346-I346,I346-H346),"")</f>
        <v/>
      </c>
      <c r="K346" s="21" t="str">
        <f t="shared" si="29"/>
        <v/>
      </c>
      <c r="L346" s="28" t="str">
        <f>IFERROR(IF(Standard,K346/CalsPerPound,K346/CalsPerPound/2.2),"")</f>
        <v/>
      </c>
      <c r="M346" s="27" t="str">
        <f>IFERROR(WeightToLoseGain-L346,"")</f>
        <v/>
      </c>
      <c r="N346" s="40" t="str">
        <f>IFERROR(IF(C345&lt;&gt;"",M346/(WeightToLoseGain),""),"")</f>
        <v/>
      </c>
    </row>
    <row r="347" spans="3:14" ht="15" customHeight="1" x14ac:dyDescent="0.3">
      <c r="C347" s="26" t="str">
        <f t="shared" si="25"/>
        <v/>
      </c>
      <c r="D347" s="18" t="str">
        <f t="shared" si="28"/>
        <v/>
      </c>
      <c r="E347" s="18" t="str">
        <f t="shared" si="26"/>
        <v/>
      </c>
      <c r="F347" s="19" t="str">
        <f t="shared" si="27"/>
        <v/>
      </c>
      <c r="G347" s="29" t="str">
        <f>IFERROR(RunningBMR,"")</f>
        <v/>
      </c>
      <c r="H347" s="20" t="str">
        <f>IFERROR(IF(L346&gt;0,G346*ActivityFactor+IF(WeightGoal="Maintain",0,IF(WeightGoal="Decrease",-500,IF(WeightGoal="Increase",500))),""),"")</f>
        <v/>
      </c>
      <c r="I347" s="20" t="str">
        <f>IFERROR(G347*(ActivityFactor),"")</f>
        <v/>
      </c>
      <c r="J347" s="20" t="str">
        <f>IFERROR(IF(WeightGoal="Increase",H347-I347,I347-H347),"")</f>
        <v/>
      </c>
      <c r="K347" s="21" t="str">
        <f t="shared" si="29"/>
        <v/>
      </c>
      <c r="L347" s="28" t="str">
        <f>IFERROR(IF(Standard,K347/CalsPerPound,K347/CalsPerPound/2.2),"")</f>
        <v/>
      </c>
      <c r="M347" s="27" t="str">
        <f>IFERROR(WeightToLoseGain-L347,"")</f>
        <v/>
      </c>
      <c r="N347" s="40" t="str">
        <f>IFERROR(IF(C346&lt;&gt;"",M347/(WeightToLoseGain),""),"")</f>
        <v/>
      </c>
    </row>
    <row r="348" spans="3:14" ht="15" customHeight="1" x14ac:dyDescent="0.3">
      <c r="C348" s="26" t="str">
        <f t="shared" si="25"/>
        <v/>
      </c>
      <c r="D348" s="18" t="str">
        <f t="shared" si="28"/>
        <v/>
      </c>
      <c r="E348" s="18" t="str">
        <f t="shared" si="26"/>
        <v/>
      </c>
      <c r="F348" s="19" t="str">
        <f t="shared" si="27"/>
        <v/>
      </c>
      <c r="G348" s="29" t="str">
        <f>IFERROR(RunningBMR,"")</f>
        <v/>
      </c>
      <c r="H348" s="20" t="str">
        <f>IFERROR(IF(L347&gt;0,G347*ActivityFactor+IF(WeightGoal="Maintain",0,IF(WeightGoal="Decrease",-500,IF(WeightGoal="Increase",500))),""),"")</f>
        <v/>
      </c>
      <c r="I348" s="20" t="str">
        <f>IFERROR(G348*(ActivityFactor),"")</f>
        <v/>
      </c>
      <c r="J348" s="20" t="str">
        <f>IFERROR(IF(WeightGoal="Increase",H348-I348,I348-H348),"")</f>
        <v/>
      </c>
      <c r="K348" s="21" t="str">
        <f t="shared" si="29"/>
        <v/>
      </c>
      <c r="L348" s="28" t="str">
        <f>IFERROR(IF(Standard,K348/CalsPerPound,K348/CalsPerPound/2.2),"")</f>
        <v/>
      </c>
      <c r="M348" s="27" t="str">
        <f>IFERROR(WeightToLoseGain-L348,"")</f>
        <v/>
      </c>
      <c r="N348" s="40" t="str">
        <f>IFERROR(IF(C347&lt;&gt;"",M348/(WeightToLoseGain),""),"")</f>
        <v/>
      </c>
    </row>
    <row r="349" spans="3:14" ht="15" customHeight="1" x14ac:dyDescent="0.3">
      <c r="C349" s="26" t="str">
        <f t="shared" si="25"/>
        <v/>
      </c>
      <c r="D349" s="18" t="str">
        <f t="shared" si="28"/>
        <v/>
      </c>
      <c r="E349" s="18" t="str">
        <f t="shared" si="26"/>
        <v/>
      </c>
      <c r="F349" s="19" t="str">
        <f t="shared" si="27"/>
        <v/>
      </c>
      <c r="G349" s="29" t="str">
        <f>IFERROR(RunningBMR,"")</f>
        <v/>
      </c>
      <c r="H349" s="20" t="str">
        <f>IFERROR(IF(L348&gt;0,G348*ActivityFactor+IF(WeightGoal="Maintain",0,IF(WeightGoal="Decrease",-500,IF(WeightGoal="Increase",500))),""),"")</f>
        <v/>
      </c>
      <c r="I349" s="20" t="str">
        <f>IFERROR(G349*(ActivityFactor),"")</f>
        <v/>
      </c>
      <c r="J349" s="20" t="str">
        <f>IFERROR(IF(WeightGoal="Increase",H349-I349,I349-H349),"")</f>
        <v/>
      </c>
      <c r="K349" s="21" t="str">
        <f t="shared" si="29"/>
        <v/>
      </c>
      <c r="L349" s="28" t="str">
        <f>IFERROR(IF(Standard,K349/CalsPerPound,K349/CalsPerPound/2.2),"")</f>
        <v/>
      </c>
      <c r="M349" s="27" t="str">
        <f>IFERROR(WeightToLoseGain-L349,"")</f>
        <v/>
      </c>
      <c r="N349" s="40" t="str">
        <f>IFERROR(IF(C348&lt;&gt;"",M349/(WeightToLoseGain),""),"")</f>
        <v/>
      </c>
    </row>
    <row r="350" spans="3:14" ht="15" customHeight="1" x14ac:dyDescent="0.3">
      <c r="C350" s="26" t="str">
        <f t="shared" si="25"/>
        <v/>
      </c>
      <c r="D350" s="18" t="str">
        <f t="shared" si="28"/>
        <v/>
      </c>
      <c r="E350" s="18" t="str">
        <f t="shared" si="26"/>
        <v/>
      </c>
      <c r="F350" s="19" t="str">
        <f t="shared" si="27"/>
        <v/>
      </c>
      <c r="G350" s="29" t="str">
        <f>IFERROR(RunningBMR,"")</f>
        <v/>
      </c>
      <c r="H350" s="20" t="str">
        <f>IFERROR(IF(L349&gt;0,G349*ActivityFactor+IF(WeightGoal="Maintain",0,IF(WeightGoal="Decrease",-500,IF(WeightGoal="Increase",500))),""),"")</f>
        <v/>
      </c>
      <c r="I350" s="20" t="str">
        <f>IFERROR(G350*(ActivityFactor),"")</f>
        <v/>
      </c>
      <c r="J350" s="20" t="str">
        <f>IFERROR(IF(WeightGoal="Increase",H350-I350,I350-H350),"")</f>
        <v/>
      </c>
      <c r="K350" s="21" t="str">
        <f t="shared" si="29"/>
        <v/>
      </c>
      <c r="L350" s="28" t="str">
        <f>IFERROR(IF(Standard,K350/CalsPerPound,K350/CalsPerPound/2.2),"")</f>
        <v/>
      </c>
      <c r="M350" s="27" t="str">
        <f>IFERROR(WeightToLoseGain-L350,"")</f>
        <v/>
      </c>
      <c r="N350" s="40" t="str">
        <f>IFERROR(IF(C349&lt;&gt;"",M350/(WeightToLoseGain),""),"")</f>
        <v/>
      </c>
    </row>
    <row r="351" spans="3:14" ht="15" customHeight="1" x14ac:dyDescent="0.3">
      <c r="C351" s="26" t="str">
        <f t="shared" si="25"/>
        <v/>
      </c>
      <c r="D351" s="18" t="str">
        <f t="shared" si="28"/>
        <v/>
      </c>
      <c r="E351" s="18" t="str">
        <f t="shared" si="26"/>
        <v/>
      </c>
      <c r="F351" s="19" t="str">
        <f t="shared" si="27"/>
        <v/>
      </c>
      <c r="G351" s="29" t="str">
        <f>IFERROR(RunningBMR,"")</f>
        <v/>
      </c>
      <c r="H351" s="20" t="str">
        <f>IFERROR(IF(L350&gt;0,G350*ActivityFactor+IF(WeightGoal="Maintain",0,IF(WeightGoal="Decrease",-500,IF(WeightGoal="Increase",500))),""),"")</f>
        <v/>
      </c>
      <c r="I351" s="20" t="str">
        <f>IFERROR(G351*(ActivityFactor),"")</f>
        <v/>
      </c>
      <c r="J351" s="20" t="str">
        <f>IFERROR(IF(WeightGoal="Increase",H351-I351,I351-H351),"")</f>
        <v/>
      </c>
      <c r="K351" s="21" t="str">
        <f t="shared" si="29"/>
        <v/>
      </c>
      <c r="L351" s="28" t="str">
        <f>IFERROR(IF(Standard,K351/CalsPerPound,K351/CalsPerPound/2.2),"")</f>
        <v/>
      </c>
      <c r="M351" s="27" t="str">
        <f>IFERROR(WeightToLoseGain-L351,"")</f>
        <v/>
      </c>
      <c r="N351" s="40" t="str">
        <f>IFERROR(IF(C350&lt;&gt;"",M351/(WeightToLoseGain),""),"")</f>
        <v/>
      </c>
    </row>
    <row r="352" spans="3:14" ht="15" customHeight="1" x14ac:dyDescent="0.3">
      <c r="C352" s="26" t="str">
        <f t="shared" si="25"/>
        <v/>
      </c>
      <c r="D352" s="18" t="str">
        <f t="shared" si="28"/>
        <v/>
      </c>
      <c r="E352" s="18" t="str">
        <f t="shared" si="26"/>
        <v/>
      </c>
      <c r="F352" s="19" t="str">
        <f t="shared" si="27"/>
        <v/>
      </c>
      <c r="G352" s="29" t="str">
        <f>IFERROR(RunningBMR,"")</f>
        <v/>
      </c>
      <c r="H352" s="20" t="str">
        <f>IFERROR(IF(L351&gt;0,G351*ActivityFactor+IF(WeightGoal="Maintain",0,IF(WeightGoal="Decrease",-500,IF(WeightGoal="Increase",500))),""),"")</f>
        <v/>
      </c>
      <c r="I352" s="20" t="str">
        <f>IFERROR(G352*(ActivityFactor),"")</f>
        <v/>
      </c>
      <c r="J352" s="20" t="str">
        <f>IFERROR(IF(WeightGoal="Increase",H352-I352,I352-H352),"")</f>
        <v/>
      </c>
      <c r="K352" s="21" t="str">
        <f t="shared" si="29"/>
        <v/>
      </c>
      <c r="L352" s="28" t="str">
        <f>IFERROR(IF(Standard,K352/CalsPerPound,K352/CalsPerPound/2.2),"")</f>
        <v/>
      </c>
      <c r="M352" s="27" t="str">
        <f>IFERROR(WeightToLoseGain-L352,"")</f>
        <v/>
      </c>
      <c r="N352" s="40" t="str">
        <f>IFERROR(IF(C351&lt;&gt;"",M352/(WeightToLoseGain),""),"")</f>
        <v/>
      </c>
    </row>
    <row r="353" spans="3:14" ht="15" customHeight="1" x14ac:dyDescent="0.3">
      <c r="C353" s="26" t="str">
        <f t="shared" si="25"/>
        <v/>
      </c>
      <c r="D353" s="18" t="str">
        <f t="shared" si="28"/>
        <v/>
      </c>
      <c r="E353" s="18" t="str">
        <f t="shared" si="26"/>
        <v/>
      </c>
      <c r="F353" s="19" t="str">
        <f t="shared" si="27"/>
        <v/>
      </c>
      <c r="G353" s="29" t="str">
        <f>IFERROR(RunningBMR,"")</f>
        <v/>
      </c>
      <c r="H353" s="20" t="str">
        <f>IFERROR(IF(L352&gt;0,G352*ActivityFactor+IF(WeightGoal="Maintain",0,IF(WeightGoal="Decrease",-500,IF(WeightGoal="Increase",500))),""),"")</f>
        <v/>
      </c>
      <c r="I353" s="20" t="str">
        <f>IFERROR(G353*(ActivityFactor),"")</f>
        <v/>
      </c>
      <c r="J353" s="20" t="str">
        <f>IFERROR(IF(WeightGoal="Increase",H353-I353,I353-H353),"")</f>
        <v/>
      </c>
      <c r="K353" s="21" t="str">
        <f t="shared" si="29"/>
        <v/>
      </c>
      <c r="L353" s="28" t="str">
        <f>IFERROR(IF(Standard,K353/CalsPerPound,K353/CalsPerPound/2.2),"")</f>
        <v/>
      </c>
      <c r="M353" s="27" t="str">
        <f>IFERROR(WeightToLoseGain-L353,"")</f>
        <v/>
      </c>
      <c r="N353" s="40" t="str">
        <f>IFERROR(IF(C352&lt;&gt;"",M353/(WeightToLoseGain),""),"")</f>
        <v/>
      </c>
    </row>
    <row r="354" spans="3:14" ht="15" customHeight="1" x14ac:dyDescent="0.3">
      <c r="C354" s="26" t="str">
        <f t="shared" si="25"/>
        <v/>
      </c>
      <c r="D354" s="18" t="str">
        <f t="shared" si="28"/>
        <v/>
      </c>
      <c r="E354" s="18" t="str">
        <f t="shared" si="26"/>
        <v/>
      </c>
      <c r="F354" s="19" t="str">
        <f t="shared" si="27"/>
        <v/>
      </c>
      <c r="G354" s="29" t="str">
        <f>IFERROR(RunningBMR,"")</f>
        <v/>
      </c>
      <c r="H354" s="20" t="str">
        <f>IFERROR(IF(L353&gt;0,G353*ActivityFactor+IF(WeightGoal="Maintain",0,IF(WeightGoal="Decrease",-500,IF(WeightGoal="Increase",500))),""),"")</f>
        <v/>
      </c>
      <c r="I354" s="20" t="str">
        <f>IFERROR(G354*(ActivityFactor),"")</f>
        <v/>
      </c>
      <c r="J354" s="20" t="str">
        <f>IFERROR(IF(WeightGoal="Increase",H354-I354,I354-H354),"")</f>
        <v/>
      </c>
      <c r="K354" s="21" t="str">
        <f t="shared" si="29"/>
        <v/>
      </c>
      <c r="L354" s="28" t="str">
        <f>IFERROR(IF(Standard,K354/CalsPerPound,K354/CalsPerPound/2.2),"")</f>
        <v/>
      </c>
      <c r="M354" s="27" t="str">
        <f>IFERROR(WeightToLoseGain-L354,"")</f>
        <v/>
      </c>
      <c r="N354" s="40" t="str">
        <f>IFERROR(IF(C353&lt;&gt;"",M354/(WeightToLoseGain),""),"")</f>
        <v/>
      </c>
    </row>
    <row r="355" spans="3:14" ht="15" customHeight="1" x14ac:dyDescent="0.3">
      <c r="C355" s="26" t="str">
        <f t="shared" si="25"/>
        <v/>
      </c>
      <c r="D355" s="18" t="str">
        <f t="shared" si="28"/>
        <v/>
      </c>
      <c r="E355" s="18" t="str">
        <f t="shared" si="26"/>
        <v/>
      </c>
      <c r="F355" s="19" t="str">
        <f t="shared" si="27"/>
        <v/>
      </c>
      <c r="G355" s="29" t="str">
        <f>IFERROR(RunningBMR,"")</f>
        <v/>
      </c>
      <c r="H355" s="20" t="str">
        <f>IFERROR(IF(L354&gt;0,G354*ActivityFactor+IF(WeightGoal="Maintain",0,IF(WeightGoal="Decrease",-500,IF(WeightGoal="Increase",500))),""),"")</f>
        <v/>
      </c>
      <c r="I355" s="20" t="str">
        <f>IFERROR(G355*(ActivityFactor),"")</f>
        <v/>
      </c>
      <c r="J355" s="20" t="str">
        <f>IFERROR(IF(WeightGoal="Increase",H355-I355,I355-H355),"")</f>
        <v/>
      </c>
      <c r="K355" s="21" t="str">
        <f t="shared" si="29"/>
        <v/>
      </c>
      <c r="L355" s="28" t="str">
        <f>IFERROR(IF(Standard,K355/CalsPerPound,K355/CalsPerPound/2.2),"")</f>
        <v/>
      </c>
      <c r="M355" s="27" t="str">
        <f>IFERROR(WeightToLoseGain-L355,"")</f>
        <v/>
      </c>
      <c r="N355" s="40" t="str">
        <f>IFERROR(IF(C354&lt;&gt;"",M355/(WeightToLoseGain),""),"")</f>
        <v/>
      </c>
    </row>
    <row r="356" spans="3:14" ht="15" customHeight="1" x14ac:dyDescent="0.3">
      <c r="C356" s="26" t="str">
        <f t="shared" si="25"/>
        <v/>
      </c>
      <c r="D356" s="18" t="str">
        <f t="shared" si="28"/>
        <v/>
      </c>
      <c r="E356" s="18" t="str">
        <f t="shared" si="26"/>
        <v/>
      </c>
      <c r="F356" s="19" t="str">
        <f t="shared" si="27"/>
        <v/>
      </c>
      <c r="G356" s="29" t="str">
        <f>IFERROR(RunningBMR,"")</f>
        <v/>
      </c>
      <c r="H356" s="20" t="str">
        <f>IFERROR(IF(L355&gt;0,G355*ActivityFactor+IF(WeightGoal="Maintain",0,IF(WeightGoal="Decrease",-500,IF(WeightGoal="Increase",500))),""),"")</f>
        <v/>
      </c>
      <c r="I356" s="20" t="str">
        <f>IFERROR(G356*(ActivityFactor),"")</f>
        <v/>
      </c>
      <c r="J356" s="20" t="str">
        <f>IFERROR(IF(WeightGoal="Increase",H356-I356,I356-H356),"")</f>
        <v/>
      </c>
      <c r="K356" s="21" t="str">
        <f t="shared" si="29"/>
        <v/>
      </c>
      <c r="L356" s="28" t="str">
        <f>IFERROR(IF(Standard,K356/CalsPerPound,K356/CalsPerPound/2.2),"")</f>
        <v/>
      </c>
      <c r="M356" s="27" t="str">
        <f>IFERROR(WeightToLoseGain-L356,"")</f>
        <v/>
      </c>
      <c r="N356" s="40" t="str">
        <f>IFERROR(IF(C355&lt;&gt;"",M356/(WeightToLoseGain),""),"")</f>
        <v/>
      </c>
    </row>
    <row r="357" spans="3:14" ht="15" customHeight="1" x14ac:dyDescent="0.3">
      <c r="C357" s="26" t="str">
        <f t="shared" si="25"/>
        <v/>
      </c>
      <c r="D357" s="18" t="str">
        <f t="shared" si="28"/>
        <v/>
      </c>
      <c r="E357" s="18" t="str">
        <f t="shared" si="26"/>
        <v/>
      </c>
      <c r="F357" s="19" t="str">
        <f t="shared" si="27"/>
        <v/>
      </c>
      <c r="G357" s="29" t="str">
        <f>IFERROR(RunningBMR,"")</f>
        <v/>
      </c>
      <c r="H357" s="20" t="str">
        <f>IFERROR(IF(L356&gt;0,G356*ActivityFactor+IF(WeightGoal="Maintain",0,IF(WeightGoal="Decrease",-500,IF(WeightGoal="Increase",500))),""),"")</f>
        <v/>
      </c>
      <c r="I357" s="20" t="str">
        <f>IFERROR(G357*(ActivityFactor),"")</f>
        <v/>
      </c>
      <c r="J357" s="20" t="str">
        <f>IFERROR(IF(WeightGoal="Increase",H357-I357,I357-H357),"")</f>
        <v/>
      </c>
      <c r="K357" s="21" t="str">
        <f t="shared" si="29"/>
        <v/>
      </c>
      <c r="L357" s="28" t="str">
        <f>IFERROR(IF(Standard,K357/CalsPerPound,K357/CalsPerPound/2.2),"")</f>
        <v/>
      </c>
      <c r="M357" s="27" t="str">
        <f>IFERROR(WeightToLoseGain-L357,"")</f>
        <v/>
      </c>
      <c r="N357" s="40" t="str">
        <f>IFERROR(IF(C356&lt;&gt;"",M357/(WeightToLoseGain),""),"")</f>
        <v/>
      </c>
    </row>
    <row r="358" spans="3:14" ht="15" customHeight="1" x14ac:dyDescent="0.3">
      <c r="C358" s="26" t="str">
        <f t="shared" si="25"/>
        <v/>
      </c>
      <c r="D358" s="18" t="str">
        <f t="shared" si="28"/>
        <v/>
      </c>
      <c r="E358" s="18" t="str">
        <f t="shared" si="26"/>
        <v/>
      </c>
      <c r="F358" s="19" t="str">
        <f t="shared" si="27"/>
        <v/>
      </c>
      <c r="G358" s="29" t="str">
        <f>IFERROR(RunningBMR,"")</f>
        <v/>
      </c>
      <c r="H358" s="20" t="str">
        <f>IFERROR(IF(L357&gt;0,G357*ActivityFactor+IF(WeightGoal="Maintain",0,IF(WeightGoal="Decrease",-500,IF(WeightGoal="Increase",500))),""),"")</f>
        <v/>
      </c>
      <c r="I358" s="20" t="str">
        <f>IFERROR(G358*(ActivityFactor),"")</f>
        <v/>
      </c>
      <c r="J358" s="20" t="str">
        <f>IFERROR(IF(WeightGoal="Increase",H358-I358,I358-H358),"")</f>
        <v/>
      </c>
      <c r="K358" s="21" t="str">
        <f t="shared" si="29"/>
        <v/>
      </c>
      <c r="L358" s="28" t="str">
        <f>IFERROR(IF(Standard,K358/CalsPerPound,K358/CalsPerPound/2.2),"")</f>
        <v/>
      </c>
      <c r="M358" s="27" t="str">
        <f>IFERROR(WeightToLoseGain-L358,"")</f>
        <v/>
      </c>
      <c r="N358" s="40" t="str">
        <f>IFERROR(IF(C357&lt;&gt;"",M358/(WeightToLoseGain),""),"")</f>
        <v/>
      </c>
    </row>
    <row r="359" spans="3:14" ht="15" customHeight="1" x14ac:dyDescent="0.3">
      <c r="C359" s="26" t="str">
        <f t="shared" si="25"/>
        <v/>
      </c>
      <c r="D359" s="18" t="str">
        <f t="shared" si="28"/>
        <v/>
      </c>
      <c r="E359" s="18" t="str">
        <f t="shared" si="26"/>
        <v/>
      </c>
      <c r="F359" s="19" t="str">
        <f t="shared" si="27"/>
        <v/>
      </c>
      <c r="G359" s="29" t="str">
        <f>IFERROR(RunningBMR,"")</f>
        <v/>
      </c>
      <c r="H359" s="20" t="str">
        <f>IFERROR(IF(L358&gt;0,G358*ActivityFactor+IF(WeightGoal="Maintain",0,IF(WeightGoal="Decrease",-500,IF(WeightGoal="Increase",500))),""),"")</f>
        <v/>
      </c>
      <c r="I359" s="20" t="str">
        <f>IFERROR(G359*(ActivityFactor),"")</f>
        <v/>
      </c>
      <c r="J359" s="20" t="str">
        <f>IFERROR(IF(WeightGoal="Increase",H359-I359,I359-H359),"")</f>
        <v/>
      </c>
      <c r="K359" s="21" t="str">
        <f t="shared" si="29"/>
        <v/>
      </c>
      <c r="L359" s="28" t="str">
        <f>IFERROR(IF(Standard,K359/CalsPerPound,K359/CalsPerPound/2.2),"")</f>
        <v/>
      </c>
      <c r="M359" s="27" t="str">
        <f>IFERROR(WeightToLoseGain-L359,"")</f>
        <v/>
      </c>
      <c r="N359" s="40" t="str">
        <f>IFERROR(IF(C358&lt;&gt;"",M359/(WeightToLoseGain),""),"")</f>
        <v/>
      </c>
    </row>
    <row r="360" spans="3:14" ht="15" customHeight="1" x14ac:dyDescent="0.3">
      <c r="C360" s="26" t="str">
        <f t="shared" si="25"/>
        <v/>
      </c>
      <c r="D360" s="18" t="str">
        <f t="shared" si="28"/>
        <v/>
      </c>
      <c r="E360" s="18" t="str">
        <f t="shared" si="26"/>
        <v/>
      </c>
      <c r="F360" s="19" t="str">
        <f t="shared" si="27"/>
        <v/>
      </c>
      <c r="G360" s="29" t="str">
        <f>IFERROR(RunningBMR,"")</f>
        <v/>
      </c>
      <c r="H360" s="20" t="str">
        <f>IFERROR(IF(L359&gt;0,G359*ActivityFactor+IF(WeightGoal="Maintain",0,IF(WeightGoal="Decrease",-500,IF(WeightGoal="Increase",500))),""),"")</f>
        <v/>
      </c>
      <c r="I360" s="20" t="str">
        <f>IFERROR(G360*(ActivityFactor),"")</f>
        <v/>
      </c>
      <c r="J360" s="20" t="str">
        <f>IFERROR(IF(WeightGoal="Increase",H360-I360,I360-H360),"")</f>
        <v/>
      </c>
      <c r="K360" s="21" t="str">
        <f t="shared" si="29"/>
        <v/>
      </c>
      <c r="L360" s="28" t="str">
        <f>IFERROR(IF(Standard,K360/CalsPerPound,K360/CalsPerPound/2.2),"")</f>
        <v/>
      </c>
      <c r="M360" s="27" t="str">
        <f>IFERROR(WeightToLoseGain-L360,"")</f>
        <v/>
      </c>
      <c r="N360" s="40" t="str">
        <f>IFERROR(IF(C359&lt;&gt;"",M360/(WeightToLoseGain),""),"")</f>
        <v/>
      </c>
    </row>
    <row r="361" spans="3:14" ht="15" customHeight="1" x14ac:dyDescent="0.3">
      <c r="C361" s="26" t="str">
        <f t="shared" si="25"/>
        <v/>
      </c>
      <c r="D361" s="18" t="str">
        <f t="shared" si="28"/>
        <v/>
      </c>
      <c r="E361" s="18" t="str">
        <f t="shared" si="26"/>
        <v/>
      </c>
      <c r="F361" s="19" t="str">
        <f t="shared" si="27"/>
        <v/>
      </c>
      <c r="G361" s="29" t="str">
        <f>IFERROR(RunningBMR,"")</f>
        <v/>
      </c>
      <c r="H361" s="20" t="str">
        <f>IFERROR(IF(L360&gt;0,G360*ActivityFactor+IF(WeightGoal="Maintain",0,IF(WeightGoal="Decrease",-500,IF(WeightGoal="Increase",500))),""),"")</f>
        <v/>
      </c>
      <c r="I361" s="20" t="str">
        <f>IFERROR(G361*(ActivityFactor),"")</f>
        <v/>
      </c>
      <c r="J361" s="20" t="str">
        <f>IFERROR(IF(WeightGoal="Increase",H361-I361,I361-H361),"")</f>
        <v/>
      </c>
      <c r="K361" s="21" t="str">
        <f t="shared" si="29"/>
        <v/>
      </c>
      <c r="L361" s="28" t="str">
        <f>IFERROR(IF(Standard,K361/CalsPerPound,K361/CalsPerPound/2.2),"")</f>
        <v/>
      </c>
      <c r="M361" s="27" t="str">
        <f>IFERROR(WeightToLoseGain-L361,"")</f>
        <v/>
      </c>
      <c r="N361" s="40" t="str">
        <f>IFERROR(IF(C360&lt;&gt;"",M361/(WeightToLoseGain),""),"")</f>
        <v/>
      </c>
    </row>
    <row r="362" spans="3:14" ht="15" customHeight="1" x14ac:dyDescent="0.3">
      <c r="C362" s="26" t="str">
        <f t="shared" si="25"/>
        <v/>
      </c>
      <c r="D362" s="18" t="str">
        <f t="shared" si="28"/>
        <v/>
      </c>
      <c r="E362" s="18" t="str">
        <f t="shared" si="26"/>
        <v/>
      </c>
      <c r="F362" s="19" t="str">
        <f t="shared" si="27"/>
        <v/>
      </c>
      <c r="G362" s="29" t="str">
        <f>IFERROR(RunningBMR,"")</f>
        <v/>
      </c>
      <c r="H362" s="20" t="str">
        <f>IFERROR(IF(L361&gt;0,G361*ActivityFactor+IF(WeightGoal="Maintain",0,IF(WeightGoal="Decrease",-500,IF(WeightGoal="Increase",500))),""),"")</f>
        <v/>
      </c>
      <c r="I362" s="20" t="str">
        <f>IFERROR(G362*(ActivityFactor),"")</f>
        <v/>
      </c>
      <c r="J362" s="20" t="str">
        <f>IFERROR(IF(WeightGoal="Increase",H362-I362,I362-H362),"")</f>
        <v/>
      </c>
      <c r="K362" s="21" t="str">
        <f t="shared" si="29"/>
        <v/>
      </c>
      <c r="L362" s="28" t="str">
        <f>IFERROR(IF(Standard,K362/CalsPerPound,K362/CalsPerPound/2.2),"")</f>
        <v/>
      </c>
      <c r="M362" s="27" t="str">
        <f>IFERROR(WeightToLoseGain-L362,"")</f>
        <v/>
      </c>
      <c r="N362" s="40" t="str">
        <f>IFERROR(IF(C361&lt;&gt;"",M362/(WeightToLoseGain),""),"")</f>
        <v/>
      </c>
    </row>
    <row r="363" spans="3:14" ht="15" customHeight="1" x14ac:dyDescent="0.3">
      <c r="C363" s="26" t="str">
        <f t="shared" si="25"/>
        <v/>
      </c>
      <c r="D363" s="18" t="str">
        <f t="shared" si="28"/>
        <v/>
      </c>
      <c r="E363" s="18" t="str">
        <f t="shared" si="26"/>
        <v/>
      </c>
      <c r="F363" s="19" t="str">
        <f t="shared" si="27"/>
        <v/>
      </c>
      <c r="G363" s="29" t="str">
        <f>IFERROR(RunningBMR,"")</f>
        <v/>
      </c>
      <c r="H363" s="20" t="str">
        <f>IFERROR(IF(L362&gt;0,G362*ActivityFactor+IF(WeightGoal="Maintain",0,IF(WeightGoal="Decrease",-500,IF(WeightGoal="Increase",500))),""),"")</f>
        <v/>
      </c>
      <c r="I363" s="20" t="str">
        <f>IFERROR(G363*(ActivityFactor),"")</f>
        <v/>
      </c>
      <c r="J363" s="20" t="str">
        <f>IFERROR(IF(WeightGoal="Increase",H363-I363,I363-H363),"")</f>
        <v/>
      </c>
      <c r="K363" s="21" t="str">
        <f t="shared" si="29"/>
        <v/>
      </c>
      <c r="L363" s="28" t="str">
        <f>IFERROR(IF(Standard,K363/CalsPerPound,K363/CalsPerPound/2.2),"")</f>
        <v/>
      </c>
      <c r="M363" s="27" t="str">
        <f>IFERROR(WeightToLoseGain-L363,"")</f>
        <v/>
      </c>
      <c r="N363" s="40" t="str">
        <f>IFERROR(IF(C362&lt;&gt;"",M363/(WeightToLoseGain),""),"")</f>
        <v/>
      </c>
    </row>
    <row r="364" spans="3:14" ht="15" customHeight="1" x14ac:dyDescent="0.3">
      <c r="C364" s="26" t="str">
        <f t="shared" si="25"/>
        <v/>
      </c>
      <c r="D364" s="18" t="str">
        <f t="shared" si="28"/>
        <v/>
      </c>
      <c r="E364" s="18" t="str">
        <f t="shared" si="26"/>
        <v/>
      </c>
      <c r="F364" s="19" t="str">
        <f t="shared" si="27"/>
        <v/>
      </c>
      <c r="G364" s="29" t="str">
        <f>IFERROR(RunningBMR,"")</f>
        <v/>
      </c>
      <c r="H364" s="20" t="str">
        <f>IFERROR(IF(L363&gt;0,G363*ActivityFactor+IF(WeightGoal="Maintain",0,IF(WeightGoal="Decrease",-500,IF(WeightGoal="Increase",500))),""),"")</f>
        <v/>
      </c>
      <c r="I364" s="20" t="str">
        <f>IFERROR(G364*(ActivityFactor),"")</f>
        <v/>
      </c>
      <c r="J364" s="20" t="str">
        <f>IFERROR(IF(WeightGoal="Increase",H364-I364,I364-H364),"")</f>
        <v/>
      </c>
      <c r="K364" s="21" t="str">
        <f t="shared" si="29"/>
        <v/>
      </c>
      <c r="L364" s="28" t="str">
        <f>IFERROR(IF(Standard,K364/CalsPerPound,K364/CalsPerPound/2.2),"")</f>
        <v/>
      </c>
      <c r="M364" s="27" t="str">
        <f>IFERROR(WeightToLoseGain-L364,"")</f>
        <v/>
      </c>
      <c r="N364" s="40" t="str">
        <f>IFERROR(IF(C363&lt;&gt;"",M364/(WeightToLoseGain),""),"")</f>
        <v/>
      </c>
    </row>
    <row r="365" spans="3:14" ht="15" customHeight="1" x14ac:dyDescent="0.3">
      <c r="C365" s="26" t="str">
        <f t="shared" si="25"/>
        <v/>
      </c>
      <c r="D365" s="18" t="str">
        <f t="shared" si="28"/>
        <v/>
      </c>
      <c r="E365" s="18" t="str">
        <f t="shared" si="26"/>
        <v/>
      </c>
      <c r="F365" s="19" t="str">
        <f t="shared" si="27"/>
        <v/>
      </c>
      <c r="G365" s="29" t="str">
        <f>IFERROR(RunningBMR,"")</f>
        <v/>
      </c>
      <c r="H365" s="20" t="str">
        <f>IFERROR(IF(L364&gt;0,G364*ActivityFactor+IF(WeightGoal="Maintain",0,IF(WeightGoal="Decrease",-500,IF(WeightGoal="Increase",500))),""),"")</f>
        <v/>
      </c>
      <c r="I365" s="20" t="str">
        <f>IFERROR(G365*(ActivityFactor),"")</f>
        <v/>
      </c>
      <c r="J365" s="20" t="str">
        <f>IFERROR(IF(WeightGoal="Increase",H365-I365,I365-H365),"")</f>
        <v/>
      </c>
      <c r="K365" s="21" t="str">
        <f t="shared" si="29"/>
        <v/>
      </c>
      <c r="L365" s="28" t="str">
        <f>IFERROR(IF(Standard,K365/CalsPerPound,K365/CalsPerPound/2.2),"")</f>
        <v/>
      </c>
      <c r="M365" s="27" t="str">
        <f>IFERROR(WeightToLoseGain-L365,"")</f>
        <v/>
      </c>
      <c r="N365" s="40" t="str">
        <f>IFERROR(IF(C364&lt;&gt;"",M365/(WeightToLoseGain),""),"")</f>
        <v/>
      </c>
    </row>
    <row r="366" spans="3:14" ht="15" customHeight="1" x14ac:dyDescent="0.3">
      <c r="C366" s="26" t="str">
        <f t="shared" si="25"/>
        <v/>
      </c>
      <c r="D366" s="18" t="str">
        <f t="shared" si="28"/>
        <v/>
      </c>
      <c r="E366" s="18" t="str">
        <f t="shared" si="26"/>
        <v/>
      </c>
      <c r="F366" s="19" t="str">
        <f t="shared" si="27"/>
        <v/>
      </c>
      <c r="G366" s="29" t="str">
        <f>IFERROR(RunningBMR,"")</f>
        <v/>
      </c>
      <c r="H366" s="20" t="str">
        <f>IFERROR(IF(L365&gt;0,G365*ActivityFactor+IF(WeightGoal="Maintain",0,IF(WeightGoal="Decrease",-500,IF(WeightGoal="Increase",500))),""),"")</f>
        <v/>
      </c>
      <c r="I366" s="20" t="str">
        <f>IFERROR(G366*(ActivityFactor),"")</f>
        <v/>
      </c>
      <c r="J366" s="20" t="str">
        <f>IFERROR(IF(WeightGoal="Increase",H366-I366,I366-H366),"")</f>
        <v/>
      </c>
      <c r="K366" s="21" t="str">
        <f t="shared" si="29"/>
        <v/>
      </c>
      <c r="L366" s="28" t="str">
        <f>IFERROR(IF(Standard,K366/CalsPerPound,K366/CalsPerPound/2.2),"")</f>
        <v/>
      </c>
      <c r="M366" s="27" t="str">
        <f>IFERROR(WeightToLoseGain-L366,"")</f>
        <v/>
      </c>
      <c r="N366" s="40" t="str">
        <f>IFERROR(IF(C365&lt;&gt;"",M366/(WeightToLoseGain),""),"")</f>
        <v/>
      </c>
    </row>
    <row r="367" spans="3:14" ht="15" customHeight="1" x14ac:dyDescent="0.3">
      <c r="C367" s="26" t="str">
        <f t="shared" si="25"/>
        <v/>
      </c>
      <c r="D367" s="18" t="str">
        <f t="shared" si="28"/>
        <v/>
      </c>
      <c r="E367" s="18" t="str">
        <f t="shared" si="26"/>
        <v/>
      </c>
      <c r="F367" s="19" t="str">
        <f t="shared" si="27"/>
        <v/>
      </c>
      <c r="G367" s="29" t="str">
        <f>IFERROR(RunningBMR,"")</f>
        <v/>
      </c>
      <c r="H367" s="20" t="str">
        <f>IFERROR(IF(L366&gt;0,G366*ActivityFactor+IF(WeightGoal="Maintain",0,IF(WeightGoal="Decrease",-500,IF(WeightGoal="Increase",500))),""),"")</f>
        <v/>
      </c>
      <c r="I367" s="20" t="str">
        <f>IFERROR(G367*(ActivityFactor),"")</f>
        <v/>
      </c>
      <c r="J367" s="20" t="str">
        <f>IFERROR(IF(WeightGoal="Increase",H367-I367,I367-H367),"")</f>
        <v/>
      </c>
      <c r="K367" s="21" t="str">
        <f t="shared" si="29"/>
        <v/>
      </c>
      <c r="L367" s="28" t="str">
        <f>IFERROR(IF(Standard,K367/CalsPerPound,K367/CalsPerPound/2.2),"")</f>
        <v/>
      </c>
      <c r="M367" s="27" t="str">
        <f>IFERROR(WeightToLoseGain-L367,"")</f>
        <v/>
      </c>
      <c r="N367" s="40" t="str">
        <f>IFERROR(IF(C366&lt;&gt;"",M367/(WeightToLoseGain),""),"")</f>
        <v/>
      </c>
    </row>
    <row r="368" spans="3:14" ht="15" customHeight="1" x14ac:dyDescent="0.3">
      <c r="C368" s="26" t="str">
        <f t="shared" si="25"/>
        <v/>
      </c>
      <c r="D368" s="18" t="str">
        <f t="shared" si="28"/>
        <v/>
      </c>
      <c r="E368" s="18" t="str">
        <f t="shared" si="26"/>
        <v/>
      </c>
      <c r="F368" s="19" t="str">
        <f t="shared" si="27"/>
        <v/>
      </c>
      <c r="G368" s="29" t="str">
        <f>IFERROR(RunningBMR,"")</f>
        <v/>
      </c>
      <c r="H368" s="20" t="str">
        <f>IFERROR(IF(L367&gt;0,G367*ActivityFactor+IF(WeightGoal="Maintain",0,IF(WeightGoal="Decrease",-500,IF(WeightGoal="Increase",500))),""),"")</f>
        <v/>
      </c>
      <c r="I368" s="20" t="str">
        <f>IFERROR(G368*(ActivityFactor),"")</f>
        <v/>
      </c>
      <c r="J368" s="20" t="str">
        <f>IFERROR(IF(WeightGoal="Increase",H368-I368,I368-H368),"")</f>
        <v/>
      </c>
      <c r="K368" s="21" t="str">
        <f t="shared" si="29"/>
        <v/>
      </c>
      <c r="L368" s="28" t="str">
        <f>IFERROR(IF(Standard,K368/CalsPerPound,K368/CalsPerPound/2.2),"")</f>
        <v/>
      </c>
      <c r="M368" s="27" t="str">
        <f>IFERROR(WeightToLoseGain-L368,"")</f>
        <v/>
      </c>
      <c r="N368" s="40" t="str">
        <f>IFERROR(IF(C367&lt;&gt;"",M368/(WeightToLoseGain),""),"")</f>
        <v/>
      </c>
    </row>
    <row r="369" spans="3:14" ht="15" customHeight="1" x14ac:dyDescent="0.3">
      <c r="C369" s="26" t="str">
        <f t="shared" si="25"/>
        <v/>
      </c>
      <c r="D369" s="18" t="str">
        <f t="shared" si="28"/>
        <v/>
      </c>
      <c r="E369" s="18" t="str">
        <f t="shared" si="26"/>
        <v/>
      </c>
      <c r="F369" s="19" t="str">
        <f t="shared" si="27"/>
        <v/>
      </c>
      <c r="G369" s="29" t="str">
        <f>IFERROR(RunningBMR,"")</f>
        <v/>
      </c>
      <c r="H369" s="20" t="str">
        <f>IFERROR(IF(L368&gt;0,G368*ActivityFactor+IF(WeightGoal="Maintain",0,IF(WeightGoal="Decrease",-500,IF(WeightGoal="Increase",500))),""),"")</f>
        <v/>
      </c>
      <c r="I369" s="20" t="str">
        <f>IFERROR(G369*(ActivityFactor),"")</f>
        <v/>
      </c>
      <c r="J369" s="20" t="str">
        <f>IFERROR(IF(WeightGoal="Increase",H369-I369,I369-H369),"")</f>
        <v/>
      </c>
      <c r="K369" s="21" t="str">
        <f t="shared" si="29"/>
        <v/>
      </c>
      <c r="L369" s="28" t="str">
        <f>IFERROR(IF(Standard,K369/CalsPerPound,K369/CalsPerPound/2.2),"")</f>
        <v/>
      </c>
      <c r="M369" s="27" t="str">
        <f>IFERROR(WeightToLoseGain-L369,"")</f>
        <v/>
      </c>
      <c r="N369" s="40" t="str">
        <f>IFERROR(IF(C368&lt;&gt;"",M369/(WeightToLoseGain),""),"")</f>
        <v/>
      </c>
    </row>
    <row r="370" spans="3:14" ht="15" customHeight="1" x14ac:dyDescent="0.3">
      <c r="C370" s="26" t="str">
        <f t="shared" si="25"/>
        <v/>
      </c>
      <c r="D370" s="18" t="str">
        <f t="shared" si="28"/>
        <v/>
      </c>
      <c r="E370" s="18" t="str">
        <f t="shared" si="26"/>
        <v/>
      </c>
      <c r="F370" s="19" t="str">
        <f t="shared" si="27"/>
        <v/>
      </c>
      <c r="G370" s="29" t="str">
        <f>IFERROR(RunningBMR,"")</f>
        <v/>
      </c>
      <c r="H370" s="20" t="str">
        <f>IFERROR(IF(L369&gt;0,G369*ActivityFactor+IF(WeightGoal="Maintain",0,IF(WeightGoal="Decrease",-500,IF(WeightGoal="Increase",500))),""),"")</f>
        <v/>
      </c>
      <c r="I370" s="20" t="str">
        <f>IFERROR(G370*(ActivityFactor),"")</f>
        <v/>
      </c>
      <c r="J370" s="20" t="str">
        <f>IFERROR(IF(WeightGoal="Increase",H370-I370,I370-H370),"")</f>
        <v/>
      </c>
      <c r="K370" s="21" t="str">
        <f t="shared" si="29"/>
        <v/>
      </c>
      <c r="L370" s="28" t="str">
        <f>IFERROR(IF(Standard,K370/CalsPerPound,K370/CalsPerPound/2.2),"")</f>
        <v/>
      </c>
      <c r="M370" s="27" t="str">
        <f>IFERROR(WeightToLoseGain-L370,"")</f>
        <v/>
      </c>
      <c r="N370" s="40" t="str">
        <f>IFERROR(IF(C369&lt;&gt;"",M370/(WeightToLoseGain),""),"")</f>
        <v/>
      </c>
    </row>
    <row r="371" spans="3:14" ht="15" customHeight="1" x14ac:dyDescent="0.3">
      <c r="C371" s="26" t="str">
        <f t="shared" si="25"/>
        <v/>
      </c>
      <c r="D371" s="18" t="str">
        <f t="shared" si="28"/>
        <v/>
      </c>
      <c r="E371" s="18" t="str">
        <f t="shared" si="26"/>
        <v/>
      </c>
      <c r="F371" s="19" t="str">
        <f t="shared" si="27"/>
        <v/>
      </c>
      <c r="G371" s="29" t="str">
        <f>IFERROR(RunningBMR,"")</f>
        <v/>
      </c>
      <c r="H371" s="20" t="str">
        <f>IFERROR(IF(L370&gt;0,G370*ActivityFactor+IF(WeightGoal="Maintain",0,IF(WeightGoal="Decrease",-500,IF(WeightGoal="Increase",500))),""),"")</f>
        <v/>
      </c>
      <c r="I371" s="20" t="str">
        <f>IFERROR(G371*(ActivityFactor),"")</f>
        <v/>
      </c>
      <c r="J371" s="20" t="str">
        <f>IFERROR(IF(WeightGoal="Increase",H371-I371,I371-H371),"")</f>
        <v/>
      </c>
      <c r="K371" s="21" t="str">
        <f t="shared" si="29"/>
        <v/>
      </c>
      <c r="L371" s="28" t="str">
        <f>IFERROR(IF(Standard,K371/CalsPerPound,K371/CalsPerPound/2.2),"")</f>
        <v/>
      </c>
      <c r="M371" s="27" t="str">
        <f>IFERROR(WeightToLoseGain-L371,"")</f>
        <v/>
      </c>
      <c r="N371" s="40" t="str">
        <f>IFERROR(IF(C370&lt;&gt;"",M371/(WeightToLoseGain),""),"")</f>
        <v/>
      </c>
    </row>
    <row r="372" spans="3:14" ht="15" customHeight="1" x14ac:dyDescent="0.3">
      <c r="C372" s="26" t="str">
        <f t="shared" si="25"/>
        <v/>
      </c>
      <c r="D372" s="18" t="str">
        <f t="shared" si="28"/>
        <v/>
      </c>
      <c r="E372" s="18" t="str">
        <f t="shared" si="26"/>
        <v/>
      </c>
      <c r="F372" s="19" t="str">
        <f t="shared" si="27"/>
        <v/>
      </c>
      <c r="G372" s="29" t="str">
        <f>IFERROR(RunningBMR,"")</f>
        <v/>
      </c>
      <c r="H372" s="20" t="str">
        <f>IFERROR(IF(L371&gt;0,G371*ActivityFactor+IF(WeightGoal="Maintain",0,IF(WeightGoal="Decrease",-500,IF(WeightGoal="Increase",500))),""),"")</f>
        <v/>
      </c>
      <c r="I372" s="20" t="str">
        <f>IFERROR(G372*(ActivityFactor),"")</f>
        <v/>
      </c>
      <c r="J372" s="20" t="str">
        <f>IFERROR(IF(WeightGoal="Increase",H372-I372,I372-H372),"")</f>
        <v/>
      </c>
      <c r="K372" s="21" t="str">
        <f t="shared" si="29"/>
        <v/>
      </c>
      <c r="L372" s="28" t="str">
        <f>IFERROR(IF(Standard,K372/CalsPerPound,K372/CalsPerPound/2.2),"")</f>
        <v/>
      </c>
      <c r="M372" s="27" t="str">
        <f>IFERROR(WeightToLoseGain-L372,"")</f>
        <v/>
      </c>
      <c r="N372" s="40" t="str">
        <f>IFERROR(IF(C371&lt;&gt;"",M372/(WeightToLoseGain),""),"")</f>
        <v/>
      </c>
    </row>
    <row r="373" spans="3:14" ht="15" customHeight="1" x14ac:dyDescent="0.3">
      <c r="C373" s="26" t="str">
        <f t="shared" si="25"/>
        <v/>
      </c>
      <c r="D373" s="18" t="str">
        <f t="shared" si="28"/>
        <v/>
      </c>
      <c r="E373" s="18" t="str">
        <f t="shared" si="26"/>
        <v/>
      </c>
      <c r="F373" s="19" t="str">
        <f t="shared" si="27"/>
        <v/>
      </c>
      <c r="G373" s="29" t="str">
        <f>IFERROR(RunningBMR,"")</f>
        <v/>
      </c>
      <c r="H373" s="20" t="str">
        <f>IFERROR(IF(L372&gt;0,G372*ActivityFactor+IF(WeightGoal="Maintain",0,IF(WeightGoal="Decrease",-500,IF(WeightGoal="Increase",500))),""),"")</f>
        <v/>
      </c>
      <c r="I373" s="20" t="str">
        <f>IFERROR(G373*(ActivityFactor),"")</f>
        <v/>
      </c>
      <c r="J373" s="20" t="str">
        <f>IFERROR(IF(WeightGoal="Increase",H373-I373,I373-H373),"")</f>
        <v/>
      </c>
      <c r="K373" s="21" t="str">
        <f t="shared" si="29"/>
        <v/>
      </c>
      <c r="L373" s="28" t="str">
        <f>IFERROR(IF(Standard,K373/CalsPerPound,K373/CalsPerPound/2.2),"")</f>
        <v/>
      </c>
      <c r="M373" s="27" t="str">
        <f>IFERROR(WeightToLoseGain-L373,"")</f>
        <v/>
      </c>
      <c r="N373" s="40" t="str">
        <f>IFERROR(IF(C372&lt;&gt;"",M373/(WeightToLoseGain),""),"")</f>
        <v/>
      </c>
    </row>
    <row r="374" spans="3:14" ht="15" customHeight="1" x14ac:dyDescent="0.3">
      <c r="C374" s="26" t="str">
        <f t="shared" si="25"/>
        <v/>
      </c>
      <c r="D374" s="18" t="str">
        <f t="shared" si="28"/>
        <v/>
      </c>
      <c r="E374" s="18" t="str">
        <f t="shared" si="26"/>
        <v/>
      </c>
      <c r="F374" s="19" t="str">
        <f t="shared" si="27"/>
        <v/>
      </c>
      <c r="G374" s="29" t="str">
        <f>IFERROR(RunningBMR,"")</f>
        <v/>
      </c>
      <c r="H374" s="20" t="str">
        <f>IFERROR(IF(L373&gt;0,G373*ActivityFactor+IF(WeightGoal="Maintain",0,IF(WeightGoal="Decrease",-500,IF(WeightGoal="Increase",500))),""),"")</f>
        <v/>
      </c>
      <c r="I374" s="20" t="str">
        <f>IFERROR(G374*(ActivityFactor),"")</f>
        <v/>
      </c>
      <c r="J374" s="20" t="str">
        <f>IFERROR(IF(WeightGoal="Increase",H374-I374,I374-H374),"")</f>
        <v/>
      </c>
      <c r="K374" s="21" t="str">
        <f t="shared" si="29"/>
        <v/>
      </c>
      <c r="L374" s="28" t="str">
        <f>IFERROR(IF(Standard,K374/CalsPerPound,K374/CalsPerPound/2.2),"")</f>
        <v/>
      </c>
      <c r="M374" s="27" t="str">
        <f>IFERROR(WeightToLoseGain-L374,"")</f>
        <v/>
      </c>
      <c r="N374" s="40" t="str">
        <f>IFERROR(IF(C373&lt;&gt;"",M374/(WeightToLoseGain),""),"")</f>
        <v/>
      </c>
    </row>
    <row r="375" spans="3:14" ht="15" customHeight="1" x14ac:dyDescent="0.3">
      <c r="C375" s="26" t="str">
        <f t="shared" si="25"/>
        <v/>
      </c>
      <c r="D375" s="18" t="str">
        <f t="shared" si="28"/>
        <v/>
      </c>
      <c r="E375" s="18" t="str">
        <f t="shared" si="26"/>
        <v/>
      </c>
      <c r="F375" s="19" t="str">
        <f t="shared" si="27"/>
        <v/>
      </c>
      <c r="G375" s="29" t="str">
        <f>IFERROR(RunningBMR,"")</f>
        <v/>
      </c>
      <c r="H375" s="20" t="str">
        <f>IFERROR(IF(L374&gt;0,G374*ActivityFactor+IF(WeightGoal="Maintain",0,IF(WeightGoal="Decrease",-500,IF(WeightGoal="Increase",500))),""),"")</f>
        <v/>
      </c>
      <c r="I375" s="20" t="str">
        <f>IFERROR(G375*(ActivityFactor),"")</f>
        <v/>
      </c>
      <c r="J375" s="20" t="str">
        <f>IFERROR(IF(WeightGoal="Increase",H375-I375,I375-H375),"")</f>
        <v/>
      </c>
      <c r="K375" s="21" t="str">
        <f t="shared" si="29"/>
        <v/>
      </c>
      <c r="L375" s="28" t="str">
        <f>IFERROR(IF(Standard,K375/CalsPerPound,K375/CalsPerPound/2.2),"")</f>
        <v/>
      </c>
      <c r="M375" s="27" t="str">
        <f>IFERROR(WeightToLoseGain-L375,"")</f>
        <v/>
      </c>
      <c r="N375" s="40" t="str">
        <f>IFERROR(IF(C374&lt;&gt;"",M375/(WeightToLoseGain),""),"")</f>
        <v/>
      </c>
    </row>
    <row r="376" spans="3:14" ht="15" customHeight="1" x14ac:dyDescent="0.3">
      <c r="C376" s="26" t="str">
        <f t="shared" si="25"/>
        <v/>
      </c>
      <c r="D376" s="18" t="str">
        <f t="shared" si="28"/>
        <v/>
      </c>
      <c r="E376" s="18" t="str">
        <f t="shared" si="26"/>
        <v/>
      </c>
      <c r="F376" s="19" t="str">
        <f t="shared" si="27"/>
        <v/>
      </c>
      <c r="G376" s="29" t="str">
        <f>IFERROR(RunningBMR,"")</f>
        <v/>
      </c>
      <c r="H376" s="20" t="str">
        <f>IFERROR(IF(L375&gt;0,G375*ActivityFactor+IF(WeightGoal="Maintain",0,IF(WeightGoal="Decrease",-500,IF(WeightGoal="Increase",500))),""),"")</f>
        <v/>
      </c>
      <c r="I376" s="20" t="str">
        <f>IFERROR(G376*(ActivityFactor),"")</f>
        <v/>
      </c>
      <c r="J376" s="20" t="str">
        <f>IFERROR(IF(WeightGoal="Increase",H376-I376,I376-H376),"")</f>
        <v/>
      </c>
      <c r="K376" s="21" t="str">
        <f t="shared" si="29"/>
        <v/>
      </c>
      <c r="L376" s="28" t="str">
        <f>IFERROR(IF(Standard,K376/CalsPerPound,K376/CalsPerPound/2.2),"")</f>
        <v/>
      </c>
      <c r="M376" s="27" t="str">
        <f>IFERROR(WeightToLoseGain-L376,"")</f>
        <v/>
      </c>
      <c r="N376" s="40" t="str">
        <f>IFERROR(IF(C375&lt;&gt;"",M376/(WeightToLoseGain),""),"")</f>
        <v/>
      </c>
    </row>
    <row r="377" spans="3:14" ht="15" customHeight="1" x14ac:dyDescent="0.3">
      <c r="C377" s="26" t="str">
        <f t="shared" si="25"/>
        <v/>
      </c>
      <c r="D377" s="18" t="str">
        <f t="shared" si="28"/>
        <v/>
      </c>
      <c r="E377" s="18" t="str">
        <f t="shared" si="26"/>
        <v/>
      </c>
      <c r="F377" s="19" t="str">
        <f t="shared" si="27"/>
        <v/>
      </c>
      <c r="G377" s="29" t="str">
        <f>IFERROR(RunningBMR,"")</f>
        <v/>
      </c>
      <c r="H377" s="20" t="str">
        <f>IFERROR(IF(L376&gt;0,G376*ActivityFactor+IF(WeightGoal="Maintain",0,IF(WeightGoal="Decrease",-500,IF(WeightGoal="Increase",500))),""),"")</f>
        <v/>
      </c>
      <c r="I377" s="20" t="str">
        <f>IFERROR(G377*(ActivityFactor),"")</f>
        <v/>
      </c>
      <c r="J377" s="20" t="str">
        <f>IFERROR(IF(WeightGoal="Increase",H377-I377,I377-H377),"")</f>
        <v/>
      </c>
      <c r="K377" s="21" t="str">
        <f t="shared" si="29"/>
        <v/>
      </c>
      <c r="L377" s="28" t="str">
        <f>IFERROR(IF(Standard,K377/CalsPerPound,K377/CalsPerPound/2.2),"")</f>
        <v/>
      </c>
      <c r="M377" s="27" t="str">
        <f>IFERROR(WeightToLoseGain-L377,"")</f>
        <v/>
      </c>
      <c r="N377" s="40" t="str">
        <f>IFERROR(IF(C376&lt;&gt;"",M377/(WeightToLoseGain),""),"")</f>
        <v/>
      </c>
    </row>
    <row r="378" spans="3:14" ht="15" customHeight="1" x14ac:dyDescent="0.3">
      <c r="C378" s="26" t="str">
        <f t="shared" si="25"/>
        <v/>
      </c>
      <c r="D378" s="18" t="str">
        <f t="shared" si="28"/>
        <v/>
      </c>
      <c r="E378" s="18" t="str">
        <f t="shared" si="26"/>
        <v/>
      </c>
      <c r="F378" s="19" t="str">
        <f t="shared" si="27"/>
        <v/>
      </c>
      <c r="G378" s="29" t="str">
        <f>IFERROR(RunningBMR,"")</f>
        <v/>
      </c>
      <c r="H378" s="20" t="str">
        <f>IFERROR(IF(L377&gt;0,G377*ActivityFactor+IF(WeightGoal="Maintain",0,IF(WeightGoal="Decrease",-500,IF(WeightGoal="Increase",500))),""),"")</f>
        <v/>
      </c>
      <c r="I378" s="20" t="str">
        <f>IFERROR(G378*(ActivityFactor),"")</f>
        <v/>
      </c>
      <c r="J378" s="20" t="str">
        <f>IFERROR(IF(WeightGoal="Increase",H378-I378,I378-H378),"")</f>
        <v/>
      </c>
      <c r="K378" s="21" t="str">
        <f t="shared" si="29"/>
        <v/>
      </c>
      <c r="L378" s="28" t="str">
        <f>IFERROR(IF(Standard,K378/CalsPerPound,K378/CalsPerPound/2.2),"")</f>
        <v/>
      </c>
      <c r="M378" s="27" t="str">
        <f>IFERROR(WeightToLoseGain-L378,"")</f>
        <v/>
      </c>
      <c r="N378" s="40" t="str">
        <f>IFERROR(IF(C377&lt;&gt;"",M378/(WeightToLoseGain),""),"")</f>
        <v/>
      </c>
    </row>
    <row r="379" spans="3:14" ht="15" customHeight="1" x14ac:dyDescent="0.3">
      <c r="C379" s="26" t="str">
        <f t="shared" si="25"/>
        <v/>
      </c>
      <c r="D379" s="18" t="str">
        <f t="shared" si="28"/>
        <v/>
      </c>
      <c r="E379" s="18" t="str">
        <f t="shared" si="26"/>
        <v/>
      </c>
      <c r="F379" s="19" t="str">
        <f t="shared" si="27"/>
        <v/>
      </c>
      <c r="G379" s="29" t="str">
        <f>IFERROR(RunningBMR,"")</f>
        <v/>
      </c>
      <c r="H379" s="20" t="str">
        <f>IFERROR(IF(L378&gt;0,G378*ActivityFactor+IF(WeightGoal="Maintain",0,IF(WeightGoal="Decrease",-500,IF(WeightGoal="Increase",500))),""),"")</f>
        <v/>
      </c>
      <c r="I379" s="20" t="str">
        <f>IFERROR(G379*(ActivityFactor),"")</f>
        <v/>
      </c>
      <c r="J379" s="20" t="str">
        <f>IFERROR(IF(WeightGoal="Increase",H379-I379,I379-H379),"")</f>
        <v/>
      </c>
      <c r="K379" s="21" t="str">
        <f t="shared" si="29"/>
        <v/>
      </c>
      <c r="L379" s="28" t="str">
        <f>IFERROR(IF(Standard,K379/CalsPerPound,K379/CalsPerPound/2.2),"")</f>
        <v/>
      </c>
      <c r="M379" s="27" t="str">
        <f>IFERROR(WeightToLoseGain-L379,"")</f>
        <v/>
      </c>
      <c r="N379" s="40" t="str">
        <f>IFERROR(IF(C378&lt;&gt;"",M379/(WeightToLoseGain),""),"")</f>
        <v/>
      </c>
    </row>
    <row r="380" spans="3:14" ht="15" customHeight="1" x14ac:dyDescent="0.3">
      <c r="C380" s="26" t="str">
        <f t="shared" si="25"/>
        <v/>
      </c>
      <c r="D380" s="18" t="str">
        <f t="shared" si="28"/>
        <v/>
      </c>
      <c r="E380" s="18" t="str">
        <f t="shared" si="26"/>
        <v/>
      </c>
      <c r="F380" s="19" t="str">
        <f t="shared" si="27"/>
        <v/>
      </c>
      <c r="G380" s="29" t="str">
        <f>IFERROR(RunningBMR,"")</f>
        <v/>
      </c>
      <c r="H380" s="20" t="str">
        <f>IFERROR(IF(L379&gt;0,G379*ActivityFactor+IF(WeightGoal="Maintain",0,IF(WeightGoal="Decrease",-500,IF(WeightGoal="Increase",500))),""),"")</f>
        <v/>
      </c>
      <c r="I380" s="20" t="str">
        <f>IFERROR(G380*(ActivityFactor),"")</f>
        <v/>
      </c>
      <c r="J380" s="20" t="str">
        <f>IFERROR(IF(WeightGoal="Increase",H380-I380,I380-H380),"")</f>
        <v/>
      </c>
      <c r="K380" s="21" t="str">
        <f t="shared" si="29"/>
        <v/>
      </c>
      <c r="L380" s="28" t="str">
        <f>IFERROR(IF(Standard,K380/CalsPerPound,K380/CalsPerPound/2.2),"")</f>
        <v/>
      </c>
      <c r="M380" s="27" t="str">
        <f>IFERROR(WeightToLoseGain-L380,"")</f>
        <v/>
      </c>
      <c r="N380" s="40" t="str">
        <f>IFERROR(IF(C379&lt;&gt;"",M380/(WeightToLoseGain),""),"")</f>
        <v/>
      </c>
    </row>
    <row r="381" spans="3:14" ht="15" customHeight="1" x14ac:dyDescent="0.3">
      <c r="C381" s="26" t="str">
        <f t="shared" si="25"/>
        <v/>
      </c>
      <c r="D381" s="18" t="str">
        <f t="shared" si="28"/>
        <v/>
      </c>
      <c r="E381" s="18" t="str">
        <f t="shared" si="26"/>
        <v/>
      </c>
      <c r="F381" s="19" t="str">
        <f t="shared" si="27"/>
        <v/>
      </c>
      <c r="G381" s="29" t="str">
        <f>IFERROR(RunningBMR,"")</f>
        <v/>
      </c>
      <c r="H381" s="20" t="str">
        <f>IFERROR(IF(L380&gt;0,G380*ActivityFactor+IF(WeightGoal="Maintain",0,IF(WeightGoal="Decrease",-500,IF(WeightGoal="Increase",500))),""),"")</f>
        <v/>
      </c>
      <c r="I381" s="20" t="str">
        <f>IFERROR(G381*(ActivityFactor),"")</f>
        <v/>
      </c>
      <c r="J381" s="20" t="str">
        <f>IFERROR(IF(WeightGoal="Increase",H381-I381,I381-H381),"")</f>
        <v/>
      </c>
      <c r="K381" s="21" t="str">
        <f t="shared" si="29"/>
        <v/>
      </c>
      <c r="L381" s="28" t="str">
        <f>IFERROR(IF(Standard,K381/CalsPerPound,K381/CalsPerPound/2.2),"")</f>
        <v/>
      </c>
      <c r="M381" s="27" t="str">
        <f>IFERROR(WeightToLoseGain-L381,"")</f>
        <v/>
      </c>
      <c r="N381" s="40" t="str">
        <f>IFERROR(IF(C380&lt;&gt;"",M381/(WeightToLoseGain),""),"")</f>
        <v/>
      </c>
    </row>
    <row r="382" spans="3:14" ht="15" customHeight="1" x14ac:dyDescent="0.3">
      <c r="C382" s="26" t="str">
        <f t="shared" si="25"/>
        <v/>
      </c>
      <c r="D382" s="18" t="str">
        <f t="shared" si="28"/>
        <v/>
      </c>
      <c r="E382" s="18" t="str">
        <f t="shared" si="26"/>
        <v/>
      </c>
      <c r="F382" s="19" t="str">
        <f t="shared" si="27"/>
        <v/>
      </c>
      <c r="G382" s="29" t="str">
        <f>IFERROR(RunningBMR,"")</f>
        <v/>
      </c>
      <c r="H382" s="20" t="str">
        <f>IFERROR(IF(L381&gt;0,G381*ActivityFactor+IF(WeightGoal="Maintain",0,IF(WeightGoal="Decrease",-500,IF(WeightGoal="Increase",500))),""),"")</f>
        <v/>
      </c>
      <c r="I382" s="20" t="str">
        <f>IFERROR(G382*(ActivityFactor),"")</f>
        <v/>
      </c>
      <c r="J382" s="20" t="str">
        <f>IFERROR(IF(WeightGoal="Increase",H382-I382,I382-H382),"")</f>
        <v/>
      </c>
      <c r="K382" s="21" t="str">
        <f t="shared" si="29"/>
        <v/>
      </c>
      <c r="L382" s="28" t="str">
        <f>IFERROR(IF(Standard,K382/CalsPerPound,K382/CalsPerPound/2.2),"")</f>
        <v/>
      </c>
      <c r="M382" s="27" t="str">
        <f>IFERROR(WeightToLoseGain-L382,"")</f>
        <v/>
      </c>
      <c r="N382" s="40" t="str">
        <f>IFERROR(IF(C381&lt;&gt;"",M382/(WeightToLoseGain),""),"")</f>
        <v/>
      </c>
    </row>
    <row r="383" spans="3:14" ht="15" customHeight="1" x14ac:dyDescent="0.3">
      <c r="C383" s="26" t="str">
        <f t="shared" si="25"/>
        <v/>
      </c>
      <c r="D383" s="18" t="str">
        <f t="shared" si="28"/>
        <v/>
      </c>
      <c r="E383" s="18" t="str">
        <f t="shared" si="26"/>
        <v/>
      </c>
      <c r="F383" s="19" t="str">
        <f t="shared" si="27"/>
        <v/>
      </c>
      <c r="G383" s="29" t="str">
        <f>IFERROR(RunningBMR,"")</f>
        <v/>
      </c>
      <c r="H383" s="20" t="str">
        <f>IFERROR(IF(L382&gt;0,G382*ActivityFactor+IF(WeightGoal="Maintain",0,IF(WeightGoal="Decrease",-500,IF(WeightGoal="Increase",500))),""),"")</f>
        <v/>
      </c>
      <c r="I383" s="20" t="str">
        <f>IFERROR(G383*(ActivityFactor),"")</f>
        <v/>
      </c>
      <c r="J383" s="20" t="str">
        <f>IFERROR(IF(WeightGoal="Increase",H383-I383,I383-H383),"")</f>
        <v/>
      </c>
      <c r="K383" s="21" t="str">
        <f t="shared" si="29"/>
        <v/>
      </c>
      <c r="L383" s="28" t="str">
        <f>IFERROR(IF(Standard,K383/CalsPerPound,K383/CalsPerPound/2.2),"")</f>
        <v/>
      </c>
      <c r="M383" s="27" t="str">
        <f>IFERROR(WeightToLoseGain-L383,"")</f>
        <v/>
      </c>
      <c r="N383" s="40" t="str">
        <f>IFERROR(IF(C382&lt;&gt;"",M383/(WeightToLoseGain),""),"")</f>
        <v/>
      </c>
    </row>
    <row r="384" spans="3:14" ht="15" customHeight="1" x14ac:dyDescent="0.3">
      <c r="C384" s="26" t="str">
        <f t="shared" si="25"/>
        <v/>
      </c>
      <c r="D384" s="18" t="str">
        <f t="shared" si="28"/>
        <v/>
      </c>
      <c r="E384" s="18" t="str">
        <f t="shared" si="26"/>
        <v/>
      </c>
      <c r="F384" s="19" t="str">
        <f t="shared" si="27"/>
        <v/>
      </c>
      <c r="G384" s="29" t="str">
        <f>IFERROR(RunningBMR,"")</f>
        <v/>
      </c>
      <c r="H384" s="20" t="str">
        <f>IFERROR(IF(L383&gt;0,G383*ActivityFactor+IF(WeightGoal="Maintain",0,IF(WeightGoal="Decrease",-500,IF(WeightGoal="Increase",500))),""),"")</f>
        <v/>
      </c>
      <c r="I384" s="20" t="str">
        <f>IFERROR(G384*(ActivityFactor),"")</f>
        <v/>
      </c>
      <c r="J384" s="20" t="str">
        <f>IFERROR(IF(WeightGoal="Increase",H384-I384,I384-H384),"")</f>
        <v/>
      </c>
      <c r="K384" s="21" t="str">
        <f t="shared" si="29"/>
        <v/>
      </c>
      <c r="L384" s="28" t="str">
        <f>IFERROR(IF(Standard,K384/CalsPerPound,K384/CalsPerPound/2.2),"")</f>
        <v/>
      </c>
      <c r="M384" s="27" t="str">
        <f>IFERROR(WeightToLoseGain-L384,"")</f>
        <v/>
      </c>
      <c r="N384" s="40" t="str">
        <f>IFERROR(IF(C383&lt;&gt;"",M384/(WeightToLoseGain),""),"")</f>
        <v/>
      </c>
    </row>
    <row r="385" spans="3:14" ht="15" customHeight="1" x14ac:dyDescent="0.3">
      <c r="C385" s="26" t="str">
        <f t="shared" si="25"/>
        <v/>
      </c>
      <c r="D385" s="18" t="str">
        <f t="shared" si="28"/>
        <v/>
      </c>
      <c r="E385" s="18" t="str">
        <f t="shared" si="26"/>
        <v/>
      </c>
      <c r="F385" s="19" t="str">
        <f t="shared" si="27"/>
        <v/>
      </c>
      <c r="G385" s="29" t="str">
        <f>IFERROR(RunningBMR,"")</f>
        <v/>
      </c>
      <c r="H385" s="20" t="str">
        <f>IFERROR(IF(L384&gt;0,G384*ActivityFactor+IF(WeightGoal="Maintain",0,IF(WeightGoal="Decrease",-500,IF(WeightGoal="Increase",500))),""),"")</f>
        <v/>
      </c>
      <c r="I385" s="20" t="str">
        <f>IFERROR(G385*(ActivityFactor),"")</f>
        <v/>
      </c>
      <c r="J385" s="20" t="str">
        <f>IFERROR(IF(WeightGoal="Increase",H385-I385,I385-H385),"")</f>
        <v/>
      </c>
      <c r="K385" s="21" t="str">
        <f t="shared" si="29"/>
        <v/>
      </c>
      <c r="L385" s="28" t="str">
        <f>IFERROR(IF(Standard,K385/CalsPerPound,K385/CalsPerPound/2.2),"")</f>
        <v/>
      </c>
      <c r="M385" s="27" t="str">
        <f>IFERROR(WeightToLoseGain-L385,"")</f>
        <v/>
      </c>
      <c r="N385" s="40" t="str">
        <f>IFERROR(IF(C384&lt;&gt;"",M385/(WeightToLoseGain),""),"")</f>
        <v/>
      </c>
    </row>
    <row r="386" spans="3:14" ht="15" customHeight="1" x14ac:dyDescent="0.3">
      <c r="C386" s="26" t="str">
        <f t="shared" si="25"/>
        <v/>
      </c>
      <c r="D386" s="18" t="str">
        <f t="shared" si="28"/>
        <v/>
      </c>
      <c r="E386" s="18" t="str">
        <f t="shared" si="26"/>
        <v/>
      </c>
      <c r="F386" s="19" t="str">
        <f t="shared" si="27"/>
        <v/>
      </c>
      <c r="G386" s="29" t="str">
        <f>IFERROR(RunningBMR,"")</f>
        <v/>
      </c>
      <c r="H386" s="20" t="str">
        <f>IFERROR(IF(L385&gt;0,G385*ActivityFactor+IF(WeightGoal="Maintain",0,IF(WeightGoal="Decrease",-500,IF(WeightGoal="Increase",500))),""),"")</f>
        <v/>
      </c>
      <c r="I386" s="20" t="str">
        <f>IFERROR(G386*(ActivityFactor),"")</f>
        <v/>
      </c>
      <c r="J386" s="20" t="str">
        <f>IFERROR(IF(WeightGoal="Increase",H386-I386,I386-H386),"")</f>
        <v/>
      </c>
      <c r="K386" s="21" t="str">
        <f t="shared" si="29"/>
        <v/>
      </c>
      <c r="L386" s="28" t="str">
        <f>IFERROR(IF(Standard,K386/CalsPerPound,K386/CalsPerPound/2.2),"")</f>
        <v/>
      </c>
      <c r="M386" s="27" t="str">
        <f>IFERROR(WeightToLoseGain-L386,"")</f>
        <v/>
      </c>
      <c r="N386" s="40" t="str">
        <f>IFERROR(IF(C385&lt;&gt;"",M386/(WeightToLoseGain),""),"")</f>
        <v/>
      </c>
    </row>
    <row r="387" spans="3:14" ht="15" customHeight="1" x14ac:dyDescent="0.3">
      <c r="C387" s="26" t="str">
        <f t="shared" si="25"/>
        <v/>
      </c>
      <c r="D387" s="18" t="str">
        <f t="shared" si="28"/>
        <v/>
      </c>
      <c r="E387" s="18" t="str">
        <f t="shared" si="26"/>
        <v/>
      </c>
      <c r="F387" s="19" t="str">
        <f t="shared" si="27"/>
        <v/>
      </c>
      <c r="G387" s="29" t="str">
        <f>IFERROR(RunningBMR,"")</f>
        <v/>
      </c>
      <c r="H387" s="20" t="str">
        <f>IFERROR(IF(L386&gt;0,G386*ActivityFactor+IF(WeightGoal="Maintain",0,IF(WeightGoal="Decrease",-500,IF(WeightGoal="Increase",500))),""),"")</f>
        <v/>
      </c>
      <c r="I387" s="20" t="str">
        <f>IFERROR(G387*(ActivityFactor),"")</f>
        <v/>
      </c>
      <c r="J387" s="20" t="str">
        <f>IFERROR(IF(WeightGoal="Increase",H387-I387,I387-H387),"")</f>
        <v/>
      </c>
      <c r="K387" s="21" t="str">
        <f t="shared" si="29"/>
        <v/>
      </c>
      <c r="L387" s="28" t="str">
        <f>IFERROR(IF(Standard,K387/CalsPerPound,K387/CalsPerPound/2.2),"")</f>
        <v/>
      </c>
      <c r="M387" s="27" t="str">
        <f>IFERROR(WeightToLoseGain-L387,"")</f>
        <v/>
      </c>
      <c r="N387" s="40" t="str">
        <f>IFERROR(IF(C386&lt;&gt;"",M387/(WeightToLoseGain),""),"")</f>
        <v/>
      </c>
    </row>
    <row r="388" spans="3:14" ht="15" customHeight="1" x14ac:dyDescent="0.3">
      <c r="C388" s="26" t="str">
        <f t="shared" si="25"/>
        <v/>
      </c>
      <c r="D388" s="18" t="str">
        <f t="shared" si="28"/>
        <v/>
      </c>
      <c r="E388" s="18" t="str">
        <f t="shared" si="26"/>
        <v/>
      </c>
      <c r="F388" s="19" t="str">
        <f t="shared" si="27"/>
        <v/>
      </c>
      <c r="G388" s="29" t="str">
        <f>IFERROR(RunningBMR,"")</f>
        <v/>
      </c>
      <c r="H388" s="20" t="str">
        <f>IFERROR(IF(L387&gt;0,G387*ActivityFactor+IF(WeightGoal="Maintain",0,IF(WeightGoal="Decrease",-500,IF(WeightGoal="Increase",500))),""),"")</f>
        <v/>
      </c>
      <c r="I388" s="20" t="str">
        <f>IFERROR(G388*(ActivityFactor),"")</f>
        <v/>
      </c>
      <c r="J388" s="20" t="str">
        <f>IFERROR(IF(WeightGoal="Increase",H388-I388,I388-H388),"")</f>
        <v/>
      </c>
      <c r="K388" s="21" t="str">
        <f t="shared" si="29"/>
        <v/>
      </c>
      <c r="L388" s="28" t="str">
        <f>IFERROR(IF(Standard,K388/CalsPerPound,K388/CalsPerPound/2.2),"")</f>
        <v/>
      </c>
      <c r="M388" s="27" t="str">
        <f>IFERROR(WeightToLoseGain-L388,"")</f>
        <v/>
      </c>
      <c r="N388" s="40" t="str">
        <f>IFERROR(IF(C387&lt;&gt;"",M388/(WeightToLoseGain),""),"")</f>
        <v/>
      </c>
    </row>
    <row r="389" spans="3:14" ht="15" customHeight="1" x14ac:dyDescent="0.3">
      <c r="C389" s="26" t="str">
        <f t="shared" si="25"/>
        <v/>
      </c>
      <c r="D389" s="18" t="str">
        <f t="shared" si="28"/>
        <v/>
      </c>
      <c r="E389" s="18" t="str">
        <f t="shared" si="26"/>
        <v/>
      </c>
      <c r="F389" s="19" t="str">
        <f t="shared" si="27"/>
        <v/>
      </c>
      <c r="G389" s="29" t="str">
        <f>IFERROR(RunningBMR,"")</f>
        <v/>
      </c>
      <c r="H389" s="20" t="str">
        <f>IFERROR(IF(L388&gt;0,G388*ActivityFactor+IF(WeightGoal="Maintain",0,IF(WeightGoal="Decrease",-500,IF(WeightGoal="Increase",500))),""),"")</f>
        <v/>
      </c>
      <c r="I389" s="20" t="str">
        <f>IFERROR(G389*(ActivityFactor),"")</f>
        <v/>
      </c>
      <c r="J389" s="20" t="str">
        <f>IFERROR(IF(WeightGoal="Increase",H389-I389,I389-H389),"")</f>
        <v/>
      </c>
      <c r="K389" s="21" t="str">
        <f t="shared" si="29"/>
        <v/>
      </c>
      <c r="L389" s="28" t="str">
        <f>IFERROR(IF(Standard,K389/CalsPerPound,K389/CalsPerPound/2.2),"")</f>
        <v/>
      </c>
      <c r="M389" s="27" t="str">
        <f>IFERROR(WeightToLoseGain-L389,"")</f>
        <v/>
      </c>
      <c r="N389" s="40" t="str">
        <f>IFERROR(IF(C388&lt;&gt;"",M389/(WeightToLoseGain),""),"")</f>
        <v/>
      </c>
    </row>
    <row r="390" spans="3:14" ht="15" customHeight="1" x14ac:dyDescent="0.3">
      <c r="C390" s="26" t="str">
        <f t="shared" si="25"/>
        <v/>
      </c>
      <c r="D390" s="18" t="str">
        <f t="shared" si="28"/>
        <v/>
      </c>
      <c r="E390" s="18" t="str">
        <f t="shared" si="26"/>
        <v/>
      </c>
      <c r="F390" s="19" t="str">
        <f t="shared" si="27"/>
        <v/>
      </c>
      <c r="G390" s="29" t="str">
        <f>IFERROR(RunningBMR,"")</f>
        <v/>
      </c>
      <c r="H390" s="20" t="str">
        <f>IFERROR(IF(L389&gt;0,G389*ActivityFactor+IF(WeightGoal="Maintain",0,IF(WeightGoal="Decrease",-500,IF(WeightGoal="Increase",500))),""),"")</f>
        <v/>
      </c>
      <c r="I390" s="20" t="str">
        <f>IFERROR(G390*(ActivityFactor),"")</f>
        <v/>
      </c>
      <c r="J390" s="20" t="str">
        <f>IFERROR(IF(WeightGoal="Increase",H390-I390,I390-H390),"")</f>
        <v/>
      </c>
      <c r="K390" s="21" t="str">
        <f t="shared" si="29"/>
        <v/>
      </c>
      <c r="L390" s="28" t="str">
        <f>IFERROR(IF(Standard,K390/CalsPerPound,K390/CalsPerPound/2.2),"")</f>
        <v/>
      </c>
      <c r="M390" s="27" t="str">
        <f>IFERROR(WeightToLoseGain-L390,"")</f>
        <v/>
      </c>
      <c r="N390" s="40" t="str">
        <f>IFERROR(IF(C389&lt;&gt;"",M390/(WeightToLoseGain),""),"")</f>
        <v/>
      </c>
    </row>
    <row r="391" spans="3:14" ht="15" customHeight="1" x14ac:dyDescent="0.3">
      <c r="C391" s="26" t="str">
        <f t="shared" si="25"/>
        <v/>
      </c>
      <c r="D391" s="18" t="str">
        <f t="shared" si="28"/>
        <v/>
      </c>
      <c r="E391" s="18" t="str">
        <f t="shared" si="26"/>
        <v/>
      </c>
      <c r="F391" s="19" t="str">
        <f t="shared" si="27"/>
        <v/>
      </c>
      <c r="G391" s="29" t="str">
        <f>IFERROR(RunningBMR,"")</f>
        <v/>
      </c>
      <c r="H391" s="20" t="str">
        <f>IFERROR(IF(L390&gt;0,G390*ActivityFactor+IF(WeightGoal="Maintain",0,IF(WeightGoal="Decrease",-500,IF(WeightGoal="Increase",500))),""),"")</f>
        <v/>
      </c>
      <c r="I391" s="20" t="str">
        <f>IFERROR(G391*(ActivityFactor),"")</f>
        <v/>
      </c>
      <c r="J391" s="20" t="str">
        <f>IFERROR(IF(WeightGoal="Increase",H391-I391,I391-H391),"")</f>
        <v/>
      </c>
      <c r="K391" s="21" t="str">
        <f t="shared" si="29"/>
        <v/>
      </c>
      <c r="L391" s="28" t="str">
        <f>IFERROR(IF(Standard,K391/CalsPerPound,K391/CalsPerPound/2.2),"")</f>
        <v/>
      </c>
      <c r="M391" s="27" t="str">
        <f>IFERROR(WeightToLoseGain-L391,"")</f>
        <v/>
      </c>
      <c r="N391" s="40" t="str">
        <f>IFERROR(IF(C390&lt;&gt;"",M391/(WeightToLoseGain),""),"")</f>
        <v/>
      </c>
    </row>
    <row r="392" spans="3:14" ht="15" customHeight="1" x14ac:dyDescent="0.3">
      <c r="C392" s="26" t="str">
        <f t="shared" si="25"/>
        <v/>
      </c>
      <c r="D392" s="18" t="str">
        <f t="shared" si="28"/>
        <v/>
      </c>
      <c r="E392" s="18" t="str">
        <f t="shared" si="26"/>
        <v/>
      </c>
      <c r="F392" s="19" t="str">
        <f t="shared" si="27"/>
        <v/>
      </c>
      <c r="G392" s="29" t="str">
        <f>IFERROR(RunningBMR,"")</f>
        <v/>
      </c>
      <c r="H392" s="20" t="str">
        <f>IFERROR(IF(L391&gt;0,G391*ActivityFactor+IF(WeightGoal="Maintain",0,IF(WeightGoal="Decrease",-500,IF(WeightGoal="Increase",500))),""),"")</f>
        <v/>
      </c>
      <c r="I392" s="20" t="str">
        <f>IFERROR(G392*(ActivityFactor),"")</f>
        <v/>
      </c>
      <c r="J392" s="20" t="str">
        <f>IFERROR(IF(WeightGoal="Increase",H392-I392,I392-H392),"")</f>
        <v/>
      </c>
      <c r="K392" s="21" t="str">
        <f t="shared" si="29"/>
        <v/>
      </c>
      <c r="L392" s="28" t="str">
        <f>IFERROR(IF(Standard,K392/CalsPerPound,K392/CalsPerPound/2.2),"")</f>
        <v/>
      </c>
      <c r="M392" s="27" t="str">
        <f>IFERROR(WeightToLoseGain-L392,"")</f>
        <v/>
      </c>
      <c r="N392" s="40" t="str">
        <f>IFERROR(IF(C391&lt;&gt;"",M392/(WeightToLoseGain),""),"")</f>
        <v/>
      </c>
    </row>
    <row r="393" spans="3:14" ht="15" customHeight="1" x14ac:dyDescent="0.3">
      <c r="C393" s="26" t="str">
        <f t="shared" si="25"/>
        <v/>
      </c>
      <c r="D393" s="18" t="str">
        <f t="shared" si="28"/>
        <v/>
      </c>
      <c r="E393" s="18" t="str">
        <f t="shared" si="26"/>
        <v/>
      </c>
      <c r="F393" s="19" t="str">
        <f t="shared" si="27"/>
        <v/>
      </c>
      <c r="G393" s="29" t="str">
        <f>IFERROR(RunningBMR,"")</f>
        <v/>
      </c>
      <c r="H393" s="20" t="str">
        <f>IFERROR(IF(L392&gt;0,G392*ActivityFactor+IF(WeightGoal="Maintain",0,IF(WeightGoal="Decrease",-500,IF(WeightGoal="Increase",500))),""),"")</f>
        <v/>
      </c>
      <c r="I393" s="20" t="str">
        <f>IFERROR(G393*(ActivityFactor),"")</f>
        <v/>
      </c>
      <c r="J393" s="20" t="str">
        <f>IFERROR(IF(WeightGoal="Increase",H393-I393,I393-H393),"")</f>
        <v/>
      </c>
      <c r="K393" s="21" t="str">
        <f t="shared" si="29"/>
        <v/>
      </c>
      <c r="L393" s="28" t="str">
        <f>IFERROR(IF(Standard,K393/CalsPerPound,K393/CalsPerPound/2.2),"")</f>
        <v/>
      </c>
      <c r="M393" s="27" t="str">
        <f>IFERROR(WeightToLoseGain-L393,"")</f>
        <v/>
      </c>
      <c r="N393" s="40" t="str">
        <f>IFERROR(IF(C392&lt;&gt;"",M393/(WeightToLoseGain),""),"")</f>
        <v/>
      </c>
    </row>
    <row r="394" spans="3:14" ht="15" customHeight="1" x14ac:dyDescent="0.3">
      <c r="C394" s="26" t="str">
        <f t="shared" si="25"/>
        <v/>
      </c>
      <c r="D394" s="18" t="str">
        <f t="shared" si="28"/>
        <v/>
      </c>
      <c r="E394" s="18" t="str">
        <f t="shared" si="26"/>
        <v/>
      </c>
      <c r="F394" s="19" t="str">
        <f t="shared" si="27"/>
        <v/>
      </c>
      <c r="G394" s="29" t="str">
        <f>IFERROR(RunningBMR,"")</f>
        <v/>
      </c>
      <c r="H394" s="20" t="str">
        <f>IFERROR(IF(L393&gt;0,G393*ActivityFactor+IF(WeightGoal="Maintain",0,IF(WeightGoal="Decrease",-500,IF(WeightGoal="Increase",500))),""),"")</f>
        <v/>
      </c>
      <c r="I394" s="20" t="str">
        <f>IFERROR(G394*(ActivityFactor),"")</f>
        <v/>
      </c>
      <c r="J394" s="20" t="str">
        <f>IFERROR(IF(WeightGoal="Increase",H394-I394,I394-H394),"")</f>
        <v/>
      </c>
      <c r="K394" s="21" t="str">
        <f t="shared" si="29"/>
        <v/>
      </c>
      <c r="L394" s="28" t="str">
        <f>IFERROR(IF(Standard,K394/CalsPerPound,K394/CalsPerPound/2.2),"")</f>
        <v/>
      </c>
      <c r="M394" s="27" t="str">
        <f>IFERROR(WeightToLoseGain-L394,"")</f>
        <v/>
      </c>
      <c r="N394" s="40" t="str">
        <f>IFERROR(IF(C393&lt;&gt;"",M394/(WeightToLoseGain),""),"")</f>
        <v/>
      </c>
    </row>
    <row r="395" spans="3:14" ht="15" customHeight="1" x14ac:dyDescent="0.3">
      <c r="C395" s="26" t="str">
        <f t="shared" si="25"/>
        <v/>
      </c>
      <c r="D395" s="18" t="str">
        <f t="shared" si="28"/>
        <v/>
      </c>
      <c r="E395" s="18" t="str">
        <f t="shared" si="26"/>
        <v/>
      </c>
      <c r="F395" s="19" t="str">
        <f t="shared" si="27"/>
        <v/>
      </c>
      <c r="G395" s="29" t="str">
        <f>IFERROR(RunningBMR,"")</f>
        <v/>
      </c>
      <c r="H395" s="20" t="str">
        <f>IFERROR(IF(L394&gt;0,G394*ActivityFactor+IF(WeightGoal="Maintain",0,IF(WeightGoal="Decrease",-500,IF(WeightGoal="Increase",500))),""),"")</f>
        <v/>
      </c>
      <c r="I395" s="20" t="str">
        <f>IFERROR(G395*(ActivityFactor),"")</f>
        <v/>
      </c>
      <c r="J395" s="20" t="str">
        <f>IFERROR(IF(WeightGoal="Increase",H395-I395,I395-H395),"")</f>
        <v/>
      </c>
      <c r="K395" s="21" t="str">
        <f t="shared" si="29"/>
        <v/>
      </c>
      <c r="L395" s="28" t="str">
        <f>IFERROR(IF(Standard,K395/CalsPerPound,K395/CalsPerPound/2.2),"")</f>
        <v/>
      </c>
      <c r="M395" s="27" t="str">
        <f>IFERROR(WeightToLoseGain-L395,"")</f>
        <v/>
      </c>
      <c r="N395" s="40" t="str">
        <f>IFERROR(IF(C394&lt;&gt;"",M395/(WeightToLoseGain),""),"")</f>
        <v/>
      </c>
    </row>
    <row r="396" spans="3:14" ht="15" customHeight="1" x14ac:dyDescent="0.3">
      <c r="C396" s="26" t="str">
        <f t="shared" si="25"/>
        <v/>
      </c>
      <c r="D396" s="18" t="str">
        <f t="shared" si="28"/>
        <v/>
      </c>
      <c r="E396" s="18" t="str">
        <f t="shared" si="26"/>
        <v/>
      </c>
      <c r="F396" s="19" t="str">
        <f t="shared" si="27"/>
        <v/>
      </c>
      <c r="G396" s="29" t="str">
        <f>IFERROR(RunningBMR,"")</f>
        <v/>
      </c>
      <c r="H396" s="20" t="str">
        <f>IFERROR(IF(L395&gt;0,G395*ActivityFactor+IF(WeightGoal="Maintain",0,IF(WeightGoal="Decrease",-500,IF(WeightGoal="Increase",500))),""),"")</f>
        <v/>
      </c>
      <c r="I396" s="20" t="str">
        <f>IFERROR(G396*(ActivityFactor),"")</f>
        <v/>
      </c>
      <c r="J396" s="20" t="str">
        <f>IFERROR(IF(WeightGoal="Increase",H396-I396,I396-H396),"")</f>
        <v/>
      </c>
      <c r="K396" s="21" t="str">
        <f t="shared" si="29"/>
        <v/>
      </c>
      <c r="L396" s="28" t="str">
        <f>IFERROR(IF(Standard,K396/CalsPerPound,K396/CalsPerPound/2.2),"")</f>
        <v/>
      </c>
      <c r="M396" s="27" t="str">
        <f>IFERROR(WeightToLoseGain-L396,"")</f>
        <v/>
      </c>
      <c r="N396" s="40" t="str">
        <f>IFERROR(IF(C395&lt;&gt;"",M396/(WeightToLoseGain),""),"")</f>
        <v/>
      </c>
    </row>
    <row r="397" spans="3:14" ht="15" customHeight="1" x14ac:dyDescent="0.3">
      <c r="C397" s="26" t="str">
        <f t="shared" ref="C397:C460" si="30">IFERROR(IF(L396&gt;0,C396+1,""),"")</f>
        <v/>
      </c>
      <c r="D397" s="18" t="str">
        <f t="shared" si="28"/>
        <v/>
      </c>
      <c r="E397" s="18" t="str">
        <f t="shared" ref="E397:E460" si="31">IFERROR(IF(L396&gt;0,E396+1,""),"")</f>
        <v/>
      </c>
      <c r="F397" s="19" t="str">
        <f t="shared" ref="F397:F460" si="32">IFERROR(IF($E397&lt;&gt;"",F396-(J396/CalsPerPound),""),"")</f>
        <v/>
      </c>
      <c r="G397" s="29" t="str">
        <f>IFERROR(RunningBMR,"")</f>
        <v/>
      </c>
      <c r="H397" s="20" t="str">
        <f>IFERROR(IF(L396&gt;0,G396*ActivityFactor+IF(WeightGoal="Maintain",0,IF(WeightGoal="Decrease",-500,IF(WeightGoal="Increase",500))),""),"")</f>
        <v/>
      </c>
      <c r="I397" s="20" t="str">
        <f>IFERROR(G397*(ActivityFactor),"")</f>
        <v/>
      </c>
      <c r="J397" s="20" t="str">
        <f>IFERROR(IF(WeightGoal="Increase",H397-I397,I397-H397),"")</f>
        <v/>
      </c>
      <c r="K397" s="21" t="str">
        <f t="shared" si="29"/>
        <v/>
      </c>
      <c r="L397" s="28" t="str">
        <f>IFERROR(IF(Standard,K397/CalsPerPound,K397/CalsPerPound/2.2),"")</f>
        <v/>
      </c>
      <c r="M397" s="27" t="str">
        <f>IFERROR(WeightToLoseGain-L397,"")</f>
        <v/>
      </c>
      <c r="N397" s="40" t="str">
        <f>IFERROR(IF(C396&lt;&gt;"",M397/(WeightToLoseGain),""),"")</f>
        <v/>
      </c>
    </row>
    <row r="398" spans="3:14" ht="15" customHeight="1" x14ac:dyDescent="0.3">
      <c r="C398" s="26" t="str">
        <f t="shared" si="30"/>
        <v/>
      </c>
      <c r="D398" s="18" t="str">
        <f t="shared" ref="D398:D461" si="33">IFERROR(IF(E398&lt;&gt;"",IF(MOD(E398,7)=1,(E397/7)+1,""),""),"")</f>
        <v/>
      </c>
      <c r="E398" s="18" t="str">
        <f t="shared" si="31"/>
        <v/>
      </c>
      <c r="F398" s="19" t="str">
        <f t="shared" si="32"/>
        <v/>
      </c>
      <c r="G398" s="29" t="str">
        <f>IFERROR(RunningBMR,"")</f>
        <v/>
      </c>
      <c r="H398" s="20" t="str">
        <f>IFERROR(IF(L397&gt;0,G397*ActivityFactor+IF(WeightGoal="Maintain",0,IF(WeightGoal="Decrease",-500,IF(WeightGoal="Increase",500))),""),"")</f>
        <v/>
      </c>
      <c r="I398" s="20" t="str">
        <f>IFERROR(G398*(ActivityFactor),"")</f>
        <v/>
      </c>
      <c r="J398" s="20" t="str">
        <f>IFERROR(IF(WeightGoal="Increase",H398-I398,I398-H398),"")</f>
        <v/>
      </c>
      <c r="K398" s="21" t="str">
        <f t="shared" ref="K398:K461" si="34">IFERROR(K397-J398,"")</f>
        <v/>
      </c>
      <c r="L398" s="28" t="str">
        <f>IFERROR(IF(Standard,K398/CalsPerPound,K398/CalsPerPound/2.2),"")</f>
        <v/>
      </c>
      <c r="M398" s="27" t="str">
        <f>IFERROR(WeightToLoseGain-L398,"")</f>
        <v/>
      </c>
      <c r="N398" s="40" t="str">
        <f>IFERROR(IF(C397&lt;&gt;"",M398/(WeightToLoseGain),""),"")</f>
        <v/>
      </c>
    </row>
    <row r="399" spans="3:14" ht="15" customHeight="1" x14ac:dyDescent="0.3">
      <c r="C399" s="26" t="str">
        <f t="shared" si="30"/>
        <v/>
      </c>
      <c r="D399" s="18" t="str">
        <f t="shared" si="33"/>
        <v/>
      </c>
      <c r="E399" s="18" t="str">
        <f t="shared" si="31"/>
        <v/>
      </c>
      <c r="F399" s="19" t="str">
        <f t="shared" si="32"/>
        <v/>
      </c>
      <c r="G399" s="29" t="str">
        <f>IFERROR(RunningBMR,"")</f>
        <v/>
      </c>
      <c r="H399" s="20" t="str">
        <f>IFERROR(IF(L398&gt;0,G398*ActivityFactor+IF(WeightGoal="Maintain",0,IF(WeightGoal="Decrease",-500,IF(WeightGoal="Increase",500))),""),"")</f>
        <v/>
      </c>
      <c r="I399" s="20" t="str">
        <f>IFERROR(G399*(ActivityFactor),"")</f>
        <v/>
      </c>
      <c r="J399" s="20" t="str">
        <f>IFERROR(IF(WeightGoal="Increase",H399-I399,I399-H399),"")</f>
        <v/>
      </c>
      <c r="K399" s="21" t="str">
        <f t="shared" si="34"/>
        <v/>
      </c>
      <c r="L399" s="28" t="str">
        <f>IFERROR(IF(Standard,K399/CalsPerPound,K399/CalsPerPound/2.2),"")</f>
        <v/>
      </c>
      <c r="M399" s="27" t="str">
        <f>IFERROR(WeightToLoseGain-L399,"")</f>
        <v/>
      </c>
      <c r="N399" s="40" t="str">
        <f>IFERROR(IF(C398&lt;&gt;"",M399/(WeightToLoseGain),""),"")</f>
        <v/>
      </c>
    </row>
    <row r="400" spans="3:14" ht="15" customHeight="1" x14ac:dyDescent="0.3">
      <c r="C400" s="26" t="str">
        <f t="shared" si="30"/>
        <v/>
      </c>
      <c r="D400" s="18" t="str">
        <f t="shared" si="33"/>
        <v/>
      </c>
      <c r="E400" s="18" t="str">
        <f t="shared" si="31"/>
        <v/>
      </c>
      <c r="F400" s="19" t="str">
        <f t="shared" si="32"/>
        <v/>
      </c>
      <c r="G400" s="29" t="str">
        <f>IFERROR(RunningBMR,"")</f>
        <v/>
      </c>
      <c r="H400" s="20" t="str">
        <f>IFERROR(IF(L399&gt;0,G399*ActivityFactor+IF(WeightGoal="Maintain",0,IF(WeightGoal="Decrease",-500,IF(WeightGoal="Increase",500))),""),"")</f>
        <v/>
      </c>
      <c r="I400" s="20" t="str">
        <f>IFERROR(G400*(ActivityFactor),"")</f>
        <v/>
      </c>
      <c r="J400" s="20" t="str">
        <f>IFERROR(IF(WeightGoal="Increase",H400-I400,I400-H400),"")</f>
        <v/>
      </c>
      <c r="K400" s="21" t="str">
        <f t="shared" si="34"/>
        <v/>
      </c>
      <c r="L400" s="28" t="str">
        <f>IFERROR(IF(Standard,K400/CalsPerPound,K400/CalsPerPound/2.2),"")</f>
        <v/>
      </c>
      <c r="M400" s="27" t="str">
        <f>IFERROR(WeightToLoseGain-L400,"")</f>
        <v/>
      </c>
      <c r="N400" s="40" t="str">
        <f>IFERROR(IF(C399&lt;&gt;"",M400/(WeightToLoseGain),""),"")</f>
        <v/>
      </c>
    </row>
    <row r="401" spans="3:14" ht="15" customHeight="1" x14ac:dyDescent="0.3">
      <c r="C401" s="26" t="str">
        <f t="shared" si="30"/>
        <v/>
      </c>
      <c r="D401" s="18" t="str">
        <f t="shared" si="33"/>
        <v/>
      </c>
      <c r="E401" s="18" t="str">
        <f t="shared" si="31"/>
        <v/>
      </c>
      <c r="F401" s="19" t="str">
        <f t="shared" si="32"/>
        <v/>
      </c>
      <c r="G401" s="29" t="str">
        <f>IFERROR(RunningBMR,"")</f>
        <v/>
      </c>
      <c r="H401" s="20" t="str">
        <f>IFERROR(IF(L400&gt;0,G400*ActivityFactor+IF(WeightGoal="Maintain",0,IF(WeightGoal="Decrease",-500,IF(WeightGoal="Increase",500))),""),"")</f>
        <v/>
      </c>
      <c r="I401" s="20" t="str">
        <f>IFERROR(G401*(ActivityFactor),"")</f>
        <v/>
      </c>
      <c r="J401" s="20" t="str">
        <f>IFERROR(IF(WeightGoal="Increase",H401-I401,I401-H401),"")</f>
        <v/>
      </c>
      <c r="K401" s="21" t="str">
        <f t="shared" si="34"/>
        <v/>
      </c>
      <c r="L401" s="28" t="str">
        <f>IFERROR(IF(Standard,K401/CalsPerPound,K401/CalsPerPound/2.2),"")</f>
        <v/>
      </c>
      <c r="M401" s="27" t="str">
        <f>IFERROR(WeightToLoseGain-L401,"")</f>
        <v/>
      </c>
      <c r="N401" s="40" t="str">
        <f>IFERROR(IF(C400&lt;&gt;"",M401/(WeightToLoseGain),""),"")</f>
        <v/>
      </c>
    </row>
    <row r="402" spans="3:14" ht="15" customHeight="1" x14ac:dyDescent="0.3">
      <c r="C402" s="26" t="str">
        <f t="shared" si="30"/>
        <v/>
      </c>
      <c r="D402" s="18" t="str">
        <f t="shared" si="33"/>
        <v/>
      </c>
      <c r="E402" s="18" t="str">
        <f t="shared" si="31"/>
        <v/>
      </c>
      <c r="F402" s="19" t="str">
        <f t="shared" si="32"/>
        <v/>
      </c>
      <c r="G402" s="29" t="str">
        <f>IFERROR(RunningBMR,"")</f>
        <v/>
      </c>
      <c r="H402" s="20" t="str">
        <f>IFERROR(IF(L401&gt;0,G401*ActivityFactor+IF(WeightGoal="Maintain",0,IF(WeightGoal="Decrease",-500,IF(WeightGoal="Increase",500))),""),"")</f>
        <v/>
      </c>
      <c r="I402" s="20" t="str">
        <f>IFERROR(G402*(ActivityFactor),"")</f>
        <v/>
      </c>
      <c r="J402" s="20" t="str">
        <f>IFERROR(IF(WeightGoal="Increase",H402-I402,I402-H402),"")</f>
        <v/>
      </c>
      <c r="K402" s="21" t="str">
        <f t="shared" si="34"/>
        <v/>
      </c>
      <c r="L402" s="28" t="str">
        <f>IFERROR(IF(Standard,K402/CalsPerPound,K402/CalsPerPound/2.2),"")</f>
        <v/>
      </c>
      <c r="M402" s="27" t="str">
        <f>IFERROR(WeightToLoseGain-L402,"")</f>
        <v/>
      </c>
      <c r="N402" s="40" t="str">
        <f>IFERROR(IF(C401&lt;&gt;"",M402/(WeightToLoseGain),""),"")</f>
        <v/>
      </c>
    </row>
    <row r="403" spans="3:14" ht="15" customHeight="1" x14ac:dyDescent="0.3">
      <c r="C403" s="26" t="str">
        <f t="shared" si="30"/>
        <v/>
      </c>
      <c r="D403" s="18" t="str">
        <f t="shared" si="33"/>
        <v/>
      </c>
      <c r="E403" s="18" t="str">
        <f t="shared" si="31"/>
        <v/>
      </c>
      <c r="F403" s="19" t="str">
        <f t="shared" si="32"/>
        <v/>
      </c>
      <c r="G403" s="29" t="str">
        <f>IFERROR(RunningBMR,"")</f>
        <v/>
      </c>
      <c r="H403" s="20" t="str">
        <f>IFERROR(IF(L402&gt;0,G402*ActivityFactor+IF(WeightGoal="Maintain",0,IF(WeightGoal="Decrease",-500,IF(WeightGoal="Increase",500))),""),"")</f>
        <v/>
      </c>
      <c r="I403" s="20" t="str">
        <f>IFERROR(G403*(ActivityFactor),"")</f>
        <v/>
      </c>
      <c r="J403" s="20" t="str">
        <f>IFERROR(IF(WeightGoal="Increase",H403-I403,I403-H403),"")</f>
        <v/>
      </c>
      <c r="K403" s="21" t="str">
        <f t="shared" si="34"/>
        <v/>
      </c>
      <c r="L403" s="28" t="str">
        <f>IFERROR(IF(Standard,K403/CalsPerPound,K403/CalsPerPound/2.2),"")</f>
        <v/>
      </c>
      <c r="M403" s="27" t="str">
        <f>IFERROR(WeightToLoseGain-L403,"")</f>
        <v/>
      </c>
      <c r="N403" s="40" t="str">
        <f>IFERROR(IF(C402&lt;&gt;"",M403/(WeightToLoseGain),""),"")</f>
        <v/>
      </c>
    </row>
    <row r="404" spans="3:14" ht="15" customHeight="1" x14ac:dyDescent="0.3">
      <c r="C404" s="26" t="str">
        <f t="shared" si="30"/>
        <v/>
      </c>
      <c r="D404" s="18" t="str">
        <f t="shared" si="33"/>
        <v/>
      </c>
      <c r="E404" s="18" t="str">
        <f t="shared" si="31"/>
        <v/>
      </c>
      <c r="F404" s="19" t="str">
        <f t="shared" si="32"/>
        <v/>
      </c>
      <c r="G404" s="29" t="str">
        <f>IFERROR(RunningBMR,"")</f>
        <v/>
      </c>
      <c r="H404" s="20" t="str">
        <f>IFERROR(IF(L403&gt;0,G403*ActivityFactor+IF(WeightGoal="Maintain",0,IF(WeightGoal="Decrease",-500,IF(WeightGoal="Increase",500))),""),"")</f>
        <v/>
      </c>
      <c r="I404" s="20" t="str">
        <f>IFERROR(G404*(ActivityFactor),"")</f>
        <v/>
      </c>
      <c r="J404" s="20" t="str">
        <f>IFERROR(IF(WeightGoal="Increase",H404-I404,I404-H404),"")</f>
        <v/>
      </c>
      <c r="K404" s="21" t="str">
        <f t="shared" si="34"/>
        <v/>
      </c>
      <c r="L404" s="28" t="str">
        <f>IFERROR(IF(Standard,K404/CalsPerPound,K404/CalsPerPound/2.2),"")</f>
        <v/>
      </c>
      <c r="M404" s="27" t="str">
        <f>IFERROR(WeightToLoseGain-L404,"")</f>
        <v/>
      </c>
      <c r="N404" s="40" t="str">
        <f>IFERROR(IF(C403&lt;&gt;"",M404/(WeightToLoseGain),""),"")</f>
        <v/>
      </c>
    </row>
    <row r="405" spans="3:14" ht="15" customHeight="1" x14ac:dyDescent="0.3">
      <c r="C405" s="26" t="str">
        <f t="shared" si="30"/>
        <v/>
      </c>
      <c r="D405" s="18" t="str">
        <f t="shared" si="33"/>
        <v/>
      </c>
      <c r="E405" s="18" t="str">
        <f t="shared" si="31"/>
        <v/>
      </c>
      <c r="F405" s="19" t="str">
        <f t="shared" si="32"/>
        <v/>
      </c>
      <c r="G405" s="29" t="str">
        <f>IFERROR(RunningBMR,"")</f>
        <v/>
      </c>
      <c r="H405" s="20" t="str">
        <f>IFERROR(IF(L404&gt;0,G404*ActivityFactor+IF(WeightGoal="Maintain",0,IF(WeightGoal="Decrease",-500,IF(WeightGoal="Increase",500))),""),"")</f>
        <v/>
      </c>
      <c r="I405" s="20" t="str">
        <f>IFERROR(G405*(ActivityFactor),"")</f>
        <v/>
      </c>
      <c r="J405" s="20" t="str">
        <f>IFERROR(IF(WeightGoal="Increase",H405-I405,I405-H405),"")</f>
        <v/>
      </c>
      <c r="K405" s="21" t="str">
        <f t="shared" si="34"/>
        <v/>
      </c>
      <c r="L405" s="28" t="str">
        <f>IFERROR(IF(Standard,K405/CalsPerPound,K405/CalsPerPound/2.2),"")</f>
        <v/>
      </c>
      <c r="M405" s="27" t="str">
        <f>IFERROR(WeightToLoseGain-L405,"")</f>
        <v/>
      </c>
      <c r="N405" s="40" t="str">
        <f>IFERROR(IF(C404&lt;&gt;"",M405/(WeightToLoseGain),""),"")</f>
        <v/>
      </c>
    </row>
    <row r="406" spans="3:14" ht="15" customHeight="1" x14ac:dyDescent="0.3">
      <c r="C406" s="26" t="str">
        <f t="shared" si="30"/>
        <v/>
      </c>
      <c r="D406" s="18" t="str">
        <f t="shared" si="33"/>
        <v/>
      </c>
      <c r="E406" s="18" t="str">
        <f t="shared" si="31"/>
        <v/>
      </c>
      <c r="F406" s="19" t="str">
        <f t="shared" si="32"/>
        <v/>
      </c>
      <c r="G406" s="29" t="str">
        <f>IFERROR(RunningBMR,"")</f>
        <v/>
      </c>
      <c r="H406" s="20" t="str">
        <f>IFERROR(IF(L405&gt;0,G405*ActivityFactor+IF(WeightGoal="Maintain",0,IF(WeightGoal="Decrease",-500,IF(WeightGoal="Increase",500))),""),"")</f>
        <v/>
      </c>
      <c r="I406" s="20" t="str">
        <f>IFERROR(G406*(ActivityFactor),"")</f>
        <v/>
      </c>
      <c r="J406" s="20" t="str">
        <f>IFERROR(IF(WeightGoal="Increase",H406-I406,I406-H406),"")</f>
        <v/>
      </c>
      <c r="K406" s="21" t="str">
        <f t="shared" si="34"/>
        <v/>
      </c>
      <c r="L406" s="28" t="str">
        <f>IFERROR(IF(Standard,K406/CalsPerPound,K406/CalsPerPound/2.2),"")</f>
        <v/>
      </c>
      <c r="M406" s="27" t="str">
        <f>IFERROR(WeightToLoseGain-L406,"")</f>
        <v/>
      </c>
      <c r="N406" s="40" t="str">
        <f>IFERROR(IF(C405&lt;&gt;"",M406/(WeightToLoseGain),""),"")</f>
        <v/>
      </c>
    </row>
    <row r="407" spans="3:14" ht="15" customHeight="1" x14ac:dyDescent="0.3">
      <c r="C407" s="26" t="str">
        <f t="shared" si="30"/>
        <v/>
      </c>
      <c r="D407" s="18" t="str">
        <f t="shared" si="33"/>
        <v/>
      </c>
      <c r="E407" s="18" t="str">
        <f t="shared" si="31"/>
        <v/>
      </c>
      <c r="F407" s="19" t="str">
        <f t="shared" si="32"/>
        <v/>
      </c>
      <c r="G407" s="29" t="str">
        <f>IFERROR(RunningBMR,"")</f>
        <v/>
      </c>
      <c r="H407" s="20" t="str">
        <f>IFERROR(IF(L406&gt;0,G406*ActivityFactor+IF(WeightGoal="Maintain",0,IF(WeightGoal="Decrease",-500,IF(WeightGoal="Increase",500))),""),"")</f>
        <v/>
      </c>
      <c r="I407" s="20" t="str">
        <f>IFERROR(G407*(ActivityFactor),"")</f>
        <v/>
      </c>
      <c r="J407" s="20" t="str">
        <f>IFERROR(IF(WeightGoal="Increase",H407-I407,I407-H407),"")</f>
        <v/>
      </c>
      <c r="K407" s="21" t="str">
        <f t="shared" si="34"/>
        <v/>
      </c>
      <c r="L407" s="28" t="str">
        <f>IFERROR(IF(Standard,K407/CalsPerPound,K407/CalsPerPound/2.2),"")</f>
        <v/>
      </c>
      <c r="M407" s="27" t="str">
        <f>IFERROR(WeightToLoseGain-L407,"")</f>
        <v/>
      </c>
      <c r="N407" s="40" t="str">
        <f>IFERROR(IF(C406&lt;&gt;"",M407/(WeightToLoseGain),""),"")</f>
        <v/>
      </c>
    </row>
    <row r="408" spans="3:14" ht="15" customHeight="1" x14ac:dyDescent="0.3">
      <c r="C408" s="26" t="str">
        <f t="shared" si="30"/>
        <v/>
      </c>
      <c r="D408" s="18" t="str">
        <f t="shared" si="33"/>
        <v/>
      </c>
      <c r="E408" s="18" t="str">
        <f t="shared" si="31"/>
        <v/>
      </c>
      <c r="F408" s="19" t="str">
        <f t="shared" si="32"/>
        <v/>
      </c>
      <c r="G408" s="29" t="str">
        <f>IFERROR(RunningBMR,"")</f>
        <v/>
      </c>
      <c r="H408" s="20" t="str">
        <f>IFERROR(IF(L407&gt;0,G407*ActivityFactor+IF(WeightGoal="Maintain",0,IF(WeightGoal="Decrease",-500,IF(WeightGoal="Increase",500))),""),"")</f>
        <v/>
      </c>
      <c r="I408" s="20" t="str">
        <f>IFERROR(G408*(ActivityFactor),"")</f>
        <v/>
      </c>
      <c r="J408" s="20" t="str">
        <f>IFERROR(IF(WeightGoal="Increase",H408-I408,I408-H408),"")</f>
        <v/>
      </c>
      <c r="K408" s="21" t="str">
        <f t="shared" si="34"/>
        <v/>
      </c>
      <c r="L408" s="28" t="str">
        <f>IFERROR(IF(Standard,K408/CalsPerPound,K408/CalsPerPound/2.2),"")</f>
        <v/>
      </c>
      <c r="M408" s="27" t="str">
        <f>IFERROR(WeightToLoseGain-L408,"")</f>
        <v/>
      </c>
      <c r="N408" s="40" t="str">
        <f>IFERROR(IF(C407&lt;&gt;"",M408/(WeightToLoseGain),""),"")</f>
        <v/>
      </c>
    </row>
    <row r="409" spans="3:14" ht="15" customHeight="1" x14ac:dyDescent="0.3">
      <c r="C409" s="26" t="str">
        <f t="shared" si="30"/>
        <v/>
      </c>
      <c r="D409" s="18" t="str">
        <f t="shared" si="33"/>
        <v/>
      </c>
      <c r="E409" s="18" t="str">
        <f t="shared" si="31"/>
        <v/>
      </c>
      <c r="F409" s="19" t="str">
        <f t="shared" si="32"/>
        <v/>
      </c>
      <c r="G409" s="29" t="str">
        <f>IFERROR(RunningBMR,"")</f>
        <v/>
      </c>
      <c r="H409" s="20" t="str">
        <f>IFERROR(IF(L408&gt;0,G408*ActivityFactor+IF(WeightGoal="Maintain",0,IF(WeightGoal="Decrease",-500,IF(WeightGoal="Increase",500))),""),"")</f>
        <v/>
      </c>
      <c r="I409" s="20" t="str">
        <f>IFERROR(G409*(ActivityFactor),"")</f>
        <v/>
      </c>
      <c r="J409" s="20" t="str">
        <f>IFERROR(IF(WeightGoal="Increase",H409-I409,I409-H409),"")</f>
        <v/>
      </c>
      <c r="K409" s="21" t="str">
        <f t="shared" si="34"/>
        <v/>
      </c>
      <c r="L409" s="28" t="str">
        <f>IFERROR(IF(Standard,K409/CalsPerPound,K409/CalsPerPound/2.2),"")</f>
        <v/>
      </c>
      <c r="M409" s="27" t="str">
        <f>IFERROR(WeightToLoseGain-L409,"")</f>
        <v/>
      </c>
      <c r="N409" s="40" t="str">
        <f>IFERROR(IF(C408&lt;&gt;"",M409/(WeightToLoseGain),""),"")</f>
        <v/>
      </c>
    </row>
    <row r="410" spans="3:14" ht="15" customHeight="1" x14ac:dyDescent="0.3">
      <c r="C410" s="26" t="str">
        <f t="shared" si="30"/>
        <v/>
      </c>
      <c r="D410" s="18" t="str">
        <f t="shared" si="33"/>
        <v/>
      </c>
      <c r="E410" s="18" t="str">
        <f t="shared" si="31"/>
        <v/>
      </c>
      <c r="F410" s="19" t="str">
        <f t="shared" si="32"/>
        <v/>
      </c>
      <c r="G410" s="29" t="str">
        <f>IFERROR(RunningBMR,"")</f>
        <v/>
      </c>
      <c r="H410" s="20" t="str">
        <f>IFERROR(IF(L409&gt;0,G409*ActivityFactor+IF(WeightGoal="Maintain",0,IF(WeightGoal="Decrease",-500,IF(WeightGoal="Increase",500))),""),"")</f>
        <v/>
      </c>
      <c r="I410" s="20" t="str">
        <f>IFERROR(G410*(ActivityFactor),"")</f>
        <v/>
      </c>
      <c r="J410" s="20" t="str">
        <f>IFERROR(IF(WeightGoal="Increase",H410-I410,I410-H410),"")</f>
        <v/>
      </c>
      <c r="K410" s="21" t="str">
        <f t="shared" si="34"/>
        <v/>
      </c>
      <c r="L410" s="28" t="str">
        <f>IFERROR(IF(Standard,K410/CalsPerPound,K410/CalsPerPound/2.2),"")</f>
        <v/>
      </c>
      <c r="M410" s="27" t="str">
        <f>IFERROR(WeightToLoseGain-L410,"")</f>
        <v/>
      </c>
      <c r="N410" s="40" t="str">
        <f>IFERROR(IF(C409&lt;&gt;"",M410/(WeightToLoseGain),""),"")</f>
        <v/>
      </c>
    </row>
    <row r="411" spans="3:14" ht="15" customHeight="1" x14ac:dyDescent="0.3">
      <c r="C411" s="26" t="str">
        <f t="shared" si="30"/>
        <v/>
      </c>
      <c r="D411" s="18" t="str">
        <f t="shared" si="33"/>
        <v/>
      </c>
      <c r="E411" s="18" t="str">
        <f t="shared" si="31"/>
        <v/>
      </c>
      <c r="F411" s="19" t="str">
        <f t="shared" si="32"/>
        <v/>
      </c>
      <c r="G411" s="29" t="str">
        <f>IFERROR(RunningBMR,"")</f>
        <v/>
      </c>
      <c r="H411" s="20" t="str">
        <f>IFERROR(IF(L410&gt;0,G410*ActivityFactor+IF(WeightGoal="Maintain",0,IF(WeightGoal="Decrease",-500,IF(WeightGoal="Increase",500))),""),"")</f>
        <v/>
      </c>
      <c r="I411" s="20" t="str">
        <f>IFERROR(G411*(ActivityFactor),"")</f>
        <v/>
      </c>
      <c r="J411" s="20" t="str">
        <f>IFERROR(IF(WeightGoal="Increase",H411-I411,I411-H411),"")</f>
        <v/>
      </c>
      <c r="K411" s="21" t="str">
        <f t="shared" si="34"/>
        <v/>
      </c>
      <c r="L411" s="28" t="str">
        <f>IFERROR(IF(Standard,K411/CalsPerPound,K411/CalsPerPound/2.2),"")</f>
        <v/>
      </c>
      <c r="M411" s="27" t="str">
        <f>IFERROR(WeightToLoseGain-L411,"")</f>
        <v/>
      </c>
      <c r="N411" s="40" t="str">
        <f>IFERROR(IF(C410&lt;&gt;"",M411/(WeightToLoseGain),""),"")</f>
        <v/>
      </c>
    </row>
    <row r="412" spans="3:14" ht="15" customHeight="1" x14ac:dyDescent="0.3">
      <c r="C412" s="26" t="str">
        <f t="shared" si="30"/>
        <v/>
      </c>
      <c r="D412" s="18" t="str">
        <f t="shared" si="33"/>
        <v/>
      </c>
      <c r="E412" s="18" t="str">
        <f t="shared" si="31"/>
        <v/>
      </c>
      <c r="F412" s="19" t="str">
        <f t="shared" si="32"/>
        <v/>
      </c>
      <c r="G412" s="29" t="str">
        <f>IFERROR(RunningBMR,"")</f>
        <v/>
      </c>
      <c r="H412" s="20" t="str">
        <f>IFERROR(IF(L411&gt;0,G411*ActivityFactor+IF(WeightGoal="Maintain",0,IF(WeightGoal="Decrease",-500,IF(WeightGoal="Increase",500))),""),"")</f>
        <v/>
      </c>
      <c r="I412" s="20" t="str">
        <f>IFERROR(G412*(ActivityFactor),"")</f>
        <v/>
      </c>
      <c r="J412" s="20" t="str">
        <f>IFERROR(IF(WeightGoal="Increase",H412-I412,I412-H412),"")</f>
        <v/>
      </c>
      <c r="K412" s="21" t="str">
        <f t="shared" si="34"/>
        <v/>
      </c>
      <c r="L412" s="28" t="str">
        <f>IFERROR(IF(Standard,K412/CalsPerPound,K412/CalsPerPound/2.2),"")</f>
        <v/>
      </c>
      <c r="M412" s="27" t="str">
        <f>IFERROR(WeightToLoseGain-L412,"")</f>
        <v/>
      </c>
      <c r="N412" s="40" t="str">
        <f>IFERROR(IF(C411&lt;&gt;"",M412/(WeightToLoseGain),""),"")</f>
        <v/>
      </c>
    </row>
    <row r="413" spans="3:14" ht="15" customHeight="1" x14ac:dyDescent="0.3">
      <c r="C413" s="26" t="str">
        <f t="shared" si="30"/>
        <v/>
      </c>
      <c r="D413" s="18" t="str">
        <f t="shared" si="33"/>
        <v/>
      </c>
      <c r="E413" s="18" t="str">
        <f t="shared" si="31"/>
        <v/>
      </c>
      <c r="F413" s="19" t="str">
        <f t="shared" si="32"/>
        <v/>
      </c>
      <c r="G413" s="29" t="str">
        <f>IFERROR(RunningBMR,"")</f>
        <v/>
      </c>
      <c r="H413" s="20" t="str">
        <f>IFERROR(IF(L412&gt;0,G412*ActivityFactor+IF(WeightGoal="Maintain",0,IF(WeightGoal="Decrease",-500,IF(WeightGoal="Increase",500))),""),"")</f>
        <v/>
      </c>
      <c r="I413" s="20" t="str">
        <f>IFERROR(G413*(ActivityFactor),"")</f>
        <v/>
      </c>
      <c r="J413" s="20" t="str">
        <f>IFERROR(IF(WeightGoal="Increase",H413-I413,I413-H413),"")</f>
        <v/>
      </c>
      <c r="K413" s="21" t="str">
        <f t="shared" si="34"/>
        <v/>
      </c>
      <c r="L413" s="28" t="str">
        <f>IFERROR(IF(Standard,K413/CalsPerPound,K413/CalsPerPound/2.2),"")</f>
        <v/>
      </c>
      <c r="M413" s="27" t="str">
        <f>IFERROR(WeightToLoseGain-L413,"")</f>
        <v/>
      </c>
      <c r="N413" s="40" t="str">
        <f>IFERROR(IF(C412&lt;&gt;"",M413/(WeightToLoseGain),""),"")</f>
        <v/>
      </c>
    </row>
    <row r="414" spans="3:14" ht="15" customHeight="1" x14ac:dyDescent="0.3">
      <c r="C414" s="26" t="str">
        <f t="shared" si="30"/>
        <v/>
      </c>
      <c r="D414" s="18" t="str">
        <f t="shared" si="33"/>
        <v/>
      </c>
      <c r="E414" s="18" t="str">
        <f t="shared" si="31"/>
        <v/>
      </c>
      <c r="F414" s="19" t="str">
        <f t="shared" si="32"/>
        <v/>
      </c>
      <c r="G414" s="29" t="str">
        <f>IFERROR(RunningBMR,"")</f>
        <v/>
      </c>
      <c r="H414" s="20" t="str">
        <f>IFERROR(IF(L413&gt;0,G413*ActivityFactor+IF(WeightGoal="Maintain",0,IF(WeightGoal="Decrease",-500,IF(WeightGoal="Increase",500))),""),"")</f>
        <v/>
      </c>
      <c r="I414" s="20" t="str">
        <f>IFERROR(G414*(ActivityFactor),"")</f>
        <v/>
      </c>
      <c r="J414" s="20" t="str">
        <f>IFERROR(IF(WeightGoal="Increase",H414-I414,I414-H414),"")</f>
        <v/>
      </c>
      <c r="K414" s="21" t="str">
        <f t="shared" si="34"/>
        <v/>
      </c>
      <c r="L414" s="28" t="str">
        <f>IFERROR(IF(Standard,K414/CalsPerPound,K414/CalsPerPound/2.2),"")</f>
        <v/>
      </c>
      <c r="M414" s="27" t="str">
        <f>IFERROR(WeightToLoseGain-L414,"")</f>
        <v/>
      </c>
      <c r="N414" s="40" t="str">
        <f>IFERROR(IF(C413&lt;&gt;"",M414/(WeightToLoseGain),""),"")</f>
        <v/>
      </c>
    </row>
    <row r="415" spans="3:14" ht="15" customHeight="1" x14ac:dyDescent="0.3">
      <c r="C415" s="26" t="str">
        <f t="shared" si="30"/>
        <v/>
      </c>
      <c r="D415" s="18" t="str">
        <f t="shared" si="33"/>
        <v/>
      </c>
      <c r="E415" s="18" t="str">
        <f t="shared" si="31"/>
        <v/>
      </c>
      <c r="F415" s="19" t="str">
        <f t="shared" si="32"/>
        <v/>
      </c>
      <c r="G415" s="29" t="str">
        <f>IFERROR(RunningBMR,"")</f>
        <v/>
      </c>
      <c r="H415" s="20" t="str">
        <f>IFERROR(IF(L414&gt;0,G414*ActivityFactor+IF(WeightGoal="Maintain",0,IF(WeightGoal="Decrease",-500,IF(WeightGoal="Increase",500))),""),"")</f>
        <v/>
      </c>
      <c r="I415" s="20" t="str">
        <f>IFERROR(G415*(ActivityFactor),"")</f>
        <v/>
      </c>
      <c r="J415" s="20" t="str">
        <f>IFERROR(IF(WeightGoal="Increase",H415-I415,I415-H415),"")</f>
        <v/>
      </c>
      <c r="K415" s="21" t="str">
        <f t="shared" si="34"/>
        <v/>
      </c>
      <c r="L415" s="28" t="str">
        <f>IFERROR(IF(Standard,K415/CalsPerPound,K415/CalsPerPound/2.2),"")</f>
        <v/>
      </c>
      <c r="M415" s="27" t="str">
        <f>IFERROR(WeightToLoseGain-L415,"")</f>
        <v/>
      </c>
      <c r="N415" s="40" t="str">
        <f>IFERROR(IF(C414&lt;&gt;"",M415/(WeightToLoseGain),""),"")</f>
        <v/>
      </c>
    </row>
    <row r="416" spans="3:14" ht="15" customHeight="1" x14ac:dyDescent="0.3">
      <c r="C416" s="26" t="str">
        <f t="shared" si="30"/>
        <v/>
      </c>
      <c r="D416" s="18" t="str">
        <f t="shared" si="33"/>
        <v/>
      </c>
      <c r="E416" s="18" t="str">
        <f t="shared" si="31"/>
        <v/>
      </c>
      <c r="F416" s="19" t="str">
        <f t="shared" si="32"/>
        <v/>
      </c>
      <c r="G416" s="29" t="str">
        <f>IFERROR(RunningBMR,"")</f>
        <v/>
      </c>
      <c r="H416" s="20" t="str">
        <f>IFERROR(IF(L415&gt;0,G415*ActivityFactor+IF(WeightGoal="Maintain",0,IF(WeightGoal="Decrease",-500,IF(WeightGoal="Increase",500))),""),"")</f>
        <v/>
      </c>
      <c r="I416" s="20" t="str">
        <f>IFERROR(G416*(ActivityFactor),"")</f>
        <v/>
      </c>
      <c r="J416" s="20" t="str">
        <f>IFERROR(IF(WeightGoal="Increase",H416-I416,I416-H416),"")</f>
        <v/>
      </c>
      <c r="K416" s="21" t="str">
        <f t="shared" si="34"/>
        <v/>
      </c>
      <c r="L416" s="28" t="str">
        <f>IFERROR(IF(Standard,K416/CalsPerPound,K416/CalsPerPound/2.2),"")</f>
        <v/>
      </c>
      <c r="M416" s="27" t="str">
        <f>IFERROR(WeightToLoseGain-L416,"")</f>
        <v/>
      </c>
      <c r="N416" s="40" t="str">
        <f>IFERROR(IF(C415&lt;&gt;"",M416/(WeightToLoseGain),""),"")</f>
        <v/>
      </c>
    </row>
    <row r="417" spans="3:14" ht="15" customHeight="1" x14ac:dyDescent="0.3">
      <c r="C417" s="26" t="str">
        <f t="shared" si="30"/>
        <v/>
      </c>
      <c r="D417" s="18" t="str">
        <f t="shared" si="33"/>
        <v/>
      </c>
      <c r="E417" s="18" t="str">
        <f t="shared" si="31"/>
        <v/>
      </c>
      <c r="F417" s="19" t="str">
        <f t="shared" si="32"/>
        <v/>
      </c>
      <c r="G417" s="29" t="str">
        <f>IFERROR(RunningBMR,"")</f>
        <v/>
      </c>
      <c r="H417" s="20" t="str">
        <f>IFERROR(IF(L416&gt;0,G416*ActivityFactor+IF(WeightGoal="Maintain",0,IF(WeightGoal="Decrease",-500,IF(WeightGoal="Increase",500))),""),"")</f>
        <v/>
      </c>
      <c r="I417" s="20" t="str">
        <f>IFERROR(G417*(ActivityFactor),"")</f>
        <v/>
      </c>
      <c r="J417" s="20" t="str">
        <f>IFERROR(IF(WeightGoal="Increase",H417-I417,I417-H417),"")</f>
        <v/>
      </c>
      <c r="K417" s="21" t="str">
        <f t="shared" si="34"/>
        <v/>
      </c>
      <c r="L417" s="28" t="str">
        <f>IFERROR(IF(Standard,K417/CalsPerPound,K417/CalsPerPound/2.2),"")</f>
        <v/>
      </c>
      <c r="M417" s="27" t="str">
        <f>IFERROR(WeightToLoseGain-L417,"")</f>
        <v/>
      </c>
      <c r="N417" s="40" t="str">
        <f>IFERROR(IF(C416&lt;&gt;"",M417/(WeightToLoseGain),""),"")</f>
        <v/>
      </c>
    </row>
    <row r="418" spans="3:14" ht="15" customHeight="1" x14ac:dyDescent="0.3">
      <c r="C418" s="26" t="str">
        <f t="shared" si="30"/>
        <v/>
      </c>
      <c r="D418" s="18" t="str">
        <f t="shared" si="33"/>
        <v/>
      </c>
      <c r="E418" s="18" t="str">
        <f t="shared" si="31"/>
        <v/>
      </c>
      <c r="F418" s="19" t="str">
        <f t="shared" si="32"/>
        <v/>
      </c>
      <c r="G418" s="29" t="str">
        <f>IFERROR(RunningBMR,"")</f>
        <v/>
      </c>
      <c r="H418" s="20" t="str">
        <f>IFERROR(IF(L417&gt;0,G417*ActivityFactor+IF(WeightGoal="Maintain",0,IF(WeightGoal="Decrease",-500,IF(WeightGoal="Increase",500))),""),"")</f>
        <v/>
      </c>
      <c r="I418" s="20" t="str">
        <f>IFERROR(G418*(ActivityFactor),"")</f>
        <v/>
      </c>
      <c r="J418" s="20" t="str">
        <f>IFERROR(IF(WeightGoal="Increase",H418-I418,I418-H418),"")</f>
        <v/>
      </c>
      <c r="K418" s="21" t="str">
        <f t="shared" si="34"/>
        <v/>
      </c>
      <c r="L418" s="28" t="str">
        <f>IFERROR(IF(Standard,K418/CalsPerPound,K418/CalsPerPound/2.2),"")</f>
        <v/>
      </c>
      <c r="M418" s="27" t="str">
        <f>IFERROR(WeightToLoseGain-L418,"")</f>
        <v/>
      </c>
      <c r="N418" s="40" t="str">
        <f>IFERROR(IF(C417&lt;&gt;"",M418/(WeightToLoseGain),""),"")</f>
        <v/>
      </c>
    </row>
    <row r="419" spans="3:14" ht="15" customHeight="1" x14ac:dyDescent="0.3">
      <c r="C419" s="26" t="str">
        <f t="shared" si="30"/>
        <v/>
      </c>
      <c r="D419" s="18" t="str">
        <f t="shared" si="33"/>
        <v/>
      </c>
      <c r="E419" s="18" t="str">
        <f t="shared" si="31"/>
        <v/>
      </c>
      <c r="F419" s="19" t="str">
        <f t="shared" si="32"/>
        <v/>
      </c>
      <c r="G419" s="29" t="str">
        <f>IFERROR(RunningBMR,"")</f>
        <v/>
      </c>
      <c r="H419" s="20" t="str">
        <f>IFERROR(IF(L418&gt;0,G418*ActivityFactor+IF(WeightGoal="Maintain",0,IF(WeightGoal="Decrease",-500,IF(WeightGoal="Increase",500))),""),"")</f>
        <v/>
      </c>
      <c r="I419" s="20" t="str">
        <f>IFERROR(G419*(ActivityFactor),"")</f>
        <v/>
      </c>
      <c r="J419" s="20" t="str">
        <f>IFERROR(IF(WeightGoal="Increase",H419-I419,I419-H419),"")</f>
        <v/>
      </c>
      <c r="K419" s="21" t="str">
        <f t="shared" si="34"/>
        <v/>
      </c>
      <c r="L419" s="28" t="str">
        <f>IFERROR(IF(Standard,K419/CalsPerPound,K419/CalsPerPound/2.2),"")</f>
        <v/>
      </c>
      <c r="M419" s="27" t="str">
        <f>IFERROR(WeightToLoseGain-L419,"")</f>
        <v/>
      </c>
      <c r="N419" s="40" t="str">
        <f>IFERROR(IF(C418&lt;&gt;"",M419/(WeightToLoseGain),""),"")</f>
        <v/>
      </c>
    </row>
    <row r="420" spans="3:14" ht="15" customHeight="1" x14ac:dyDescent="0.3">
      <c r="C420" s="26" t="str">
        <f t="shared" si="30"/>
        <v/>
      </c>
      <c r="D420" s="18" t="str">
        <f t="shared" si="33"/>
        <v/>
      </c>
      <c r="E420" s="18" t="str">
        <f t="shared" si="31"/>
        <v/>
      </c>
      <c r="F420" s="19" t="str">
        <f t="shared" si="32"/>
        <v/>
      </c>
      <c r="G420" s="29" t="str">
        <f>IFERROR(RunningBMR,"")</f>
        <v/>
      </c>
      <c r="H420" s="20" t="str">
        <f>IFERROR(IF(L419&gt;0,G419*ActivityFactor+IF(WeightGoal="Maintain",0,IF(WeightGoal="Decrease",-500,IF(WeightGoal="Increase",500))),""),"")</f>
        <v/>
      </c>
      <c r="I420" s="20" t="str">
        <f>IFERROR(G420*(ActivityFactor),"")</f>
        <v/>
      </c>
      <c r="J420" s="20" t="str">
        <f>IFERROR(IF(WeightGoal="Increase",H420-I420,I420-H420),"")</f>
        <v/>
      </c>
      <c r="K420" s="21" t="str">
        <f t="shared" si="34"/>
        <v/>
      </c>
      <c r="L420" s="28" t="str">
        <f>IFERROR(IF(Standard,K420/CalsPerPound,K420/CalsPerPound/2.2),"")</f>
        <v/>
      </c>
      <c r="M420" s="27" t="str">
        <f>IFERROR(WeightToLoseGain-L420,"")</f>
        <v/>
      </c>
      <c r="N420" s="40" t="str">
        <f>IFERROR(IF(C419&lt;&gt;"",M420/(WeightToLoseGain),""),"")</f>
        <v/>
      </c>
    </row>
    <row r="421" spans="3:14" ht="15" customHeight="1" x14ac:dyDescent="0.3">
      <c r="C421" s="26" t="str">
        <f t="shared" si="30"/>
        <v/>
      </c>
      <c r="D421" s="18" t="str">
        <f t="shared" si="33"/>
        <v/>
      </c>
      <c r="E421" s="18" t="str">
        <f t="shared" si="31"/>
        <v/>
      </c>
      <c r="F421" s="19" t="str">
        <f t="shared" si="32"/>
        <v/>
      </c>
      <c r="G421" s="29" t="str">
        <f>IFERROR(RunningBMR,"")</f>
        <v/>
      </c>
      <c r="H421" s="20" t="str">
        <f>IFERROR(IF(L420&gt;0,G420*ActivityFactor+IF(WeightGoal="Maintain",0,IF(WeightGoal="Decrease",-500,IF(WeightGoal="Increase",500))),""),"")</f>
        <v/>
      </c>
      <c r="I421" s="20" t="str">
        <f>IFERROR(G421*(ActivityFactor),"")</f>
        <v/>
      </c>
      <c r="J421" s="20" t="str">
        <f>IFERROR(IF(WeightGoal="Increase",H421-I421,I421-H421),"")</f>
        <v/>
      </c>
      <c r="K421" s="21" t="str">
        <f t="shared" si="34"/>
        <v/>
      </c>
      <c r="L421" s="28" t="str">
        <f>IFERROR(IF(Standard,K421/CalsPerPound,K421/CalsPerPound/2.2),"")</f>
        <v/>
      </c>
      <c r="M421" s="27" t="str">
        <f>IFERROR(WeightToLoseGain-L421,"")</f>
        <v/>
      </c>
      <c r="N421" s="40" t="str">
        <f>IFERROR(IF(C420&lt;&gt;"",M421/(WeightToLoseGain),""),"")</f>
        <v/>
      </c>
    </row>
    <row r="422" spans="3:14" ht="15" customHeight="1" x14ac:dyDescent="0.3">
      <c r="C422" s="26" t="str">
        <f t="shared" si="30"/>
        <v/>
      </c>
      <c r="D422" s="18" t="str">
        <f t="shared" si="33"/>
        <v/>
      </c>
      <c r="E422" s="18" t="str">
        <f t="shared" si="31"/>
        <v/>
      </c>
      <c r="F422" s="19" t="str">
        <f t="shared" si="32"/>
        <v/>
      </c>
      <c r="G422" s="29" t="str">
        <f>IFERROR(RunningBMR,"")</f>
        <v/>
      </c>
      <c r="H422" s="20" t="str">
        <f>IFERROR(IF(L421&gt;0,G421*ActivityFactor+IF(WeightGoal="Maintain",0,IF(WeightGoal="Decrease",-500,IF(WeightGoal="Increase",500))),""),"")</f>
        <v/>
      </c>
      <c r="I422" s="20" t="str">
        <f>IFERROR(G422*(ActivityFactor),"")</f>
        <v/>
      </c>
      <c r="J422" s="20" t="str">
        <f>IFERROR(IF(WeightGoal="Increase",H422-I422,I422-H422),"")</f>
        <v/>
      </c>
      <c r="K422" s="21" t="str">
        <f t="shared" si="34"/>
        <v/>
      </c>
      <c r="L422" s="28" t="str">
        <f>IFERROR(IF(Standard,K422/CalsPerPound,K422/CalsPerPound/2.2),"")</f>
        <v/>
      </c>
      <c r="M422" s="27" t="str">
        <f>IFERROR(WeightToLoseGain-L422,"")</f>
        <v/>
      </c>
      <c r="N422" s="40" t="str">
        <f>IFERROR(IF(C421&lt;&gt;"",M422/(WeightToLoseGain),""),"")</f>
        <v/>
      </c>
    </row>
    <row r="423" spans="3:14" ht="15" customHeight="1" x14ac:dyDescent="0.3">
      <c r="C423" s="26" t="str">
        <f t="shared" si="30"/>
        <v/>
      </c>
      <c r="D423" s="18" t="str">
        <f t="shared" si="33"/>
        <v/>
      </c>
      <c r="E423" s="18" t="str">
        <f t="shared" si="31"/>
        <v/>
      </c>
      <c r="F423" s="19" t="str">
        <f t="shared" si="32"/>
        <v/>
      </c>
      <c r="G423" s="29" t="str">
        <f>IFERROR(RunningBMR,"")</f>
        <v/>
      </c>
      <c r="H423" s="20" t="str">
        <f>IFERROR(IF(L422&gt;0,G422*ActivityFactor+IF(WeightGoal="Maintain",0,IF(WeightGoal="Decrease",-500,IF(WeightGoal="Increase",500))),""),"")</f>
        <v/>
      </c>
      <c r="I423" s="20" t="str">
        <f>IFERROR(G423*(ActivityFactor),"")</f>
        <v/>
      </c>
      <c r="J423" s="20" t="str">
        <f>IFERROR(IF(WeightGoal="Increase",H423-I423,I423-H423),"")</f>
        <v/>
      </c>
      <c r="K423" s="21" t="str">
        <f t="shared" si="34"/>
        <v/>
      </c>
      <c r="L423" s="28" t="str">
        <f>IFERROR(IF(Standard,K423/CalsPerPound,K423/CalsPerPound/2.2),"")</f>
        <v/>
      </c>
      <c r="M423" s="27" t="str">
        <f>IFERROR(WeightToLoseGain-L423,"")</f>
        <v/>
      </c>
      <c r="N423" s="40" t="str">
        <f>IFERROR(IF(C422&lt;&gt;"",M423/(WeightToLoseGain),""),"")</f>
        <v/>
      </c>
    </row>
    <row r="424" spans="3:14" ht="15" customHeight="1" x14ac:dyDescent="0.3">
      <c r="C424" s="26" t="str">
        <f t="shared" si="30"/>
        <v/>
      </c>
      <c r="D424" s="18" t="str">
        <f t="shared" si="33"/>
        <v/>
      </c>
      <c r="E424" s="18" t="str">
        <f t="shared" si="31"/>
        <v/>
      </c>
      <c r="F424" s="19" t="str">
        <f t="shared" si="32"/>
        <v/>
      </c>
      <c r="G424" s="29" t="str">
        <f>IFERROR(RunningBMR,"")</f>
        <v/>
      </c>
      <c r="H424" s="20" t="str">
        <f>IFERROR(IF(L423&gt;0,G423*ActivityFactor+IF(WeightGoal="Maintain",0,IF(WeightGoal="Decrease",-500,IF(WeightGoal="Increase",500))),""),"")</f>
        <v/>
      </c>
      <c r="I424" s="20" t="str">
        <f>IFERROR(G424*(ActivityFactor),"")</f>
        <v/>
      </c>
      <c r="J424" s="20" t="str">
        <f>IFERROR(IF(WeightGoal="Increase",H424-I424,I424-H424),"")</f>
        <v/>
      </c>
      <c r="K424" s="21" t="str">
        <f t="shared" si="34"/>
        <v/>
      </c>
      <c r="L424" s="28" t="str">
        <f>IFERROR(IF(Standard,K424/CalsPerPound,K424/CalsPerPound/2.2),"")</f>
        <v/>
      </c>
      <c r="M424" s="27" t="str">
        <f>IFERROR(WeightToLoseGain-L424,"")</f>
        <v/>
      </c>
      <c r="N424" s="40" t="str">
        <f>IFERROR(IF(C423&lt;&gt;"",M424/(WeightToLoseGain),""),"")</f>
        <v/>
      </c>
    </row>
    <row r="425" spans="3:14" ht="15" customHeight="1" x14ac:dyDescent="0.3">
      <c r="C425" s="26" t="str">
        <f t="shared" si="30"/>
        <v/>
      </c>
      <c r="D425" s="18" t="str">
        <f t="shared" si="33"/>
        <v/>
      </c>
      <c r="E425" s="18" t="str">
        <f t="shared" si="31"/>
        <v/>
      </c>
      <c r="F425" s="19" t="str">
        <f t="shared" si="32"/>
        <v/>
      </c>
      <c r="G425" s="29" t="str">
        <f>IFERROR(RunningBMR,"")</f>
        <v/>
      </c>
      <c r="H425" s="20" t="str">
        <f>IFERROR(IF(L424&gt;0,G424*ActivityFactor+IF(WeightGoal="Maintain",0,IF(WeightGoal="Decrease",-500,IF(WeightGoal="Increase",500))),""),"")</f>
        <v/>
      </c>
      <c r="I425" s="20" t="str">
        <f>IFERROR(G425*(ActivityFactor),"")</f>
        <v/>
      </c>
      <c r="J425" s="20" t="str">
        <f>IFERROR(IF(WeightGoal="Increase",H425-I425,I425-H425),"")</f>
        <v/>
      </c>
      <c r="K425" s="21" t="str">
        <f t="shared" si="34"/>
        <v/>
      </c>
      <c r="L425" s="28" t="str">
        <f>IFERROR(IF(Standard,K425/CalsPerPound,K425/CalsPerPound/2.2),"")</f>
        <v/>
      </c>
      <c r="M425" s="27" t="str">
        <f>IFERROR(WeightToLoseGain-L425,"")</f>
        <v/>
      </c>
      <c r="N425" s="40" t="str">
        <f>IFERROR(IF(C424&lt;&gt;"",M425/(WeightToLoseGain),""),"")</f>
        <v/>
      </c>
    </row>
    <row r="426" spans="3:14" ht="15" customHeight="1" x14ac:dyDescent="0.3">
      <c r="C426" s="26" t="str">
        <f t="shared" si="30"/>
        <v/>
      </c>
      <c r="D426" s="18" t="str">
        <f t="shared" si="33"/>
        <v/>
      </c>
      <c r="E426" s="18" t="str">
        <f t="shared" si="31"/>
        <v/>
      </c>
      <c r="F426" s="19" t="str">
        <f t="shared" si="32"/>
        <v/>
      </c>
      <c r="G426" s="29" t="str">
        <f>IFERROR(RunningBMR,"")</f>
        <v/>
      </c>
      <c r="H426" s="20" t="str">
        <f>IFERROR(IF(L425&gt;0,G425*ActivityFactor+IF(WeightGoal="Maintain",0,IF(WeightGoal="Decrease",-500,IF(WeightGoal="Increase",500))),""),"")</f>
        <v/>
      </c>
      <c r="I426" s="20" t="str">
        <f>IFERROR(G426*(ActivityFactor),"")</f>
        <v/>
      </c>
      <c r="J426" s="20" t="str">
        <f>IFERROR(IF(WeightGoal="Increase",H426-I426,I426-H426),"")</f>
        <v/>
      </c>
      <c r="K426" s="21" t="str">
        <f t="shared" si="34"/>
        <v/>
      </c>
      <c r="L426" s="28" t="str">
        <f>IFERROR(IF(Standard,K426/CalsPerPound,K426/CalsPerPound/2.2),"")</f>
        <v/>
      </c>
      <c r="M426" s="27" t="str">
        <f>IFERROR(WeightToLoseGain-L426,"")</f>
        <v/>
      </c>
      <c r="N426" s="40" t="str">
        <f>IFERROR(IF(C425&lt;&gt;"",M426/(WeightToLoseGain),""),"")</f>
        <v/>
      </c>
    </row>
    <row r="427" spans="3:14" ht="15" customHeight="1" x14ac:dyDescent="0.3">
      <c r="C427" s="26" t="str">
        <f t="shared" si="30"/>
        <v/>
      </c>
      <c r="D427" s="18" t="str">
        <f t="shared" si="33"/>
        <v/>
      </c>
      <c r="E427" s="18" t="str">
        <f t="shared" si="31"/>
        <v/>
      </c>
      <c r="F427" s="19" t="str">
        <f t="shared" si="32"/>
        <v/>
      </c>
      <c r="G427" s="29" t="str">
        <f>IFERROR(RunningBMR,"")</f>
        <v/>
      </c>
      <c r="H427" s="20" t="str">
        <f>IFERROR(IF(L426&gt;0,G426*ActivityFactor+IF(WeightGoal="Maintain",0,IF(WeightGoal="Decrease",-500,IF(WeightGoal="Increase",500))),""),"")</f>
        <v/>
      </c>
      <c r="I427" s="20" t="str">
        <f>IFERROR(G427*(ActivityFactor),"")</f>
        <v/>
      </c>
      <c r="J427" s="20" t="str">
        <f>IFERROR(IF(WeightGoal="Increase",H427-I427,I427-H427),"")</f>
        <v/>
      </c>
      <c r="K427" s="21" t="str">
        <f t="shared" si="34"/>
        <v/>
      </c>
      <c r="L427" s="28" t="str">
        <f>IFERROR(IF(Standard,K427/CalsPerPound,K427/CalsPerPound/2.2),"")</f>
        <v/>
      </c>
      <c r="M427" s="27" t="str">
        <f>IFERROR(WeightToLoseGain-L427,"")</f>
        <v/>
      </c>
      <c r="N427" s="40" t="str">
        <f>IFERROR(IF(C426&lt;&gt;"",M427/(WeightToLoseGain),""),"")</f>
        <v/>
      </c>
    </row>
    <row r="428" spans="3:14" ht="15" customHeight="1" x14ac:dyDescent="0.3">
      <c r="C428" s="26" t="str">
        <f t="shared" si="30"/>
        <v/>
      </c>
      <c r="D428" s="18" t="str">
        <f t="shared" si="33"/>
        <v/>
      </c>
      <c r="E428" s="18" t="str">
        <f t="shared" si="31"/>
        <v/>
      </c>
      <c r="F428" s="19" t="str">
        <f t="shared" si="32"/>
        <v/>
      </c>
      <c r="G428" s="29" t="str">
        <f>IFERROR(RunningBMR,"")</f>
        <v/>
      </c>
      <c r="H428" s="20" t="str">
        <f>IFERROR(IF(L427&gt;0,G427*ActivityFactor+IF(WeightGoal="Maintain",0,IF(WeightGoal="Decrease",-500,IF(WeightGoal="Increase",500))),""),"")</f>
        <v/>
      </c>
      <c r="I428" s="20" t="str">
        <f>IFERROR(G428*(ActivityFactor),"")</f>
        <v/>
      </c>
      <c r="J428" s="20" t="str">
        <f>IFERROR(IF(WeightGoal="Increase",H428-I428,I428-H428),"")</f>
        <v/>
      </c>
      <c r="K428" s="21" t="str">
        <f t="shared" si="34"/>
        <v/>
      </c>
      <c r="L428" s="28" t="str">
        <f>IFERROR(IF(Standard,K428/CalsPerPound,K428/CalsPerPound/2.2),"")</f>
        <v/>
      </c>
      <c r="M428" s="27" t="str">
        <f>IFERROR(WeightToLoseGain-L428,"")</f>
        <v/>
      </c>
      <c r="N428" s="40" t="str">
        <f>IFERROR(IF(C427&lt;&gt;"",M428/(WeightToLoseGain),""),"")</f>
        <v/>
      </c>
    </row>
    <row r="429" spans="3:14" ht="15" customHeight="1" x14ac:dyDescent="0.3">
      <c r="C429" s="26" t="str">
        <f t="shared" si="30"/>
        <v/>
      </c>
      <c r="D429" s="18" t="str">
        <f t="shared" si="33"/>
        <v/>
      </c>
      <c r="E429" s="18" t="str">
        <f t="shared" si="31"/>
        <v/>
      </c>
      <c r="F429" s="19" t="str">
        <f t="shared" si="32"/>
        <v/>
      </c>
      <c r="G429" s="29" t="str">
        <f>IFERROR(RunningBMR,"")</f>
        <v/>
      </c>
      <c r="H429" s="20" t="str">
        <f>IFERROR(IF(L428&gt;0,G428*ActivityFactor+IF(WeightGoal="Maintain",0,IF(WeightGoal="Decrease",-500,IF(WeightGoal="Increase",500))),""),"")</f>
        <v/>
      </c>
      <c r="I429" s="20" t="str">
        <f>IFERROR(G429*(ActivityFactor),"")</f>
        <v/>
      </c>
      <c r="J429" s="20" t="str">
        <f>IFERROR(IF(WeightGoal="Increase",H429-I429,I429-H429),"")</f>
        <v/>
      </c>
      <c r="K429" s="21" t="str">
        <f t="shared" si="34"/>
        <v/>
      </c>
      <c r="L429" s="28" t="str">
        <f>IFERROR(IF(Standard,K429/CalsPerPound,K429/CalsPerPound/2.2),"")</f>
        <v/>
      </c>
      <c r="M429" s="27" t="str">
        <f>IFERROR(WeightToLoseGain-L429,"")</f>
        <v/>
      </c>
      <c r="N429" s="40" t="str">
        <f>IFERROR(IF(C428&lt;&gt;"",M429/(WeightToLoseGain),""),"")</f>
        <v/>
      </c>
    </row>
    <row r="430" spans="3:14" ht="15" customHeight="1" x14ac:dyDescent="0.3">
      <c r="C430" s="26" t="str">
        <f t="shared" si="30"/>
        <v/>
      </c>
      <c r="D430" s="18" t="str">
        <f t="shared" si="33"/>
        <v/>
      </c>
      <c r="E430" s="18" t="str">
        <f t="shared" si="31"/>
        <v/>
      </c>
      <c r="F430" s="19" t="str">
        <f t="shared" si="32"/>
        <v/>
      </c>
      <c r="G430" s="29" t="str">
        <f>IFERROR(RunningBMR,"")</f>
        <v/>
      </c>
      <c r="H430" s="20" t="str">
        <f>IFERROR(IF(L429&gt;0,G429*ActivityFactor+IF(WeightGoal="Maintain",0,IF(WeightGoal="Decrease",-500,IF(WeightGoal="Increase",500))),""),"")</f>
        <v/>
      </c>
      <c r="I430" s="20" t="str">
        <f>IFERROR(G430*(ActivityFactor),"")</f>
        <v/>
      </c>
      <c r="J430" s="20" t="str">
        <f>IFERROR(IF(WeightGoal="Increase",H430-I430,I430-H430),"")</f>
        <v/>
      </c>
      <c r="K430" s="21" t="str">
        <f t="shared" si="34"/>
        <v/>
      </c>
      <c r="L430" s="28" t="str">
        <f>IFERROR(IF(Standard,K430/CalsPerPound,K430/CalsPerPound/2.2),"")</f>
        <v/>
      </c>
      <c r="M430" s="27" t="str">
        <f>IFERROR(WeightToLoseGain-L430,"")</f>
        <v/>
      </c>
      <c r="N430" s="40" t="str">
        <f>IFERROR(IF(C429&lt;&gt;"",M430/(WeightToLoseGain),""),"")</f>
        <v/>
      </c>
    </row>
    <row r="431" spans="3:14" ht="15" customHeight="1" x14ac:dyDescent="0.3">
      <c r="C431" s="26" t="str">
        <f t="shared" si="30"/>
        <v/>
      </c>
      <c r="D431" s="18" t="str">
        <f t="shared" si="33"/>
        <v/>
      </c>
      <c r="E431" s="18" t="str">
        <f t="shared" si="31"/>
        <v/>
      </c>
      <c r="F431" s="19" t="str">
        <f t="shared" si="32"/>
        <v/>
      </c>
      <c r="G431" s="29" t="str">
        <f>IFERROR(RunningBMR,"")</f>
        <v/>
      </c>
      <c r="H431" s="20" t="str">
        <f>IFERROR(IF(L430&gt;0,G430*ActivityFactor+IF(WeightGoal="Maintain",0,IF(WeightGoal="Decrease",-500,IF(WeightGoal="Increase",500))),""),"")</f>
        <v/>
      </c>
      <c r="I431" s="20" t="str">
        <f>IFERROR(G431*(ActivityFactor),"")</f>
        <v/>
      </c>
      <c r="J431" s="20" t="str">
        <f>IFERROR(IF(WeightGoal="Increase",H431-I431,I431-H431),"")</f>
        <v/>
      </c>
      <c r="K431" s="21" t="str">
        <f t="shared" si="34"/>
        <v/>
      </c>
      <c r="L431" s="28" t="str">
        <f>IFERROR(IF(Standard,K431/CalsPerPound,K431/CalsPerPound/2.2),"")</f>
        <v/>
      </c>
      <c r="M431" s="27" t="str">
        <f>IFERROR(WeightToLoseGain-L431,"")</f>
        <v/>
      </c>
      <c r="N431" s="40" t="str">
        <f>IFERROR(IF(C430&lt;&gt;"",M431/(WeightToLoseGain),""),"")</f>
        <v/>
      </c>
    </row>
    <row r="432" spans="3:14" ht="15" customHeight="1" x14ac:dyDescent="0.3">
      <c r="C432" s="26" t="str">
        <f t="shared" si="30"/>
        <v/>
      </c>
      <c r="D432" s="18" t="str">
        <f t="shared" si="33"/>
        <v/>
      </c>
      <c r="E432" s="18" t="str">
        <f t="shared" si="31"/>
        <v/>
      </c>
      <c r="F432" s="19" t="str">
        <f t="shared" si="32"/>
        <v/>
      </c>
      <c r="G432" s="29" t="str">
        <f>IFERROR(RunningBMR,"")</f>
        <v/>
      </c>
      <c r="H432" s="20" t="str">
        <f>IFERROR(IF(L431&gt;0,G431*ActivityFactor+IF(WeightGoal="Maintain",0,IF(WeightGoal="Decrease",-500,IF(WeightGoal="Increase",500))),""),"")</f>
        <v/>
      </c>
      <c r="I432" s="20" t="str">
        <f>IFERROR(G432*(ActivityFactor),"")</f>
        <v/>
      </c>
      <c r="J432" s="20" t="str">
        <f>IFERROR(IF(WeightGoal="Increase",H432-I432,I432-H432),"")</f>
        <v/>
      </c>
      <c r="K432" s="21" t="str">
        <f t="shared" si="34"/>
        <v/>
      </c>
      <c r="L432" s="28" t="str">
        <f>IFERROR(IF(Standard,K432/CalsPerPound,K432/CalsPerPound/2.2),"")</f>
        <v/>
      </c>
      <c r="M432" s="27" t="str">
        <f>IFERROR(WeightToLoseGain-L432,"")</f>
        <v/>
      </c>
      <c r="N432" s="40" t="str">
        <f>IFERROR(IF(C431&lt;&gt;"",M432/(WeightToLoseGain),""),"")</f>
        <v/>
      </c>
    </row>
    <row r="433" spans="3:14" ht="15" customHeight="1" x14ac:dyDescent="0.3">
      <c r="C433" s="26" t="str">
        <f t="shared" si="30"/>
        <v/>
      </c>
      <c r="D433" s="18" t="str">
        <f t="shared" si="33"/>
        <v/>
      </c>
      <c r="E433" s="18" t="str">
        <f t="shared" si="31"/>
        <v/>
      </c>
      <c r="F433" s="19" t="str">
        <f t="shared" si="32"/>
        <v/>
      </c>
      <c r="G433" s="29" t="str">
        <f>IFERROR(RunningBMR,"")</f>
        <v/>
      </c>
      <c r="H433" s="20" t="str">
        <f>IFERROR(IF(L432&gt;0,G432*ActivityFactor+IF(WeightGoal="Maintain",0,IF(WeightGoal="Decrease",-500,IF(WeightGoal="Increase",500))),""),"")</f>
        <v/>
      </c>
      <c r="I433" s="20" t="str">
        <f>IFERROR(G433*(ActivityFactor),"")</f>
        <v/>
      </c>
      <c r="J433" s="20" t="str">
        <f>IFERROR(IF(WeightGoal="Increase",H433-I433,I433-H433),"")</f>
        <v/>
      </c>
      <c r="K433" s="21" t="str">
        <f t="shared" si="34"/>
        <v/>
      </c>
      <c r="L433" s="28" t="str">
        <f>IFERROR(IF(Standard,K433/CalsPerPound,K433/CalsPerPound/2.2),"")</f>
        <v/>
      </c>
      <c r="M433" s="27" t="str">
        <f>IFERROR(WeightToLoseGain-L433,"")</f>
        <v/>
      </c>
      <c r="N433" s="40" t="str">
        <f>IFERROR(IF(C432&lt;&gt;"",M433/(WeightToLoseGain),""),"")</f>
        <v/>
      </c>
    </row>
    <row r="434" spans="3:14" ht="15" customHeight="1" x14ac:dyDescent="0.3">
      <c r="C434" s="26" t="str">
        <f t="shared" si="30"/>
        <v/>
      </c>
      <c r="D434" s="18" t="str">
        <f t="shared" si="33"/>
        <v/>
      </c>
      <c r="E434" s="18" t="str">
        <f t="shared" si="31"/>
        <v/>
      </c>
      <c r="F434" s="19" t="str">
        <f t="shared" si="32"/>
        <v/>
      </c>
      <c r="G434" s="29" t="str">
        <f>IFERROR(RunningBMR,"")</f>
        <v/>
      </c>
      <c r="H434" s="20" t="str">
        <f>IFERROR(IF(L433&gt;0,G433*ActivityFactor+IF(WeightGoal="Maintain",0,IF(WeightGoal="Decrease",-500,IF(WeightGoal="Increase",500))),""),"")</f>
        <v/>
      </c>
      <c r="I434" s="20" t="str">
        <f>IFERROR(G434*(ActivityFactor),"")</f>
        <v/>
      </c>
      <c r="J434" s="20" t="str">
        <f>IFERROR(IF(WeightGoal="Increase",H434-I434,I434-H434),"")</f>
        <v/>
      </c>
      <c r="K434" s="21" t="str">
        <f t="shared" si="34"/>
        <v/>
      </c>
      <c r="L434" s="28" t="str">
        <f>IFERROR(IF(Standard,K434/CalsPerPound,K434/CalsPerPound/2.2),"")</f>
        <v/>
      </c>
      <c r="M434" s="27" t="str">
        <f>IFERROR(WeightToLoseGain-L434,"")</f>
        <v/>
      </c>
      <c r="N434" s="40" t="str">
        <f>IFERROR(IF(C433&lt;&gt;"",M434/(WeightToLoseGain),""),"")</f>
        <v/>
      </c>
    </row>
    <row r="435" spans="3:14" ht="15" customHeight="1" x14ac:dyDescent="0.3">
      <c r="C435" s="26" t="str">
        <f t="shared" si="30"/>
        <v/>
      </c>
      <c r="D435" s="18" t="str">
        <f t="shared" si="33"/>
        <v/>
      </c>
      <c r="E435" s="18" t="str">
        <f t="shared" si="31"/>
        <v/>
      </c>
      <c r="F435" s="19" t="str">
        <f t="shared" si="32"/>
        <v/>
      </c>
      <c r="G435" s="29" t="str">
        <f>IFERROR(RunningBMR,"")</f>
        <v/>
      </c>
      <c r="H435" s="20" t="str">
        <f>IFERROR(IF(L434&gt;0,G434*ActivityFactor+IF(WeightGoal="Maintain",0,IF(WeightGoal="Decrease",-500,IF(WeightGoal="Increase",500))),""),"")</f>
        <v/>
      </c>
      <c r="I435" s="20" t="str">
        <f>IFERROR(G435*(ActivityFactor),"")</f>
        <v/>
      </c>
      <c r="J435" s="20" t="str">
        <f>IFERROR(IF(WeightGoal="Increase",H435-I435,I435-H435),"")</f>
        <v/>
      </c>
      <c r="K435" s="21" t="str">
        <f t="shared" si="34"/>
        <v/>
      </c>
      <c r="L435" s="28" t="str">
        <f>IFERROR(IF(Standard,K435/CalsPerPound,K435/CalsPerPound/2.2),"")</f>
        <v/>
      </c>
      <c r="M435" s="27" t="str">
        <f>IFERROR(WeightToLoseGain-L435,"")</f>
        <v/>
      </c>
      <c r="N435" s="40" t="str">
        <f>IFERROR(IF(C434&lt;&gt;"",M435/(WeightToLoseGain),""),"")</f>
        <v/>
      </c>
    </row>
    <row r="436" spans="3:14" ht="15" customHeight="1" x14ac:dyDescent="0.3">
      <c r="C436" s="26" t="str">
        <f t="shared" si="30"/>
        <v/>
      </c>
      <c r="D436" s="18" t="str">
        <f t="shared" si="33"/>
        <v/>
      </c>
      <c r="E436" s="18" t="str">
        <f t="shared" si="31"/>
        <v/>
      </c>
      <c r="F436" s="19" t="str">
        <f t="shared" si="32"/>
        <v/>
      </c>
      <c r="G436" s="29" t="str">
        <f>IFERROR(RunningBMR,"")</f>
        <v/>
      </c>
      <c r="H436" s="20" t="str">
        <f>IFERROR(IF(L435&gt;0,G435*ActivityFactor+IF(WeightGoal="Maintain",0,IF(WeightGoal="Decrease",-500,IF(WeightGoal="Increase",500))),""),"")</f>
        <v/>
      </c>
      <c r="I436" s="20" t="str">
        <f>IFERROR(G436*(ActivityFactor),"")</f>
        <v/>
      </c>
      <c r="J436" s="20" t="str">
        <f>IFERROR(IF(WeightGoal="Increase",H436-I436,I436-H436),"")</f>
        <v/>
      </c>
      <c r="K436" s="21" t="str">
        <f t="shared" si="34"/>
        <v/>
      </c>
      <c r="L436" s="28" t="str">
        <f>IFERROR(IF(Standard,K436/CalsPerPound,K436/CalsPerPound/2.2),"")</f>
        <v/>
      </c>
      <c r="M436" s="27" t="str">
        <f>IFERROR(WeightToLoseGain-L436,"")</f>
        <v/>
      </c>
      <c r="N436" s="40" t="str">
        <f>IFERROR(IF(C435&lt;&gt;"",M436/(WeightToLoseGain),""),"")</f>
        <v/>
      </c>
    </row>
    <row r="437" spans="3:14" ht="15" customHeight="1" x14ac:dyDescent="0.3">
      <c r="C437" s="26" t="str">
        <f t="shared" si="30"/>
        <v/>
      </c>
      <c r="D437" s="18" t="str">
        <f t="shared" si="33"/>
        <v/>
      </c>
      <c r="E437" s="18" t="str">
        <f t="shared" si="31"/>
        <v/>
      </c>
      <c r="F437" s="19" t="str">
        <f t="shared" si="32"/>
        <v/>
      </c>
      <c r="G437" s="29" t="str">
        <f>IFERROR(RunningBMR,"")</f>
        <v/>
      </c>
      <c r="H437" s="20" t="str">
        <f>IFERROR(IF(L436&gt;0,G436*ActivityFactor+IF(WeightGoal="Maintain",0,IF(WeightGoal="Decrease",-500,IF(WeightGoal="Increase",500))),""),"")</f>
        <v/>
      </c>
      <c r="I437" s="20" t="str">
        <f>IFERROR(G437*(ActivityFactor),"")</f>
        <v/>
      </c>
      <c r="J437" s="20" t="str">
        <f>IFERROR(IF(WeightGoal="Increase",H437-I437,I437-H437),"")</f>
        <v/>
      </c>
      <c r="K437" s="21" t="str">
        <f t="shared" si="34"/>
        <v/>
      </c>
      <c r="L437" s="28" t="str">
        <f>IFERROR(IF(Standard,K437/CalsPerPound,K437/CalsPerPound/2.2),"")</f>
        <v/>
      </c>
      <c r="M437" s="27" t="str">
        <f>IFERROR(WeightToLoseGain-L437,"")</f>
        <v/>
      </c>
      <c r="N437" s="40" t="str">
        <f>IFERROR(IF(C436&lt;&gt;"",M437/(WeightToLoseGain),""),"")</f>
        <v/>
      </c>
    </row>
    <row r="438" spans="3:14" ht="15" customHeight="1" x14ac:dyDescent="0.3">
      <c r="C438" s="26" t="str">
        <f t="shared" si="30"/>
        <v/>
      </c>
      <c r="D438" s="18" t="str">
        <f t="shared" si="33"/>
        <v/>
      </c>
      <c r="E438" s="18" t="str">
        <f t="shared" si="31"/>
        <v/>
      </c>
      <c r="F438" s="19" t="str">
        <f t="shared" si="32"/>
        <v/>
      </c>
      <c r="G438" s="29" t="str">
        <f>IFERROR(RunningBMR,"")</f>
        <v/>
      </c>
      <c r="H438" s="20" t="str">
        <f>IFERROR(IF(L437&gt;0,G437*ActivityFactor+IF(WeightGoal="Maintain",0,IF(WeightGoal="Decrease",-500,IF(WeightGoal="Increase",500))),""),"")</f>
        <v/>
      </c>
      <c r="I438" s="20" t="str">
        <f>IFERROR(G438*(ActivityFactor),"")</f>
        <v/>
      </c>
      <c r="J438" s="20" t="str">
        <f>IFERROR(IF(WeightGoal="Increase",H438-I438,I438-H438),"")</f>
        <v/>
      </c>
      <c r="K438" s="21" t="str">
        <f t="shared" si="34"/>
        <v/>
      </c>
      <c r="L438" s="28" t="str">
        <f>IFERROR(IF(Standard,K438/CalsPerPound,K438/CalsPerPound/2.2),"")</f>
        <v/>
      </c>
      <c r="M438" s="27" t="str">
        <f>IFERROR(WeightToLoseGain-L438,"")</f>
        <v/>
      </c>
      <c r="N438" s="40" t="str">
        <f>IFERROR(IF(C437&lt;&gt;"",M438/(WeightToLoseGain),""),"")</f>
        <v/>
      </c>
    </row>
    <row r="439" spans="3:14" ht="15" customHeight="1" x14ac:dyDescent="0.3">
      <c r="C439" s="26" t="str">
        <f t="shared" si="30"/>
        <v/>
      </c>
      <c r="D439" s="18" t="str">
        <f t="shared" si="33"/>
        <v/>
      </c>
      <c r="E439" s="18" t="str">
        <f t="shared" si="31"/>
        <v/>
      </c>
      <c r="F439" s="19" t="str">
        <f t="shared" si="32"/>
        <v/>
      </c>
      <c r="G439" s="29" t="str">
        <f>IFERROR(RunningBMR,"")</f>
        <v/>
      </c>
      <c r="H439" s="20" t="str">
        <f>IFERROR(IF(L438&gt;0,G438*ActivityFactor+IF(WeightGoal="Maintain",0,IF(WeightGoal="Decrease",-500,IF(WeightGoal="Increase",500))),""),"")</f>
        <v/>
      </c>
      <c r="I439" s="20" t="str">
        <f>IFERROR(G439*(ActivityFactor),"")</f>
        <v/>
      </c>
      <c r="J439" s="20" t="str">
        <f>IFERROR(IF(WeightGoal="Increase",H439-I439,I439-H439),"")</f>
        <v/>
      </c>
      <c r="K439" s="21" t="str">
        <f t="shared" si="34"/>
        <v/>
      </c>
      <c r="L439" s="28" t="str">
        <f>IFERROR(IF(Standard,K439/CalsPerPound,K439/CalsPerPound/2.2),"")</f>
        <v/>
      </c>
      <c r="M439" s="27" t="str">
        <f>IFERROR(WeightToLoseGain-L439,"")</f>
        <v/>
      </c>
      <c r="N439" s="40" t="str">
        <f>IFERROR(IF(C438&lt;&gt;"",M439/(WeightToLoseGain),""),"")</f>
        <v/>
      </c>
    </row>
    <row r="440" spans="3:14" ht="15" customHeight="1" x14ac:dyDescent="0.3">
      <c r="C440" s="26" t="str">
        <f t="shared" si="30"/>
        <v/>
      </c>
      <c r="D440" s="18" t="str">
        <f t="shared" si="33"/>
        <v/>
      </c>
      <c r="E440" s="18" t="str">
        <f t="shared" si="31"/>
        <v/>
      </c>
      <c r="F440" s="19" t="str">
        <f t="shared" si="32"/>
        <v/>
      </c>
      <c r="G440" s="29" t="str">
        <f>IFERROR(RunningBMR,"")</f>
        <v/>
      </c>
      <c r="H440" s="20" t="str">
        <f>IFERROR(IF(L439&gt;0,G439*ActivityFactor+IF(WeightGoal="Maintain",0,IF(WeightGoal="Decrease",-500,IF(WeightGoal="Increase",500))),""),"")</f>
        <v/>
      </c>
      <c r="I440" s="20" t="str">
        <f>IFERROR(G440*(ActivityFactor),"")</f>
        <v/>
      </c>
      <c r="J440" s="20" t="str">
        <f>IFERROR(IF(WeightGoal="Increase",H440-I440,I440-H440),"")</f>
        <v/>
      </c>
      <c r="K440" s="21" t="str">
        <f t="shared" si="34"/>
        <v/>
      </c>
      <c r="L440" s="28" t="str">
        <f>IFERROR(IF(Standard,K440/CalsPerPound,K440/CalsPerPound/2.2),"")</f>
        <v/>
      </c>
      <c r="M440" s="27" t="str">
        <f>IFERROR(WeightToLoseGain-L440,"")</f>
        <v/>
      </c>
      <c r="N440" s="40" t="str">
        <f>IFERROR(IF(C439&lt;&gt;"",M440/(WeightToLoseGain),""),"")</f>
        <v/>
      </c>
    </row>
    <row r="441" spans="3:14" ht="15" customHeight="1" x14ac:dyDescent="0.3">
      <c r="C441" s="26" t="str">
        <f t="shared" si="30"/>
        <v/>
      </c>
      <c r="D441" s="18" t="str">
        <f t="shared" si="33"/>
        <v/>
      </c>
      <c r="E441" s="18" t="str">
        <f t="shared" si="31"/>
        <v/>
      </c>
      <c r="F441" s="19" t="str">
        <f t="shared" si="32"/>
        <v/>
      </c>
      <c r="G441" s="29" t="str">
        <f>IFERROR(RunningBMR,"")</f>
        <v/>
      </c>
      <c r="H441" s="20" t="str">
        <f>IFERROR(IF(L440&gt;0,G440*ActivityFactor+IF(WeightGoal="Maintain",0,IF(WeightGoal="Decrease",-500,IF(WeightGoal="Increase",500))),""),"")</f>
        <v/>
      </c>
      <c r="I441" s="20" t="str">
        <f>IFERROR(G441*(ActivityFactor),"")</f>
        <v/>
      </c>
      <c r="J441" s="20" t="str">
        <f>IFERROR(IF(WeightGoal="Increase",H441-I441,I441-H441),"")</f>
        <v/>
      </c>
      <c r="K441" s="21" t="str">
        <f t="shared" si="34"/>
        <v/>
      </c>
      <c r="L441" s="28" t="str">
        <f>IFERROR(IF(Standard,K441/CalsPerPound,K441/CalsPerPound/2.2),"")</f>
        <v/>
      </c>
      <c r="M441" s="27" t="str">
        <f>IFERROR(WeightToLoseGain-L441,"")</f>
        <v/>
      </c>
      <c r="N441" s="40" t="str">
        <f>IFERROR(IF(C440&lt;&gt;"",M441/(WeightToLoseGain),""),"")</f>
        <v/>
      </c>
    </row>
    <row r="442" spans="3:14" ht="15" customHeight="1" x14ac:dyDescent="0.3">
      <c r="C442" s="26" t="str">
        <f t="shared" si="30"/>
        <v/>
      </c>
      <c r="D442" s="18" t="str">
        <f t="shared" si="33"/>
        <v/>
      </c>
      <c r="E442" s="18" t="str">
        <f t="shared" si="31"/>
        <v/>
      </c>
      <c r="F442" s="19" t="str">
        <f t="shared" si="32"/>
        <v/>
      </c>
      <c r="G442" s="29" t="str">
        <f>IFERROR(RunningBMR,"")</f>
        <v/>
      </c>
      <c r="H442" s="20" t="str">
        <f>IFERROR(IF(L441&gt;0,G441*ActivityFactor+IF(WeightGoal="Maintain",0,IF(WeightGoal="Decrease",-500,IF(WeightGoal="Increase",500))),""),"")</f>
        <v/>
      </c>
      <c r="I442" s="20" t="str">
        <f>IFERROR(G442*(ActivityFactor),"")</f>
        <v/>
      </c>
      <c r="J442" s="20" t="str">
        <f>IFERROR(IF(WeightGoal="Increase",H442-I442,I442-H442),"")</f>
        <v/>
      </c>
      <c r="K442" s="21" t="str">
        <f t="shared" si="34"/>
        <v/>
      </c>
      <c r="L442" s="28" t="str">
        <f>IFERROR(IF(Standard,K442/CalsPerPound,K442/CalsPerPound/2.2),"")</f>
        <v/>
      </c>
      <c r="M442" s="27" t="str">
        <f>IFERROR(WeightToLoseGain-L442,"")</f>
        <v/>
      </c>
      <c r="N442" s="40" t="str">
        <f>IFERROR(IF(C441&lt;&gt;"",M442/(WeightToLoseGain),""),"")</f>
        <v/>
      </c>
    </row>
    <row r="443" spans="3:14" ht="15" customHeight="1" x14ac:dyDescent="0.3">
      <c r="C443" s="26" t="str">
        <f t="shared" si="30"/>
        <v/>
      </c>
      <c r="D443" s="18" t="str">
        <f t="shared" si="33"/>
        <v/>
      </c>
      <c r="E443" s="18" t="str">
        <f t="shared" si="31"/>
        <v/>
      </c>
      <c r="F443" s="19" t="str">
        <f t="shared" si="32"/>
        <v/>
      </c>
      <c r="G443" s="29" t="str">
        <f>IFERROR(RunningBMR,"")</f>
        <v/>
      </c>
      <c r="H443" s="20" t="str">
        <f>IFERROR(IF(L442&gt;0,G442*ActivityFactor+IF(WeightGoal="Maintain",0,IF(WeightGoal="Decrease",-500,IF(WeightGoal="Increase",500))),""),"")</f>
        <v/>
      </c>
      <c r="I443" s="20" t="str">
        <f>IFERROR(G443*(ActivityFactor),"")</f>
        <v/>
      </c>
      <c r="J443" s="20" t="str">
        <f>IFERROR(IF(WeightGoal="Increase",H443-I443,I443-H443),"")</f>
        <v/>
      </c>
      <c r="K443" s="21" t="str">
        <f t="shared" si="34"/>
        <v/>
      </c>
      <c r="L443" s="28" t="str">
        <f>IFERROR(IF(Standard,K443/CalsPerPound,K443/CalsPerPound/2.2),"")</f>
        <v/>
      </c>
      <c r="M443" s="27" t="str">
        <f>IFERROR(WeightToLoseGain-L443,"")</f>
        <v/>
      </c>
      <c r="N443" s="40" t="str">
        <f>IFERROR(IF(C442&lt;&gt;"",M443/(WeightToLoseGain),""),"")</f>
        <v/>
      </c>
    </row>
    <row r="444" spans="3:14" ht="15" customHeight="1" x14ac:dyDescent="0.3">
      <c r="C444" s="26" t="str">
        <f t="shared" si="30"/>
        <v/>
      </c>
      <c r="D444" s="18" t="str">
        <f t="shared" si="33"/>
        <v/>
      </c>
      <c r="E444" s="18" t="str">
        <f t="shared" si="31"/>
        <v/>
      </c>
      <c r="F444" s="19" t="str">
        <f t="shared" si="32"/>
        <v/>
      </c>
      <c r="G444" s="29" t="str">
        <f>IFERROR(RunningBMR,"")</f>
        <v/>
      </c>
      <c r="H444" s="20" t="str">
        <f>IFERROR(IF(L443&gt;0,G443*ActivityFactor+IF(WeightGoal="Maintain",0,IF(WeightGoal="Decrease",-500,IF(WeightGoal="Increase",500))),""),"")</f>
        <v/>
      </c>
      <c r="I444" s="20" t="str">
        <f>IFERROR(G444*(ActivityFactor),"")</f>
        <v/>
      </c>
      <c r="J444" s="20" t="str">
        <f>IFERROR(IF(WeightGoal="Increase",H444-I444,I444-H444),"")</f>
        <v/>
      </c>
      <c r="K444" s="21" t="str">
        <f t="shared" si="34"/>
        <v/>
      </c>
      <c r="L444" s="28" t="str">
        <f>IFERROR(IF(Standard,K444/CalsPerPound,K444/CalsPerPound/2.2),"")</f>
        <v/>
      </c>
      <c r="M444" s="27" t="str">
        <f>IFERROR(WeightToLoseGain-L444,"")</f>
        <v/>
      </c>
      <c r="N444" s="40" t="str">
        <f>IFERROR(IF(C443&lt;&gt;"",M444/(WeightToLoseGain),""),"")</f>
        <v/>
      </c>
    </row>
    <row r="445" spans="3:14" ht="15" customHeight="1" x14ac:dyDescent="0.3">
      <c r="C445" s="26" t="str">
        <f t="shared" si="30"/>
        <v/>
      </c>
      <c r="D445" s="18" t="str">
        <f t="shared" si="33"/>
        <v/>
      </c>
      <c r="E445" s="18" t="str">
        <f t="shared" si="31"/>
        <v/>
      </c>
      <c r="F445" s="19" t="str">
        <f t="shared" si="32"/>
        <v/>
      </c>
      <c r="G445" s="29" t="str">
        <f>IFERROR(RunningBMR,"")</f>
        <v/>
      </c>
      <c r="H445" s="20" t="str">
        <f>IFERROR(IF(L444&gt;0,G444*ActivityFactor+IF(WeightGoal="Maintain",0,IF(WeightGoal="Decrease",-500,IF(WeightGoal="Increase",500))),""),"")</f>
        <v/>
      </c>
      <c r="I445" s="20" t="str">
        <f>IFERROR(G445*(ActivityFactor),"")</f>
        <v/>
      </c>
      <c r="J445" s="20" t="str">
        <f>IFERROR(IF(WeightGoal="Increase",H445-I445,I445-H445),"")</f>
        <v/>
      </c>
      <c r="K445" s="21" t="str">
        <f t="shared" si="34"/>
        <v/>
      </c>
      <c r="L445" s="28" t="str">
        <f>IFERROR(IF(Standard,K445/CalsPerPound,K445/CalsPerPound/2.2),"")</f>
        <v/>
      </c>
      <c r="M445" s="27" t="str">
        <f>IFERROR(WeightToLoseGain-L445,"")</f>
        <v/>
      </c>
      <c r="N445" s="40" t="str">
        <f>IFERROR(IF(C444&lt;&gt;"",M445/(WeightToLoseGain),""),"")</f>
        <v/>
      </c>
    </row>
    <row r="446" spans="3:14" ht="15" customHeight="1" x14ac:dyDescent="0.3">
      <c r="C446" s="26" t="str">
        <f t="shared" si="30"/>
        <v/>
      </c>
      <c r="D446" s="18" t="str">
        <f t="shared" si="33"/>
        <v/>
      </c>
      <c r="E446" s="18" t="str">
        <f t="shared" si="31"/>
        <v/>
      </c>
      <c r="F446" s="19" t="str">
        <f t="shared" si="32"/>
        <v/>
      </c>
      <c r="G446" s="29" t="str">
        <f>IFERROR(RunningBMR,"")</f>
        <v/>
      </c>
      <c r="H446" s="20" t="str">
        <f>IFERROR(IF(L445&gt;0,G445*ActivityFactor+IF(WeightGoal="Maintain",0,IF(WeightGoal="Decrease",-500,IF(WeightGoal="Increase",500))),""),"")</f>
        <v/>
      </c>
      <c r="I446" s="20" t="str">
        <f>IFERROR(G446*(ActivityFactor),"")</f>
        <v/>
      </c>
      <c r="J446" s="20" t="str">
        <f>IFERROR(IF(WeightGoal="Increase",H446-I446,I446-H446),"")</f>
        <v/>
      </c>
      <c r="K446" s="21" t="str">
        <f t="shared" si="34"/>
        <v/>
      </c>
      <c r="L446" s="28" t="str">
        <f>IFERROR(IF(Standard,K446/CalsPerPound,K446/CalsPerPound/2.2),"")</f>
        <v/>
      </c>
      <c r="M446" s="27" t="str">
        <f>IFERROR(WeightToLoseGain-L446,"")</f>
        <v/>
      </c>
      <c r="N446" s="40" t="str">
        <f>IFERROR(IF(C445&lt;&gt;"",M446/(WeightToLoseGain),""),"")</f>
        <v/>
      </c>
    </row>
    <row r="447" spans="3:14" ht="15" customHeight="1" x14ac:dyDescent="0.3">
      <c r="C447" s="26" t="str">
        <f t="shared" si="30"/>
        <v/>
      </c>
      <c r="D447" s="18" t="str">
        <f t="shared" si="33"/>
        <v/>
      </c>
      <c r="E447" s="18" t="str">
        <f t="shared" si="31"/>
        <v/>
      </c>
      <c r="F447" s="19" t="str">
        <f t="shared" si="32"/>
        <v/>
      </c>
      <c r="G447" s="29" t="str">
        <f>IFERROR(RunningBMR,"")</f>
        <v/>
      </c>
      <c r="H447" s="20" t="str">
        <f>IFERROR(IF(L446&gt;0,G446*ActivityFactor+IF(WeightGoal="Maintain",0,IF(WeightGoal="Decrease",-500,IF(WeightGoal="Increase",500))),""),"")</f>
        <v/>
      </c>
      <c r="I447" s="20" t="str">
        <f>IFERROR(G447*(ActivityFactor),"")</f>
        <v/>
      </c>
      <c r="J447" s="20" t="str">
        <f>IFERROR(IF(WeightGoal="Increase",H447-I447,I447-H447),"")</f>
        <v/>
      </c>
      <c r="K447" s="21" t="str">
        <f t="shared" si="34"/>
        <v/>
      </c>
      <c r="L447" s="28" t="str">
        <f>IFERROR(IF(Standard,K447/CalsPerPound,K447/CalsPerPound/2.2),"")</f>
        <v/>
      </c>
      <c r="M447" s="27" t="str">
        <f>IFERROR(WeightToLoseGain-L447,"")</f>
        <v/>
      </c>
      <c r="N447" s="40" t="str">
        <f>IFERROR(IF(C446&lt;&gt;"",M447/(WeightToLoseGain),""),"")</f>
        <v/>
      </c>
    </row>
    <row r="448" spans="3:14" ht="15" customHeight="1" x14ac:dyDescent="0.3">
      <c r="C448" s="26" t="str">
        <f t="shared" si="30"/>
        <v/>
      </c>
      <c r="D448" s="18" t="str">
        <f t="shared" si="33"/>
        <v/>
      </c>
      <c r="E448" s="18" t="str">
        <f t="shared" si="31"/>
        <v/>
      </c>
      <c r="F448" s="19" t="str">
        <f t="shared" si="32"/>
        <v/>
      </c>
      <c r="G448" s="29" t="str">
        <f>IFERROR(RunningBMR,"")</f>
        <v/>
      </c>
      <c r="H448" s="20" t="str">
        <f>IFERROR(IF(L447&gt;0,G447*ActivityFactor+IF(WeightGoal="Maintain",0,IF(WeightGoal="Decrease",-500,IF(WeightGoal="Increase",500))),""),"")</f>
        <v/>
      </c>
      <c r="I448" s="20" t="str">
        <f>IFERROR(G448*(ActivityFactor),"")</f>
        <v/>
      </c>
      <c r="J448" s="20" t="str">
        <f>IFERROR(IF(WeightGoal="Increase",H448-I448,I448-H448),"")</f>
        <v/>
      </c>
      <c r="K448" s="21" t="str">
        <f t="shared" si="34"/>
        <v/>
      </c>
      <c r="L448" s="28" t="str">
        <f>IFERROR(IF(Standard,K448/CalsPerPound,K448/CalsPerPound/2.2),"")</f>
        <v/>
      </c>
      <c r="M448" s="27" t="str">
        <f>IFERROR(WeightToLoseGain-L448,"")</f>
        <v/>
      </c>
      <c r="N448" s="40" t="str">
        <f>IFERROR(IF(C447&lt;&gt;"",M448/(WeightToLoseGain),""),"")</f>
        <v/>
      </c>
    </row>
    <row r="449" spans="3:14" ht="15" customHeight="1" x14ac:dyDescent="0.3">
      <c r="C449" s="26" t="str">
        <f t="shared" si="30"/>
        <v/>
      </c>
      <c r="D449" s="18" t="str">
        <f t="shared" si="33"/>
        <v/>
      </c>
      <c r="E449" s="18" t="str">
        <f t="shared" si="31"/>
        <v/>
      </c>
      <c r="F449" s="19" t="str">
        <f t="shared" si="32"/>
        <v/>
      </c>
      <c r="G449" s="29" t="str">
        <f>IFERROR(RunningBMR,"")</f>
        <v/>
      </c>
      <c r="H449" s="20" t="str">
        <f>IFERROR(IF(L448&gt;0,G448*ActivityFactor+IF(WeightGoal="Maintain",0,IF(WeightGoal="Decrease",-500,IF(WeightGoal="Increase",500))),""),"")</f>
        <v/>
      </c>
      <c r="I449" s="20" t="str">
        <f>IFERROR(G449*(ActivityFactor),"")</f>
        <v/>
      </c>
      <c r="J449" s="20" t="str">
        <f>IFERROR(IF(WeightGoal="Increase",H449-I449,I449-H449),"")</f>
        <v/>
      </c>
      <c r="K449" s="21" t="str">
        <f t="shared" si="34"/>
        <v/>
      </c>
      <c r="L449" s="28" t="str">
        <f>IFERROR(IF(Standard,K449/CalsPerPound,K449/CalsPerPound/2.2),"")</f>
        <v/>
      </c>
      <c r="M449" s="27" t="str">
        <f>IFERROR(WeightToLoseGain-L449,"")</f>
        <v/>
      </c>
      <c r="N449" s="40" t="str">
        <f>IFERROR(IF(C448&lt;&gt;"",M449/(WeightToLoseGain),""),"")</f>
        <v/>
      </c>
    </row>
    <row r="450" spans="3:14" ht="15" customHeight="1" x14ac:dyDescent="0.3">
      <c r="C450" s="26" t="str">
        <f t="shared" si="30"/>
        <v/>
      </c>
      <c r="D450" s="18" t="str">
        <f t="shared" si="33"/>
        <v/>
      </c>
      <c r="E450" s="18" t="str">
        <f t="shared" si="31"/>
        <v/>
      </c>
      <c r="F450" s="19" t="str">
        <f t="shared" si="32"/>
        <v/>
      </c>
      <c r="G450" s="29" t="str">
        <f>IFERROR(RunningBMR,"")</f>
        <v/>
      </c>
      <c r="H450" s="20" t="str">
        <f>IFERROR(IF(L449&gt;0,G449*ActivityFactor+IF(WeightGoal="Maintain",0,IF(WeightGoal="Decrease",-500,IF(WeightGoal="Increase",500))),""),"")</f>
        <v/>
      </c>
      <c r="I450" s="20" t="str">
        <f>IFERROR(G450*(ActivityFactor),"")</f>
        <v/>
      </c>
      <c r="J450" s="20" t="str">
        <f>IFERROR(IF(WeightGoal="Increase",H450-I450,I450-H450),"")</f>
        <v/>
      </c>
      <c r="K450" s="21" t="str">
        <f t="shared" si="34"/>
        <v/>
      </c>
      <c r="L450" s="28" t="str">
        <f>IFERROR(IF(Standard,K450/CalsPerPound,K450/CalsPerPound/2.2),"")</f>
        <v/>
      </c>
      <c r="M450" s="27" t="str">
        <f>IFERROR(WeightToLoseGain-L450,"")</f>
        <v/>
      </c>
      <c r="N450" s="40" t="str">
        <f>IFERROR(IF(C449&lt;&gt;"",M450/(WeightToLoseGain),""),"")</f>
        <v/>
      </c>
    </row>
    <row r="451" spans="3:14" ht="15" customHeight="1" x14ac:dyDescent="0.3">
      <c r="C451" s="26" t="str">
        <f t="shared" si="30"/>
        <v/>
      </c>
      <c r="D451" s="18" t="str">
        <f t="shared" si="33"/>
        <v/>
      </c>
      <c r="E451" s="18" t="str">
        <f t="shared" si="31"/>
        <v/>
      </c>
      <c r="F451" s="19" t="str">
        <f t="shared" si="32"/>
        <v/>
      </c>
      <c r="G451" s="29" t="str">
        <f>IFERROR(RunningBMR,"")</f>
        <v/>
      </c>
      <c r="H451" s="20" t="str">
        <f>IFERROR(IF(L450&gt;0,G450*ActivityFactor+IF(WeightGoal="Maintain",0,IF(WeightGoal="Decrease",-500,IF(WeightGoal="Increase",500))),""),"")</f>
        <v/>
      </c>
      <c r="I451" s="20" t="str">
        <f>IFERROR(G451*(ActivityFactor),"")</f>
        <v/>
      </c>
      <c r="J451" s="20" t="str">
        <f>IFERROR(IF(WeightGoal="Increase",H451-I451,I451-H451),"")</f>
        <v/>
      </c>
      <c r="K451" s="21" t="str">
        <f t="shared" si="34"/>
        <v/>
      </c>
      <c r="L451" s="28" t="str">
        <f>IFERROR(IF(Standard,K451/CalsPerPound,K451/CalsPerPound/2.2),"")</f>
        <v/>
      </c>
      <c r="M451" s="27" t="str">
        <f>IFERROR(WeightToLoseGain-L451,"")</f>
        <v/>
      </c>
      <c r="N451" s="40" t="str">
        <f>IFERROR(IF(C450&lt;&gt;"",M451/(WeightToLoseGain),""),"")</f>
        <v/>
      </c>
    </row>
    <row r="452" spans="3:14" ht="15" customHeight="1" x14ac:dyDescent="0.3">
      <c r="C452" s="26" t="str">
        <f t="shared" si="30"/>
        <v/>
      </c>
      <c r="D452" s="18" t="str">
        <f t="shared" si="33"/>
        <v/>
      </c>
      <c r="E452" s="18" t="str">
        <f t="shared" si="31"/>
        <v/>
      </c>
      <c r="F452" s="19" t="str">
        <f t="shared" si="32"/>
        <v/>
      </c>
      <c r="G452" s="29" t="str">
        <f>IFERROR(RunningBMR,"")</f>
        <v/>
      </c>
      <c r="H452" s="20" t="str">
        <f>IFERROR(IF(L451&gt;0,G451*ActivityFactor+IF(WeightGoal="Maintain",0,IF(WeightGoal="Decrease",-500,IF(WeightGoal="Increase",500))),""),"")</f>
        <v/>
      </c>
      <c r="I452" s="20" t="str">
        <f>IFERROR(G452*(ActivityFactor),"")</f>
        <v/>
      </c>
      <c r="J452" s="20" t="str">
        <f>IFERROR(IF(WeightGoal="Increase",H452-I452,I452-H452),"")</f>
        <v/>
      </c>
      <c r="K452" s="21" t="str">
        <f t="shared" si="34"/>
        <v/>
      </c>
      <c r="L452" s="28" t="str">
        <f>IFERROR(IF(Standard,K452/CalsPerPound,K452/CalsPerPound/2.2),"")</f>
        <v/>
      </c>
      <c r="M452" s="27" t="str">
        <f>IFERROR(WeightToLoseGain-L452,"")</f>
        <v/>
      </c>
      <c r="N452" s="40" t="str">
        <f>IFERROR(IF(C451&lt;&gt;"",M452/(WeightToLoseGain),""),"")</f>
        <v/>
      </c>
    </row>
    <row r="453" spans="3:14" ht="15" customHeight="1" x14ac:dyDescent="0.3">
      <c r="C453" s="26" t="str">
        <f t="shared" si="30"/>
        <v/>
      </c>
      <c r="D453" s="18" t="str">
        <f t="shared" si="33"/>
        <v/>
      </c>
      <c r="E453" s="18" t="str">
        <f t="shared" si="31"/>
        <v/>
      </c>
      <c r="F453" s="19" t="str">
        <f t="shared" si="32"/>
        <v/>
      </c>
      <c r="G453" s="29" t="str">
        <f>IFERROR(RunningBMR,"")</f>
        <v/>
      </c>
      <c r="H453" s="20" t="str">
        <f>IFERROR(IF(L452&gt;0,G452*ActivityFactor+IF(WeightGoal="Maintain",0,IF(WeightGoal="Decrease",-500,IF(WeightGoal="Increase",500))),""),"")</f>
        <v/>
      </c>
      <c r="I453" s="20" t="str">
        <f>IFERROR(G453*(ActivityFactor),"")</f>
        <v/>
      </c>
      <c r="J453" s="20" t="str">
        <f>IFERROR(IF(WeightGoal="Increase",H453-I453,I453-H453),"")</f>
        <v/>
      </c>
      <c r="K453" s="21" t="str">
        <f t="shared" si="34"/>
        <v/>
      </c>
      <c r="L453" s="28" t="str">
        <f>IFERROR(IF(Standard,K453/CalsPerPound,K453/CalsPerPound/2.2),"")</f>
        <v/>
      </c>
      <c r="M453" s="27" t="str">
        <f>IFERROR(WeightToLoseGain-L453,"")</f>
        <v/>
      </c>
      <c r="N453" s="40" t="str">
        <f>IFERROR(IF(C452&lt;&gt;"",M453/(WeightToLoseGain),""),"")</f>
        <v/>
      </c>
    </row>
    <row r="454" spans="3:14" ht="15" customHeight="1" x14ac:dyDescent="0.3">
      <c r="C454" s="26" t="str">
        <f t="shared" si="30"/>
        <v/>
      </c>
      <c r="D454" s="18" t="str">
        <f t="shared" si="33"/>
        <v/>
      </c>
      <c r="E454" s="18" t="str">
        <f t="shared" si="31"/>
        <v/>
      </c>
      <c r="F454" s="19" t="str">
        <f t="shared" si="32"/>
        <v/>
      </c>
      <c r="G454" s="29" t="str">
        <f>IFERROR(RunningBMR,"")</f>
        <v/>
      </c>
      <c r="H454" s="20" t="str">
        <f>IFERROR(IF(L453&gt;0,G453*ActivityFactor+IF(WeightGoal="Maintain",0,IF(WeightGoal="Decrease",-500,IF(WeightGoal="Increase",500))),""),"")</f>
        <v/>
      </c>
      <c r="I454" s="20" t="str">
        <f>IFERROR(G454*(ActivityFactor),"")</f>
        <v/>
      </c>
      <c r="J454" s="20" t="str">
        <f>IFERROR(IF(WeightGoal="Increase",H454-I454,I454-H454),"")</f>
        <v/>
      </c>
      <c r="K454" s="21" t="str">
        <f t="shared" si="34"/>
        <v/>
      </c>
      <c r="L454" s="28" t="str">
        <f>IFERROR(IF(Standard,K454/CalsPerPound,K454/CalsPerPound/2.2),"")</f>
        <v/>
      </c>
      <c r="M454" s="27" t="str">
        <f>IFERROR(WeightToLoseGain-L454,"")</f>
        <v/>
      </c>
      <c r="N454" s="40" t="str">
        <f>IFERROR(IF(C453&lt;&gt;"",M454/(WeightToLoseGain),""),"")</f>
        <v/>
      </c>
    </row>
    <row r="455" spans="3:14" ht="15" customHeight="1" x14ac:dyDescent="0.3">
      <c r="C455" s="26" t="str">
        <f t="shared" si="30"/>
        <v/>
      </c>
      <c r="D455" s="18" t="str">
        <f t="shared" si="33"/>
        <v/>
      </c>
      <c r="E455" s="18" t="str">
        <f t="shared" si="31"/>
        <v/>
      </c>
      <c r="F455" s="19" t="str">
        <f t="shared" si="32"/>
        <v/>
      </c>
      <c r="G455" s="29" t="str">
        <f>IFERROR(RunningBMR,"")</f>
        <v/>
      </c>
      <c r="H455" s="20" t="str">
        <f>IFERROR(IF(L454&gt;0,G454*ActivityFactor+IF(WeightGoal="Maintain",0,IF(WeightGoal="Decrease",-500,IF(WeightGoal="Increase",500))),""),"")</f>
        <v/>
      </c>
      <c r="I455" s="20" t="str">
        <f>IFERROR(G455*(ActivityFactor),"")</f>
        <v/>
      </c>
      <c r="J455" s="20" t="str">
        <f>IFERROR(IF(WeightGoal="Increase",H455-I455,I455-H455),"")</f>
        <v/>
      </c>
      <c r="K455" s="21" t="str">
        <f t="shared" si="34"/>
        <v/>
      </c>
      <c r="L455" s="28" t="str">
        <f>IFERROR(IF(Standard,K455/CalsPerPound,K455/CalsPerPound/2.2),"")</f>
        <v/>
      </c>
      <c r="M455" s="27" t="str">
        <f>IFERROR(WeightToLoseGain-L455,"")</f>
        <v/>
      </c>
      <c r="N455" s="40" t="str">
        <f>IFERROR(IF(C454&lt;&gt;"",M455/(WeightToLoseGain),""),"")</f>
        <v/>
      </c>
    </row>
    <row r="456" spans="3:14" ht="15" customHeight="1" x14ac:dyDescent="0.3">
      <c r="C456" s="26" t="str">
        <f t="shared" si="30"/>
        <v/>
      </c>
      <c r="D456" s="18" t="str">
        <f t="shared" si="33"/>
        <v/>
      </c>
      <c r="E456" s="18" t="str">
        <f t="shared" si="31"/>
        <v/>
      </c>
      <c r="F456" s="19" t="str">
        <f t="shared" si="32"/>
        <v/>
      </c>
      <c r="G456" s="29" t="str">
        <f>IFERROR(RunningBMR,"")</f>
        <v/>
      </c>
      <c r="H456" s="20" t="str">
        <f>IFERROR(IF(L455&gt;0,G455*ActivityFactor+IF(WeightGoal="Maintain",0,IF(WeightGoal="Decrease",-500,IF(WeightGoal="Increase",500))),""),"")</f>
        <v/>
      </c>
      <c r="I456" s="20" t="str">
        <f>IFERROR(G456*(ActivityFactor),"")</f>
        <v/>
      </c>
      <c r="J456" s="20" t="str">
        <f>IFERROR(IF(WeightGoal="Increase",H456-I456,I456-H456),"")</f>
        <v/>
      </c>
      <c r="K456" s="21" t="str">
        <f t="shared" si="34"/>
        <v/>
      </c>
      <c r="L456" s="28" t="str">
        <f>IFERROR(IF(Standard,K456/CalsPerPound,K456/CalsPerPound/2.2),"")</f>
        <v/>
      </c>
      <c r="M456" s="27" t="str">
        <f>IFERROR(WeightToLoseGain-L456,"")</f>
        <v/>
      </c>
      <c r="N456" s="40" t="str">
        <f>IFERROR(IF(C455&lt;&gt;"",M456/(WeightToLoseGain),""),"")</f>
        <v/>
      </c>
    </row>
    <row r="457" spans="3:14" ht="15" customHeight="1" x14ac:dyDescent="0.3">
      <c r="C457" s="26" t="str">
        <f t="shared" si="30"/>
        <v/>
      </c>
      <c r="D457" s="18" t="str">
        <f t="shared" si="33"/>
        <v/>
      </c>
      <c r="E457" s="18" t="str">
        <f t="shared" si="31"/>
        <v/>
      </c>
      <c r="F457" s="19" t="str">
        <f t="shared" si="32"/>
        <v/>
      </c>
      <c r="G457" s="29" t="str">
        <f>IFERROR(RunningBMR,"")</f>
        <v/>
      </c>
      <c r="H457" s="20" t="str">
        <f>IFERROR(IF(L456&gt;0,G456*ActivityFactor+IF(WeightGoal="Maintain",0,IF(WeightGoal="Decrease",-500,IF(WeightGoal="Increase",500))),""),"")</f>
        <v/>
      </c>
      <c r="I457" s="20" t="str">
        <f>IFERROR(G457*(ActivityFactor),"")</f>
        <v/>
      </c>
      <c r="J457" s="20" t="str">
        <f>IFERROR(IF(WeightGoal="Increase",H457-I457,I457-H457),"")</f>
        <v/>
      </c>
      <c r="K457" s="21" t="str">
        <f t="shared" si="34"/>
        <v/>
      </c>
      <c r="L457" s="28" t="str">
        <f>IFERROR(IF(Standard,K457/CalsPerPound,K457/CalsPerPound/2.2),"")</f>
        <v/>
      </c>
      <c r="M457" s="27" t="str">
        <f>IFERROR(WeightToLoseGain-L457,"")</f>
        <v/>
      </c>
      <c r="N457" s="40" t="str">
        <f>IFERROR(IF(C456&lt;&gt;"",M457/(WeightToLoseGain),""),"")</f>
        <v/>
      </c>
    </row>
    <row r="458" spans="3:14" ht="15" customHeight="1" x14ac:dyDescent="0.3">
      <c r="C458" s="26" t="str">
        <f t="shared" si="30"/>
        <v/>
      </c>
      <c r="D458" s="18" t="str">
        <f t="shared" si="33"/>
        <v/>
      </c>
      <c r="E458" s="18" t="str">
        <f t="shared" si="31"/>
        <v/>
      </c>
      <c r="F458" s="19" t="str">
        <f t="shared" si="32"/>
        <v/>
      </c>
      <c r="G458" s="29" t="str">
        <f>IFERROR(RunningBMR,"")</f>
        <v/>
      </c>
      <c r="H458" s="20" t="str">
        <f>IFERROR(IF(L457&gt;0,G457*ActivityFactor+IF(WeightGoal="Maintain",0,IF(WeightGoal="Decrease",-500,IF(WeightGoal="Increase",500))),""),"")</f>
        <v/>
      </c>
      <c r="I458" s="20" t="str">
        <f>IFERROR(G458*(ActivityFactor),"")</f>
        <v/>
      </c>
      <c r="J458" s="20" t="str">
        <f>IFERROR(IF(WeightGoal="Increase",H458-I458,I458-H458),"")</f>
        <v/>
      </c>
      <c r="K458" s="21" t="str">
        <f t="shared" si="34"/>
        <v/>
      </c>
      <c r="L458" s="28" t="str">
        <f>IFERROR(IF(Standard,K458/CalsPerPound,K458/CalsPerPound/2.2),"")</f>
        <v/>
      </c>
      <c r="M458" s="27" t="str">
        <f>IFERROR(WeightToLoseGain-L458,"")</f>
        <v/>
      </c>
      <c r="N458" s="40" t="str">
        <f>IFERROR(IF(C457&lt;&gt;"",M458/(WeightToLoseGain),""),"")</f>
        <v/>
      </c>
    </row>
    <row r="459" spans="3:14" ht="15" customHeight="1" x14ac:dyDescent="0.3">
      <c r="C459" s="26" t="str">
        <f t="shared" si="30"/>
        <v/>
      </c>
      <c r="D459" s="18" t="str">
        <f t="shared" si="33"/>
        <v/>
      </c>
      <c r="E459" s="18" t="str">
        <f t="shared" si="31"/>
        <v/>
      </c>
      <c r="F459" s="19" t="str">
        <f t="shared" si="32"/>
        <v/>
      </c>
      <c r="G459" s="29" t="str">
        <f>IFERROR(RunningBMR,"")</f>
        <v/>
      </c>
      <c r="H459" s="20" t="str">
        <f>IFERROR(IF(L458&gt;0,G458*ActivityFactor+IF(WeightGoal="Maintain",0,IF(WeightGoal="Decrease",-500,IF(WeightGoal="Increase",500))),""),"")</f>
        <v/>
      </c>
      <c r="I459" s="20" t="str">
        <f>IFERROR(G459*(ActivityFactor),"")</f>
        <v/>
      </c>
      <c r="J459" s="20" t="str">
        <f>IFERROR(IF(WeightGoal="Increase",H459-I459,I459-H459),"")</f>
        <v/>
      </c>
      <c r="K459" s="21" t="str">
        <f t="shared" si="34"/>
        <v/>
      </c>
      <c r="L459" s="28" t="str">
        <f>IFERROR(IF(Standard,K459/CalsPerPound,K459/CalsPerPound/2.2),"")</f>
        <v/>
      </c>
      <c r="M459" s="27" t="str">
        <f>IFERROR(WeightToLoseGain-L459,"")</f>
        <v/>
      </c>
      <c r="N459" s="40" t="str">
        <f>IFERROR(IF(C458&lt;&gt;"",M459/(WeightToLoseGain),""),"")</f>
        <v/>
      </c>
    </row>
    <row r="460" spans="3:14" ht="15" customHeight="1" x14ac:dyDescent="0.3">
      <c r="C460" s="26" t="str">
        <f t="shared" si="30"/>
        <v/>
      </c>
      <c r="D460" s="18" t="str">
        <f t="shared" si="33"/>
        <v/>
      </c>
      <c r="E460" s="18" t="str">
        <f t="shared" si="31"/>
        <v/>
      </c>
      <c r="F460" s="19" t="str">
        <f t="shared" si="32"/>
        <v/>
      </c>
      <c r="G460" s="29" t="str">
        <f>IFERROR(RunningBMR,"")</f>
        <v/>
      </c>
      <c r="H460" s="20" t="str">
        <f>IFERROR(IF(L459&gt;0,G459*ActivityFactor+IF(WeightGoal="Maintain",0,IF(WeightGoal="Decrease",-500,IF(WeightGoal="Increase",500))),""),"")</f>
        <v/>
      </c>
      <c r="I460" s="20" t="str">
        <f>IFERROR(G460*(ActivityFactor),"")</f>
        <v/>
      </c>
      <c r="J460" s="20" t="str">
        <f>IFERROR(IF(WeightGoal="Increase",H460-I460,I460-H460),"")</f>
        <v/>
      </c>
      <c r="K460" s="21" t="str">
        <f t="shared" si="34"/>
        <v/>
      </c>
      <c r="L460" s="28" t="str">
        <f>IFERROR(IF(Standard,K460/CalsPerPound,K460/CalsPerPound/2.2),"")</f>
        <v/>
      </c>
      <c r="M460" s="27" t="str">
        <f>IFERROR(WeightToLoseGain-L460,"")</f>
        <v/>
      </c>
      <c r="N460" s="40" t="str">
        <f>IFERROR(IF(C459&lt;&gt;"",M460/(WeightToLoseGain),""),"")</f>
        <v/>
      </c>
    </row>
    <row r="461" spans="3:14" ht="15" customHeight="1" x14ac:dyDescent="0.3">
      <c r="C461" s="26" t="str">
        <f t="shared" ref="C461:C524" si="35">IFERROR(IF(L460&gt;0,C460+1,""),"")</f>
        <v/>
      </c>
      <c r="D461" s="18" t="str">
        <f t="shared" si="33"/>
        <v/>
      </c>
      <c r="E461" s="18" t="str">
        <f t="shared" ref="E461:E524" si="36">IFERROR(IF(L460&gt;0,E460+1,""),"")</f>
        <v/>
      </c>
      <c r="F461" s="19" t="str">
        <f t="shared" ref="F461:F524" si="37">IFERROR(IF($E461&lt;&gt;"",F460-(J460/CalsPerPound),""),"")</f>
        <v/>
      </c>
      <c r="G461" s="29" t="str">
        <f>IFERROR(RunningBMR,"")</f>
        <v/>
      </c>
      <c r="H461" s="20" t="str">
        <f>IFERROR(IF(L460&gt;0,G460*ActivityFactor+IF(WeightGoal="Maintain",0,IF(WeightGoal="Decrease",-500,IF(WeightGoal="Increase",500))),""),"")</f>
        <v/>
      </c>
      <c r="I461" s="20" t="str">
        <f>IFERROR(G461*(ActivityFactor),"")</f>
        <v/>
      </c>
      <c r="J461" s="20" t="str">
        <f>IFERROR(IF(WeightGoal="Increase",H461-I461,I461-H461),"")</f>
        <v/>
      </c>
      <c r="K461" s="21" t="str">
        <f t="shared" si="34"/>
        <v/>
      </c>
      <c r="L461" s="28" t="str">
        <f>IFERROR(IF(Standard,K461/CalsPerPound,K461/CalsPerPound/2.2),"")</f>
        <v/>
      </c>
      <c r="M461" s="27" t="str">
        <f>IFERROR(WeightToLoseGain-L461,"")</f>
        <v/>
      </c>
      <c r="N461" s="40" t="str">
        <f>IFERROR(IF(C460&lt;&gt;"",M461/(WeightToLoseGain),""),"")</f>
        <v/>
      </c>
    </row>
    <row r="462" spans="3:14" ht="15" customHeight="1" x14ac:dyDescent="0.3">
      <c r="C462" s="26" t="str">
        <f t="shared" si="35"/>
        <v/>
      </c>
      <c r="D462" s="18" t="str">
        <f t="shared" ref="D462:D525" si="38">IFERROR(IF(E462&lt;&gt;"",IF(MOD(E462,7)=1,(E461/7)+1,""),""),"")</f>
        <v/>
      </c>
      <c r="E462" s="18" t="str">
        <f t="shared" si="36"/>
        <v/>
      </c>
      <c r="F462" s="19" t="str">
        <f t="shared" si="37"/>
        <v/>
      </c>
      <c r="G462" s="29" t="str">
        <f>IFERROR(RunningBMR,"")</f>
        <v/>
      </c>
      <c r="H462" s="20" t="str">
        <f>IFERROR(IF(L461&gt;0,G461*ActivityFactor+IF(WeightGoal="Maintain",0,IF(WeightGoal="Decrease",-500,IF(WeightGoal="Increase",500))),""),"")</f>
        <v/>
      </c>
      <c r="I462" s="20" t="str">
        <f>IFERROR(G462*(ActivityFactor),"")</f>
        <v/>
      </c>
      <c r="J462" s="20" t="str">
        <f>IFERROR(IF(WeightGoal="Increase",H462-I462,I462-H462),"")</f>
        <v/>
      </c>
      <c r="K462" s="21" t="str">
        <f t="shared" ref="K462:K525" si="39">IFERROR(K461-J462,"")</f>
        <v/>
      </c>
      <c r="L462" s="28" t="str">
        <f>IFERROR(IF(Standard,K462/CalsPerPound,K462/CalsPerPound/2.2),"")</f>
        <v/>
      </c>
      <c r="M462" s="27" t="str">
        <f>IFERROR(WeightToLoseGain-L462,"")</f>
        <v/>
      </c>
      <c r="N462" s="40" t="str">
        <f>IFERROR(IF(C461&lt;&gt;"",M462/(WeightToLoseGain),""),"")</f>
        <v/>
      </c>
    </row>
    <row r="463" spans="3:14" ht="15" customHeight="1" x14ac:dyDescent="0.3">
      <c r="C463" s="26" t="str">
        <f t="shared" si="35"/>
        <v/>
      </c>
      <c r="D463" s="18" t="str">
        <f t="shared" si="38"/>
        <v/>
      </c>
      <c r="E463" s="18" t="str">
        <f t="shared" si="36"/>
        <v/>
      </c>
      <c r="F463" s="19" t="str">
        <f t="shared" si="37"/>
        <v/>
      </c>
      <c r="G463" s="29" t="str">
        <f>IFERROR(RunningBMR,"")</f>
        <v/>
      </c>
      <c r="H463" s="20" t="str">
        <f>IFERROR(IF(L462&gt;0,G462*ActivityFactor+IF(WeightGoal="Maintain",0,IF(WeightGoal="Decrease",-500,IF(WeightGoal="Increase",500))),""),"")</f>
        <v/>
      </c>
      <c r="I463" s="20" t="str">
        <f>IFERROR(G463*(ActivityFactor),"")</f>
        <v/>
      </c>
      <c r="J463" s="20" t="str">
        <f>IFERROR(IF(WeightGoal="Increase",H463-I463,I463-H463),"")</f>
        <v/>
      </c>
      <c r="K463" s="21" t="str">
        <f t="shared" si="39"/>
        <v/>
      </c>
      <c r="L463" s="28" t="str">
        <f>IFERROR(IF(Standard,K463/CalsPerPound,K463/CalsPerPound/2.2),"")</f>
        <v/>
      </c>
      <c r="M463" s="27" t="str">
        <f>IFERROR(WeightToLoseGain-L463,"")</f>
        <v/>
      </c>
      <c r="N463" s="40" t="str">
        <f>IFERROR(IF(C462&lt;&gt;"",M463/(WeightToLoseGain),""),"")</f>
        <v/>
      </c>
    </row>
    <row r="464" spans="3:14" ht="15" customHeight="1" x14ac:dyDescent="0.3">
      <c r="C464" s="26" t="str">
        <f t="shared" si="35"/>
        <v/>
      </c>
      <c r="D464" s="18" t="str">
        <f t="shared" si="38"/>
        <v/>
      </c>
      <c r="E464" s="18" t="str">
        <f t="shared" si="36"/>
        <v/>
      </c>
      <c r="F464" s="19" t="str">
        <f t="shared" si="37"/>
        <v/>
      </c>
      <c r="G464" s="29" t="str">
        <f>IFERROR(RunningBMR,"")</f>
        <v/>
      </c>
      <c r="H464" s="20" t="str">
        <f>IFERROR(IF(L463&gt;0,G463*ActivityFactor+IF(WeightGoal="Maintain",0,IF(WeightGoal="Decrease",-500,IF(WeightGoal="Increase",500))),""),"")</f>
        <v/>
      </c>
      <c r="I464" s="20" t="str">
        <f>IFERROR(G464*(ActivityFactor),"")</f>
        <v/>
      </c>
      <c r="J464" s="20" t="str">
        <f>IFERROR(IF(WeightGoal="Increase",H464-I464,I464-H464),"")</f>
        <v/>
      </c>
      <c r="K464" s="21" t="str">
        <f t="shared" si="39"/>
        <v/>
      </c>
      <c r="L464" s="28" t="str">
        <f>IFERROR(IF(Standard,K464/CalsPerPound,K464/CalsPerPound/2.2),"")</f>
        <v/>
      </c>
      <c r="M464" s="27" t="str">
        <f>IFERROR(WeightToLoseGain-L464,"")</f>
        <v/>
      </c>
      <c r="N464" s="40" t="str">
        <f>IFERROR(IF(C463&lt;&gt;"",M464/(WeightToLoseGain),""),"")</f>
        <v/>
      </c>
    </row>
    <row r="465" spans="3:14" ht="15" customHeight="1" x14ac:dyDescent="0.3">
      <c r="C465" s="26" t="str">
        <f t="shared" si="35"/>
        <v/>
      </c>
      <c r="D465" s="18" t="str">
        <f t="shared" si="38"/>
        <v/>
      </c>
      <c r="E465" s="18" t="str">
        <f t="shared" si="36"/>
        <v/>
      </c>
      <c r="F465" s="19" t="str">
        <f t="shared" si="37"/>
        <v/>
      </c>
      <c r="G465" s="29" t="str">
        <f>IFERROR(RunningBMR,"")</f>
        <v/>
      </c>
      <c r="H465" s="20" t="str">
        <f>IFERROR(IF(L464&gt;0,G464*ActivityFactor+IF(WeightGoal="Maintain",0,IF(WeightGoal="Decrease",-500,IF(WeightGoal="Increase",500))),""),"")</f>
        <v/>
      </c>
      <c r="I465" s="20" t="str">
        <f>IFERROR(G465*(ActivityFactor),"")</f>
        <v/>
      </c>
      <c r="J465" s="20" t="str">
        <f>IFERROR(IF(WeightGoal="Increase",H465-I465,I465-H465),"")</f>
        <v/>
      </c>
      <c r="K465" s="21" t="str">
        <f t="shared" si="39"/>
        <v/>
      </c>
      <c r="L465" s="28" t="str">
        <f>IFERROR(IF(Standard,K465/CalsPerPound,K465/CalsPerPound/2.2),"")</f>
        <v/>
      </c>
      <c r="M465" s="27" t="str">
        <f>IFERROR(WeightToLoseGain-L465,"")</f>
        <v/>
      </c>
      <c r="N465" s="40" t="str">
        <f>IFERROR(IF(C464&lt;&gt;"",M465/(WeightToLoseGain),""),"")</f>
        <v/>
      </c>
    </row>
    <row r="466" spans="3:14" ht="15" customHeight="1" x14ac:dyDescent="0.3">
      <c r="C466" s="26" t="str">
        <f t="shared" si="35"/>
        <v/>
      </c>
      <c r="D466" s="18" t="str">
        <f t="shared" si="38"/>
        <v/>
      </c>
      <c r="E466" s="18" t="str">
        <f t="shared" si="36"/>
        <v/>
      </c>
      <c r="F466" s="19" t="str">
        <f t="shared" si="37"/>
        <v/>
      </c>
      <c r="G466" s="29" t="str">
        <f>IFERROR(RunningBMR,"")</f>
        <v/>
      </c>
      <c r="H466" s="20" t="str">
        <f>IFERROR(IF(L465&gt;0,G465*ActivityFactor+IF(WeightGoal="Maintain",0,IF(WeightGoal="Decrease",-500,IF(WeightGoal="Increase",500))),""),"")</f>
        <v/>
      </c>
      <c r="I466" s="20" t="str">
        <f>IFERROR(G466*(ActivityFactor),"")</f>
        <v/>
      </c>
      <c r="J466" s="20" t="str">
        <f>IFERROR(IF(WeightGoal="Increase",H466-I466,I466-H466),"")</f>
        <v/>
      </c>
      <c r="K466" s="21" t="str">
        <f t="shared" si="39"/>
        <v/>
      </c>
      <c r="L466" s="28" t="str">
        <f>IFERROR(IF(Standard,K466/CalsPerPound,K466/CalsPerPound/2.2),"")</f>
        <v/>
      </c>
      <c r="M466" s="27" t="str">
        <f>IFERROR(WeightToLoseGain-L466,"")</f>
        <v/>
      </c>
      <c r="N466" s="40" t="str">
        <f>IFERROR(IF(C465&lt;&gt;"",M466/(WeightToLoseGain),""),"")</f>
        <v/>
      </c>
    </row>
    <row r="467" spans="3:14" ht="15" customHeight="1" x14ac:dyDescent="0.3">
      <c r="C467" s="26" t="str">
        <f t="shared" si="35"/>
        <v/>
      </c>
      <c r="D467" s="18" t="str">
        <f t="shared" si="38"/>
        <v/>
      </c>
      <c r="E467" s="18" t="str">
        <f t="shared" si="36"/>
        <v/>
      </c>
      <c r="F467" s="19" t="str">
        <f t="shared" si="37"/>
        <v/>
      </c>
      <c r="G467" s="29" t="str">
        <f>IFERROR(RunningBMR,"")</f>
        <v/>
      </c>
      <c r="H467" s="20" t="str">
        <f>IFERROR(IF(L466&gt;0,G466*ActivityFactor+IF(WeightGoal="Maintain",0,IF(WeightGoal="Decrease",-500,IF(WeightGoal="Increase",500))),""),"")</f>
        <v/>
      </c>
      <c r="I467" s="20" t="str">
        <f>IFERROR(G467*(ActivityFactor),"")</f>
        <v/>
      </c>
      <c r="J467" s="20" t="str">
        <f>IFERROR(IF(WeightGoal="Increase",H467-I467,I467-H467),"")</f>
        <v/>
      </c>
      <c r="K467" s="21" t="str">
        <f t="shared" si="39"/>
        <v/>
      </c>
      <c r="L467" s="28" t="str">
        <f>IFERROR(IF(Standard,K467/CalsPerPound,K467/CalsPerPound/2.2),"")</f>
        <v/>
      </c>
      <c r="M467" s="27" t="str">
        <f>IFERROR(WeightToLoseGain-L467,"")</f>
        <v/>
      </c>
      <c r="N467" s="40" t="str">
        <f>IFERROR(IF(C466&lt;&gt;"",M467/(WeightToLoseGain),""),"")</f>
        <v/>
      </c>
    </row>
    <row r="468" spans="3:14" ht="15" customHeight="1" x14ac:dyDescent="0.3">
      <c r="C468" s="26" t="str">
        <f t="shared" si="35"/>
        <v/>
      </c>
      <c r="D468" s="18" t="str">
        <f t="shared" si="38"/>
        <v/>
      </c>
      <c r="E468" s="18" t="str">
        <f t="shared" si="36"/>
        <v/>
      </c>
      <c r="F468" s="19" t="str">
        <f t="shared" si="37"/>
        <v/>
      </c>
      <c r="G468" s="29" t="str">
        <f>IFERROR(RunningBMR,"")</f>
        <v/>
      </c>
      <c r="H468" s="20" t="str">
        <f>IFERROR(IF(L467&gt;0,G467*ActivityFactor+IF(WeightGoal="Maintain",0,IF(WeightGoal="Decrease",-500,IF(WeightGoal="Increase",500))),""),"")</f>
        <v/>
      </c>
      <c r="I468" s="20" t="str">
        <f>IFERROR(G468*(ActivityFactor),"")</f>
        <v/>
      </c>
      <c r="J468" s="20" t="str">
        <f>IFERROR(IF(WeightGoal="Increase",H468-I468,I468-H468),"")</f>
        <v/>
      </c>
      <c r="K468" s="21" t="str">
        <f t="shared" si="39"/>
        <v/>
      </c>
      <c r="L468" s="28" t="str">
        <f>IFERROR(IF(Standard,K468/CalsPerPound,K468/CalsPerPound/2.2),"")</f>
        <v/>
      </c>
      <c r="M468" s="27" t="str">
        <f>IFERROR(WeightToLoseGain-L468,"")</f>
        <v/>
      </c>
      <c r="N468" s="40" t="str">
        <f>IFERROR(IF(C467&lt;&gt;"",M468/(WeightToLoseGain),""),"")</f>
        <v/>
      </c>
    </row>
    <row r="469" spans="3:14" ht="15" customHeight="1" x14ac:dyDescent="0.3">
      <c r="C469" s="26" t="str">
        <f t="shared" si="35"/>
        <v/>
      </c>
      <c r="D469" s="18" t="str">
        <f t="shared" si="38"/>
        <v/>
      </c>
      <c r="E469" s="18" t="str">
        <f t="shared" si="36"/>
        <v/>
      </c>
      <c r="F469" s="19" t="str">
        <f t="shared" si="37"/>
        <v/>
      </c>
      <c r="G469" s="29" t="str">
        <f>IFERROR(RunningBMR,"")</f>
        <v/>
      </c>
      <c r="H469" s="20" t="str">
        <f>IFERROR(IF(L468&gt;0,G468*ActivityFactor+IF(WeightGoal="Maintain",0,IF(WeightGoal="Decrease",-500,IF(WeightGoal="Increase",500))),""),"")</f>
        <v/>
      </c>
      <c r="I469" s="20" t="str">
        <f>IFERROR(G469*(ActivityFactor),"")</f>
        <v/>
      </c>
      <c r="J469" s="20" t="str">
        <f>IFERROR(IF(WeightGoal="Increase",H469-I469,I469-H469),"")</f>
        <v/>
      </c>
      <c r="K469" s="21" t="str">
        <f t="shared" si="39"/>
        <v/>
      </c>
      <c r="L469" s="28" t="str">
        <f>IFERROR(IF(Standard,K469/CalsPerPound,K469/CalsPerPound/2.2),"")</f>
        <v/>
      </c>
      <c r="M469" s="27" t="str">
        <f>IFERROR(WeightToLoseGain-L469,"")</f>
        <v/>
      </c>
      <c r="N469" s="40" t="str">
        <f>IFERROR(IF(C468&lt;&gt;"",M469/(WeightToLoseGain),""),"")</f>
        <v/>
      </c>
    </row>
    <row r="470" spans="3:14" ht="15" customHeight="1" x14ac:dyDescent="0.3">
      <c r="C470" s="26" t="str">
        <f t="shared" si="35"/>
        <v/>
      </c>
      <c r="D470" s="18" t="str">
        <f t="shared" si="38"/>
        <v/>
      </c>
      <c r="E470" s="18" t="str">
        <f t="shared" si="36"/>
        <v/>
      </c>
      <c r="F470" s="19" t="str">
        <f t="shared" si="37"/>
        <v/>
      </c>
      <c r="G470" s="29" t="str">
        <f>IFERROR(RunningBMR,"")</f>
        <v/>
      </c>
      <c r="H470" s="20" t="str">
        <f>IFERROR(IF(L469&gt;0,G469*ActivityFactor+IF(WeightGoal="Maintain",0,IF(WeightGoal="Decrease",-500,IF(WeightGoal="Increase",500))),""),"")</f>
        <v/>
      </c>
      <c r="I470" s="20" t="str">
        <f>IFERROR(G470*(ActivityFactor),"")</f>
        <v/>
      </c>
      <c r="J470" s="20" t="str">
        <f>IFERROR(IF(WeightGoal="Increase",H470-I470,I470-H470),"")</f>
        <v/>
      </c>
      <c r="K470" s="21" t="str">
        <f t="shared" si="39"/>
        <v/>
      </c>
      <c r="L470" s="28" t="str">
        <f>IFERROR(IF(Standard,K470/CalsPerPound,K470/CalsPerPound/2.2),"")</f>
        <v/>
      </c>
      <c r="M470" s="27" t="str">
        <f>IFERROR(WeightToLoseGain-L470,"")</f>
        <v/>
      </c>
      <c r="N470" s="40" t="str">
        <f>IFERROR(IF(C469&lt;&gt;"",M470/(WeightToLoseGain),""),"")</f>
        <v/>
      </c>
    </row>
    <row r="471" spans="3:14" ht="15" customHeight="1" x14ac:dyDescent="0.3">
      <c r="C471" s="26" t="str">
        <f t="shared" si="35"/>
        <v/>
      </c>
      <c r="D471" s="18" t="str">
        <f t="shared" si="38"/>
        <v/>
      </c>
      <c r="E471" s="18" t="str">
        <f t="shared" si="36"/>
        <v/>
      </c>
      <c r="F471" s="19" t="str">
        <f t="shared" si="37"/>
        <v/>
      </c>
      <c r="G471" s="29" t="str">
        <f>IFERROR(RunningBMR,"")</f>
        <v/>
      </c>
      <c r="H471" s="20" t="str">
        <f>IFERROR(IF(L470&gt;0,G470*ActivityFactor+IF(WeightGoal="Maintain",0,IF(WeightGoal="Decrease",-500,IF(WeightGoal="Increase",500))),""),"")</f>
        <v/>
      </c>
      <c r="I471" s="20" t="str">
        <f>IFERROR(G471*(ActivityFactor),"")</f>
        <v/>
      </c>
      <c r="J471" s="20" t="str">
        <f>IFERROR(IF(WeightGoal="Increase",H471-I471,I471-H471),"")</f>
        <v/>
      </c>
      <c r="K471" s="21" t="str">
        <f t="shared" si="39"/>
        <v/>
      </c>
      <c r="L471" s="28" t="str">
        <f>IFERROR(IF(Standard,K471/CalsPerPound,K471/CalsPerPound/2.2),"")</f>
        <v/>
      </c>
      <c r="M471" s="27" t="str">
        <f>IFERROR(WeightToLoseGain-L471,"")</f>
        <v/>
      </c>
      <c r="N471" s="40" t="str">
        <f>IFERROR(IF(C470&lt;&gt;"",M471/(WeightToLoseGain),""),"")</f>
        <v/>
      </c>
    </row>
    <row r="472" spans="3:14" ht="15" customHeight="1" x14ac:dyDescent="0.3">
      <c r="C472" s="26" t="str">
        <f t="shared" si="35"/>
        <v/>
      </c>
      <c r="D472" s="18" t="str">
        <f t="shared" si="38"/>
        <v/>
      </c>
      <c r="E472" s="18" t="str">
        <f t="shared" si="36"/>
        <v/>
      </c>
      <c r="F472" s="19" t="str">
        <f t="shared" si="37"/>
        <v/>
      </c>
      <c r="G472" s="29" t="str">
        <f>IFERROR(RunningBMR,"")</f>
        <v/>
      </c>
      <c r="H472" s="20" t="str">
        <f>IFERROR(IF(L471&gt;0,G471*ActivityFactor+IF(WeightGoal="Maintain",0,IF(WeightGoal="Decrease",-500,IF(WeightGoal="Increase",500))),""),"")</f>
        <v/>
      </c>
      <c r="I472" s="20" t="str">
        <f>IFERROR(G472*(ActivityFactor),"")</f>
        <v/>
      </c>
      <c r="J472" s="20" t="str">
        <f>IFERROR(IF(WeightGoal="Increase",H472-I472,I472-H472),"")</f>
        <v/>
      </c>
      <c r="K472" s="21" t="str">
        <f t="shared" si="39"/>
        <v/>
      </c>
      <c r="L472" s="28" t="str">
        <f>IFERROR(IF(Standard,K472/CalsPerPound,K472/CalsPerPound/2.2),"")</f>
        <v/>
      </c>
      <c r="M472" s="27" t="str">
        <f>IFERROR(WeightToLoseGain-L472,"")</f>
        <v/>
      </c>
      <c r="N472" s="40" t="str">
        <f>IFERROR(IF(C471&lt;&gt;"",M472/(WeightToLoseGain),""),"")</f>
        <v/>
      </c>
    </row>
    <row r="473" spans="3:14" ht="15" customHeight="1" x14ac:dyDescent="0.3">
      <c r="C473" s="26" t="str">
        <f t="shared" si="35"/>
        <v/>
      </c>
      <c r="D473" s="18" t="str">
        <f t="shared" si="38"/>
        <v/>
      </c>
      <c r="E473" s="18" t="str">
        <f t="shared" si="36"/>
        <v/>
      </c>
      <c r="F473" s="19" t="str">
        <f t="shared" si="37"/>
        <v/>
      </c>
      <c r="G473" s="29" t="str">
        <f>IFERROR(RunningBMR,"")</f>
        <v/>
      </c>
      <c r="H473" s="20" t="str">
        <f>IFERROR(IF(L472&gt;0,G472*ActivityFactor+IF(WeightGoal="Maintain",0,IF(WeightGoal="Decrease",-500,IF(WeightGoal="Increase",500))),""),"")</f>
        <v/>
      </c>
      <c r="I473" s="20" t="str">
        <f>IFERROR(G473*(ActivityFactor),"")</f>
        <v/>
      </c>
      <c r="J473" s="20" t="str">
        <f>IFERROR(IF(WeightGoal="Increase",H473-I473,I473-H473),"")</f>
        <v/>
      </c>
      <c r="K473" s="21" t="str">
        <f t="shared" si="39"/>
        <v/>
      </c>
      <c r="L473" s="28" t="str">
        <f>IFERROR(IF(Standard,K473/CalsPerPound,K473/CalsPerPound/2.2),"")</f>
        <v/>
      </c>
      <c r="M473" s="27" t="str">
        <f>IFERROR(WeightToLoseGain-L473,"")</f>
        <v/>
      </c>
      <c r="N473" s="40" t="str">
        <f>IFERROR(IF(C472&lt;&gt;"",M473/(WeightToLoseGain),""),"")</f>
        <v/>
      </c>
    </row>
    <row r="474" spans="3:14" ht="15" customHeight="1" x14ac:dyDescent="0.3">
      <c r="C474" s="26" t="str">
        <f t="shared" si="35"/>
        <v/>
      </c>
      <c r="D474" s="18" t="str">
        <f t="shared" si="38"/>
        <v/>
      </c>
      <c r="E474" s="18" t="str">
        <f t="shared" si="36"/>
        <v/>
      </c>
      <c r="F474" s="19" t="str">
        <f t="shared" si="37"/>
        <v/>
      </c>
      <c r="G474" s="29" t="str">
        <f>IFERROR(RunningBMR,"")</f>
        <v/>
      </c>
      <c r="H474" s="20" t="str">
        <f>IFERROR(IF(L473&gt;0,G473*ActivityFactor+IF(WeightGoal="Maintain",0,IF(WeightGoal="Decrease",-500,IF(WeightGoal="Increase",500))),""),"")</f>
        <v/>
      </c>
      <c r="I474" s="20" t="str">
        <f>IFERROR(G474*(ActivityFactor),"")</f>
        <v/>
      </c>
      <c r="J474" s="20" t="str">
        <f>IFERROR(IF(WeightGoal="Increase",H474-I474,I474-H474),"")</f>
        <v/>
      </c>
      <c r="K474" s="21" t="str">
        <f t="shared" si="39"/>
        <v/>
      </c>
      <c r="L474" s="28" t="str">
        <f>IFERROR(IF(Standard,K474/CalsPerPound,K474/CalsPerPound/2.2),"")</f>
        <v/>
      </c>
      <c r="M474" s="27" t="str">
        <f>IFERROR(WeightToLoseGain-L474,"")</f>
        <v/>
      </c>
      <c r="N474" s="40" t="str">
        <f>IFERROR(IF(C473&lt;&gt;"",M474/(WeightToLoseGain),""),"")</f>
        <v/>
      </c>
    </row>
    <row r="475" spans="3:14" ht="15" customHeight="1" x14ac:dyDescent="0.3">
      <c r="C475" s="26" t="str">
        <f t="shared" si="35"/>
        <v/>
      </c>
      <c r="D475" s="18" t="str">
        <f t="shared" si="38"/>
        <v/>
      </c>
      <c r="E475" s="18" t="str">
        <f t="shared" si="36"/>
        <v/>
      </c>
      <c r="F475" s="19" t="str">
        <f t="shared" si="37"/>
        <v/>
      </c>
      <c r="G475" s="29" t="str">
        <f>IFERROR(RunningBMR,"")</f>
        <v/>
      </c>
      <c r="H475" s="20" t="str">
        <f>IFERROR(IF(L474&gt;0,G474*ActivityFactor+IF(WeightGoal="Maintain",0,IF(WeightGoal="Decrease",-500,IF(WeightGoal="Increase",500))),""),"")</f>
        <v/>
      </c>
      <c r="I475" s="20" t="str">
        <f>IFERROR(G475*(ActivityFactor),"")</f>
        <v/>
      </c>
      <c r="J475" s="20" t="str">
        <f>IFERROR(IF(WeightGoal="Increase",H475-I475,I475-H475),"")</f>
        <v/>
      </c>
      <c r="K475" s="21" t="str">
        <f t="shared" si="39"/>
        <v/>
      </c>
      <c r="L475" s="28" t="str">
        <f>IFERROR(IF(Standard,K475/CalsPerPound,K475/CalsPerPound/2.2),"")</f>
        <v/>
      </c>
      <c r="M475" s="27" t="str">
        <f>IFERROR(WeightToLoseGain-L475,"")</f>
        <v/>
      </c>
      <c r="N475" s="40" t="str">
        <f>IFERROR(IF(C474&lt;&gt;"",M475/(WeightToLoseGain),""),"")</f>
        <v/>
      </c>
    </row>
    <row r="476" spans="3:14" ht="15" customHeight="1" x14ac:dyDescent="0.3">
      <c r="C476" s="26" t="str">
        <f t="shared" si="35"/>
        <v/>
      </c>
      <c r="D476" s="18" t="str">
        <f t="shared" si="38"/>
        <v/>
      </c>
      <c r="E476" s="18" t="str">
        <f t="shared" si="36"/>
        <v/>
      </c>
      <c r="F476" s="19" t="str">
        <f t="shared" si="37"/>
        <v/>
      </c>
      <c r="G476" s="29" t="str">
        <f>IFERROR(RunningBMR,"")</f>
        <v/>
      </c>
      <c r="H476" s="20" t="str">
        <f>IFERROR(IF(L475&gt;0,G475*ActivityFactor+IF(WeightGoal="Maintain",0,IF(WeightGoal="Decrease",-500,IF(WeightGoal="Increase",500))),""),"")</f>
        <v/>
      </c>
      <c r="I476" s="20" t="str">
        <f>IFERROR(G476*(ActivityFactor),"")</f>
        <v/>
      </c>
      <c r="J476" s="20" t="str">
        <f>IFERROR(IF(WeightGoal="Increase",H476-I476,I476-H476),"")</f>
        <v/>
      </c>
      <c r="K476" s="21" t="str">
        <f t="shared" si="39"/>
        <v/>
      </c>
      <c r="L476" s="28" t="str">
        <f>IFERROR(IF(Standard,K476/CalsPerPound,K476/CalsPerPound/2.2),"")</f>
        <v/>
      </c>
      <c r="M476" s="27" t="str">
        <f>IFERROR(WeightToLoseGain-L476,"")</f>
        <v/>
      </c>
      <c r="N476" s="40" t="str">
        <f>IFERROR(IF(C475&lt;&gt;"",M476/(WeightToLoseGain),""),"")</f>
        <v/>
      </c>
    </row>
    <row r="477" spans="3:14" ht="15" customHeight="1" x14ac:dyDescent="0.3">
      <c r="C477" s="26" t="str">
        <f t="shared" si="35"/>
        <v/>
      </c>
      <c r="D477" s="18" t="str">
        <f t="shared" si="38"/>
        <v/>
      </c>
      <c r="E477" s="18" t="str">
        <f t="shared" si="36"/>
        <v/>
      </c>
      <c r="F477" s="19" t="str">
        <f t="shared" si="37"/>
        <v/>
      </c>
      <c r="G477" s="29" t="str">
        <f>IFERROR(RunningBMR,"")</f>
        <v/>
      </c>
      <c r="H477" s="20" t="str">
        <f>IFERROR(IF(L476&gt;0,G476*ActivityFactor+IF(WeightGoal="Maintain",0,IF(WeightGoal="Decrease",-500,IF(WeightGoal="Increase",500))),""),"")</f>
        <v/>
      </c>
      <c r="I477" s="20" t="str">
        <f>IFERROR(G477*(ActivityFactor),"")</f>
        <v/>
      </c>
      <c r="J477" s="20" t="str">
        <f>IFERROR(IF(WeightGoal="Increase",H477-I477,I477-H477),"")</f>
        <v/>
      </c>
      <c r="K477" s="21" t="str">
        <f t="shared" si="39"/>
        <v/>
      </c>
      <c r="L477" s="28" t="str">
        <f>IFERROR(IF(Standard,K477/CalsPerPound,K477/CalsPerPound/2.2),"")</f>
        <v/>
      </c>
      <c r="M477" s="27" t="str">
        <f>IFERROR(WeightToLoseGain-L477,"")</f>
        <v/>
      </c>
      <c r="N477" s="40" t="str">
        <f>IFERROR(IF(C476&lt;&gt;"",M477/(WeightToLoseGain),""),"")</f>
        <v/>
      </c>
    </row>
    <row r="478" spans="3:14" ht="15" customHeight="1" x14ac:dyDescent="0.3">
      <c r="C478" s="26" t="str">
        <f t="shared" si="35"/>
        <v/>
      </c>
      <c r="D478" s="18" t="str">
        <f t="shared" si="38"/>
        <v/>
      </c>
      <c r="E478" s="18" t="str">
        <f t="shared" si="36"/>
        <v/>
      </c>
      <c r="F478" s="19" t="str">
        <f t="shared" si="37"/>
        <v/>
      </c>
      <c r="G478" s="29" t="str">
        <f>IFERROR(RunningBMR,"")</f>
        <v/>
      </c>
      <c r="H478" s="20" t="str">
        <f>IFERROR(IF(L477&gt;0,G477*ActivityFactor+IF(WeightGoal="Maintain",0,IF(WeightGoal="Decrease",-500,IF(WeightGoal="Increase",500))),""),"")</f>
        <v/>
      </c>
      <c r="I478" s="20" t="str">
        <f>IFERROR(G478*(ActivityFactor),"")</f>
        <v/>
      </c>
      <c r="J478" s="20" t="str">
        <f>IFERROR(IF(WeightGoal="Increase",H478-I478,I478-H478),"")</f>
        <v/>
      </c>
      <c r="K478" s="21" t="str">
        <f t="shared" si="39"/>
        <v/>
      </c>
      <c r="L478" s="28" t="str">
        <f>IFERROR(IF(Standard,K478/CalsPerPound,K478/CalsPerPound/2.2),"")</f>
        <v/>
      </c>
      <c r="M478" s="27" t="str">
        <f>IFERROR(WeightToLoseGain-L478,"")</f>
        <v/>
      </c>
      <c r="N478" s="40" t="str">
        <f>IFERROR(IF(C477&lt;&gt;"",M478/(WeightToLoseGain),""),"")</f>
        <v/>
      </c>
    </row>
    <row r="479" spans="3:14" ht="15" customHeight="1" x14ac:dyDescent="0.3">
      <c r="C479" s="26" t="str">
        <f t="shared" si="35"/>
        <v/>
      </c>
      <c r="D479" s="18" t="str">
        <f t="shared" si="38"/>
        <v/>
      </c>
      <c r="E479" s="18" t="str">
        <f t="shared" si="36"/>
        <v/>
      </c>
      <c r="F479" s="19" t="str">
        <f t="shared" si="37"/>
        <v/>
      </c>
      <c r="G479" s="29" t="str">
        <f>IFERROR(RunningBMR,"")</f>
        <v/>
      </c>
      <c r="H479" s="20" t="str">
        <f>IFERROR(IF(L478&gt;0,G478*ActivityFactor+IF(WeightGoal="Maintain",0,IF(WeightGoal="Decrease",-500,IF(WeightGoal="Increase",500))),""),"")</f>
        <v/>
      </c>
      <c r="I479" s="20" t="str">
        <f>IFERROR(G479*(ActivityFactor),"")</f>
        <v/>
      </c>
      <c r="J479" s="20" t="str">
        <f>IFERROR(IF(WeightGoal="Increase",H479-I479,I479-H479),"")</f>
        <v/>
      </c>
      <c r="K479" s="21" t="str">
        <f t="shared" si="39"/>
        <v/>
      </c>
      <c r="L479" s="28" t="str">
        <f>IFERROR(IF(Standard,K479/CalsPerPound,K479/CalsPerPound/2.2),"")</f>
        <v/>
      </c>
      <c r="M479" s="27" t="str">
        <f>IFERROR(WeightToLoseGain-L479,"")</f>
        <v/>
      </c>
      <c r="N479" s="40" t="str">
        <f>IFERROR(IF(C478&lt;&gt;"",M479/(WeightToLoseGain),""),"")</f>
        <v/>
      </c>
    </row>
    <row r="480" spans="3:14" ht="15" customHeight="1" x14ac:dyDescent="0.3">
      <c r="C480" s="26" t="str">
        <f t="shared" si="35"/>
        <v/>
      </c>
      <c r="D480" s="18" t="str">
        <f t="shared" si="38"/>
        <v/>
      </c>
      <c r="E480" s="18" t="str">
        <f t="shared" si="36"/>
        <v/>
      </c>
      <c r="F480" s="19" t="str">
        <f t="shared" si="37"/>
        <v/>
      </c>
      <c r="G480" s="29" t="str">
        <f>IFERROR(RunningBMR,"")</f>
        <v/>
      </c>
      <c r="H480" s="20" t="str">
        <f>IFERROR(IF(L479&gt;0,G479*ActivityFactor+IF(WeightGoal="Maintain",0,IF(WeightGoal="Decrease",-500,IF(WeightGoal="Increase",500))),""),"")</f>
        <v/>
      </c>
      <c r="I480" s="20" t="str">
        <f>IFERROR(G480*(ActivityFactor),"")</f>
        <v/>
      </c>
      <c r="J480" s="20" t="str">
        <f>IFERROR(IF(WeightGoal="Increase",H480-I480,I480-H480),"")</f>
        <v/>
      </c>
      <c r="K480" s="21" t="str">
        <f t="shared" si="39"/>
        <v/>
      </c>
      <c r="L480" s="28" t="str">
        <f>IFERROR(IF(Standard,K480/CalsPerPound,K480/CalsPerPound/2.2),"")</f>
        <v/>
      </c>
      <c r="M480" s="27" t="str">
        <f>IFERROR(WeightToLoseGain-L480,"")</f>
        <v/>
      </c>
      <c r="N480" s="40" t="str">
        <f>IFERROR(IF(C479&lt;&gt;"",M480/(WeightToLoseGain),""),"")</f>
        <v/>
      </c>
    </row>
    <row r="481" spans="3:14" ht="15" customHeight="1" x14ac:dyDescent="0.3">
      <c r="C481" s="26" t="str">
        <f t="shared" si="35"/>
        <v/>
      </c>
      <c r="D481" s="18" t="str">
        <f t="shared" si="38"/>
        <v/>
      </c>
      <c r="E481" s="18" t="str">
        <f t="shared" si="36"/>
        <v/>
      </c>
      <c r="F481" s="19" t="str">
        <f t="shared" si="37"/>
        <v/>
      </c>
      <c r="G481" s="29" t="str">
        <f>IFERROR(RunningBMR,"")</f>
        <v/>
      </c>
      <c r="H481" s="20" t="str">
        <f>IFERROR(IF(L480&gt;0,G480*ActivityFactor+IF(WeightGoal="Maintain",0,IF(WeightGoal="Decrease",-500,IF(WeightGoal="Increase",500))),""),"")</f>
        <v/>
      </c>
      <c r="I481" s="20" t="str">
        <f>IFERROR(G481*(ActivityFactor),"")</f>
        <v/>
      </c>
      <c r="J481" s="20" t="str">
        <f>IFERROR(IF(WeightGoal="Increase",H481-I481,I481-H481),"")</f>
        <v/>
      </c>
      <c r="K481" s="21" t="str">
        <f t="shared" si="39"/>
        <v/>
      </c>
      <c r="L481" s="28" t="str">
        <f>IFERROR(IF(Standard,K481/CalsPerPound,K481/CalsPerPound/2.2),"")</f>
        <v/>
      </c>
      <c r="M481" s="27" t="str">
        <f>IFERROR(WeightToLoseGain-L481,"")</f>
        <v/>
      </c>
      <c r="N481" s="40" t="str">
        <f>IFERROR(IF(C480&lt;&gt;"",M481/(WeightToLoseGain),""),"")</f>
        <v/>
      </c>
    </row>
    <row r="482" spans="3:14" ht="15" customHeight="1" x14ac:dyDescent="0.3">
      <c r="C482" s="26" t="str">
        <f t="shared" si="35"/>
        <v/>
      </c>
      <c r="D482" s="18" t="str">
        <f t="shared" si="38"/>
        <v/>
      </c>
      <c r="E482" s="18" t="str">
        <f t="shared" si="36"/>
        <v/>
      </c>
      <c r="F482" s="19" t="str">
        <f t="shared" si="37"/>
        <v/>
      </c>
      <c r="G482" s="29" t="str">
        <f>IFERROR(RunningBMR,"")</f>
        <v/>
      </c>
      <c r="H482" s="20" t="str">
        <f>IFERROR(IF(L481&gt;0,G481*ActivityFactor+IF(WeightGoal="Maintain",0,IF(WeightGoal="Decrease",-500,IF(WeightGoal="Increase",500))),""),"")</f>
        <v/>
      </c>
      <c r="I482" s="20" t="str">
        <f>IFERROR(G482*(ActivityFactor),"")</f>
        <v/>
      </c>
      <c r="J482" s="20" t="str">
        <f>IFERROR(IF(WeightGoal="Increase",H482-I482,I482-H482),"")</f>
        <v/>
      </c>
      <c r="K482" s="21" t="str">
        <f t="shared" si="39"/>
        <v/>
      </c>
      <c r="L482" s="28" t="str">
        <f>IFERROR(IF(Standard,K482/CalsPerPound,K482/CalsPerPound/2.2),"")</f>
        <v/>
      </c>
      <c r="M482" s="27" t="str">
        <f>IFERROR(WeightToLoseGain-L482,"")</f>
        <v/>
      </c>
      <c r="N482" s="40" t="str">
        <f>IFERROR(IF(C481&lt;&gt;"",M482/(WeightToLoseGain),""),"")</f>
        <v/>
      </c>
    </row>
    <row r="483" spans="3:14" ht="15" customHeight="1" x14ac:dyDescent="0.3">
      <c r="C483" s="26" t="str">
        <f t="shared" si="35"/>
        <v/>
      </c>
      <c r="D483" s="18" t="str">
        <f t="shared" si="38"/>
        <v/>
      </c>
      <c r="E483" s="18" t="str">
        <f t="shared" si="36"/>
        <v/>
      </c>
      <c r="F483" s="19" t="str">
        <f t="shared" si="37"/>
        <v/>
      </c>
      <c r="G483" s="29" t="str">
        <f>IFERROR(RunningBMR,"")</f>
        <v/>
      </c>
      <c r="H483" s="20" t="str">
        <f>IFERROR(IF(L482&gt;0,G482*ActivityFactor+IF(WeightGoal="Maintain",0,IF(WeightGoal="Decrease",-500,IF(WeightGoal="Increase",500))),""),"")</f>
        <v/>
      </c>
      <c r="I483" s="20" t="str">
        <f>IFERROR(G483*(ActivityFactor),"")</f>
        <v/>
      </c>
      <c r="J483" s="20" t="str">
        <f>IFERROR(IF(WeightGoal="Increase",H483-I483,I483-H483),"")</f>
        <v/>
      </c>
      <c r="K483" s="21" t="str">
        <f t="shared" si="39"/>
        <v/>
      </c>
      <c r="L483" s="28" t="str">
        <f>IFERROR(IF(Standard,K483/CalsPerPound,K483/CalsPerPound/2.2),"")</f>
        <v/>
      </c>
      <c r="M483" s="27" t="str">
        <f>IFERROR(WeightToLoseGain-L483,"")</f>
        <v/>
      </c>
      <c r="N483" s="40" t="str">
        <f>IFERROR(IF(C482&lt;&gt;"",M483/(WeightToLoseGain),""),"")</f>
        <v/>
      </c>
    </row>
    <row r="484" spans="3:14" ht="15" customHeight="1" x14ac:dyDescent="0.3">
      <c r="C484" s="26" t="str">
        <f t="shared" si="35"/>
        <v/>
      </c>
      <c r="D484" s="18" t="str">
        <f t="shared" si="38"/>
        <v/>
      </c>
      <c r="E484" s="18" t="str">
        <f t="shared" si="36"/>
        <v/>
      </c>
      <c r="F484" s="19" t="str">
        <f t="shared" si="37"/>
        <v/>
      </c>
      <c r="G484" s="29" t="str">
        <f>IFERROR(RunningBMR,"")</f>
        <v/>
      </c>
      <c r="H484" s="20" t="str">
        <f>IFERROR(IF(L483&gt;0,G483*ActivityFactor+IF(WeightGoal="Maintain",0,IF(WeightGoal="Decrease",-500,IF(WeightGoal="Increase",500))),""),"")</f>
        <v/>
      </c>
      <c r="I484" s="20" t="str">
        <f>IFERROR(G484*(ActivityFactor),"")</f>
        <v/>
      </c>
      <c r="J484" s="20" t="str">
        <f>IFERROR(IF(WeightGoal="Increase",H484-I484,I484-H484),"")</f>
        <v/>
      </c>
      <c r="K484" s="21" t="str">
        <f t="shared" si="39"/>
        <v/>
      </c>
      <c r="L484" s="28" t="str">
        <f>IFERROR(IF(Standard,K484/CalsPerPound,K484/CalsPerPound/2.2),"")</f>
        <v/>
      </c>
      <c r="M484" s="27" t="str">
        <f>IFERROR(WeightToLoseGain-L484,"")</f>
        <v/>
      </c>
      <c r="N484" s="40" t="str">
        <f>IFERROR(IF(C483&lt;&gt;"",M484/(WeightToLoseGain),""),"")</f>
        <v/>
      </c>
    </row>
    <row r="485" spans="3:14" ht="15" customHeight="1" x14ac:dyDescent="0.3">
      <c r="C485" s="26" t="str">
        <f t="shared" si="35"/>
        <v/>
      </c>
      <c r="D485" s="18" t="str">
        <f t="shared" si="38"/>
        <v/>
      </c>
      <c r="E485" s="18" t="str">
        <f t="shared" si="36"/>
        <v/>
      </c>
      <c r="F485" s="19" t="str">
        <f t="shared" si="37"/>
        <v/>
      </c>
      <c r="G485" s="29" t="str">
        <f>IFERROR(RunningBMR,"")</f>
        <v/>
      </c>
      <c r="H485" s="20" t="str">
        <f>IFERROR(IF(L484&gt;0,G484*ActivityFactor+IF(WeightGoal="Maintain",0,IF(WeightGoal="Decrease",-500,IF(WeightGoal="Increase",500))),""),"")</f>
        <v/>
      </c>
      <c r="I485" s="20" t="str">
        <f>IFERROR(G485*(ActivityFactor),"")</f>
        <v/>
      </c>
      <c r="J485" s="20" t="str">
        <f>IFERROR(IF(WeightGoal="Increase",H485-I485,I485-H485),"")</f>
        <v/>
      </c>
      <c r="K485" s="21" t="str">
        <f t="shared" si="39"/>
        <v/>
      </c>
      <c r="L485" s="28" t="str">
        <f>IFERROR(IF(Standard,K485/CalsPerPound,K485/CalsPerPound/2.2),"")</f>
        <v/>
      </c>
      <c r="M485" s="27" t="str">
        <f>IFERROR(WeightToLoseGain-L485,"")</f>
        <v/>
      </c>
      <c r="N485" s="40" t="str">
        <f>IFERROR(IF(C484&lt;&gt;"",M485/(WeightToLoseGain),""),"")</f>
        <v/>
      </c>
    </row>
    <row r="486" spans="3:14" ht="15" customHeight="1" x14ac:dyDescent="0.3">
      <c r="C486" s="26" t="str">
        <f t="shared" si="35"/>
        <v/>
      </c>
      <c r="D486" s="18" t="str">
        <f t="shared" si="38"/>
        <v/>
      </c>
      <c r="E486" s="18" t="str">
        <f t="shared" si="36"/>
        <v/>
      </c>
      <c r="F486" s="19" t="str">
        <f t="shared" si="37"/>
        <v/>
      </c>
      <c r="G486" s="29" t="str">
        <f>IFERROR(RunningBMR,"")</f>
        <v/>
      </c>
      <c r="H486" s="20" t="str">
        <f>IFERROR(IF(L485&gt;0,G485*ActivityFactor+IF(WeightGoal="Maintain",0,IF(WeightGoal="Decrease",-500,IF(WeightGoal="Increase",500))),""),"")</f>
        <v/>
      </c>
      <c r="I486" s="20" t="str">
        <f>IFERROR(G486*(ActivityFactor),"")</f>
        <v/>
      </c>
      <c r="J486" s="20" t="str">
        <f>IFERROR(IF(WeightGoal="Increase",H486-I486,I486-H486),"")</f>
        <v/>
      </c>
      <c r="K486" s="21" t="str">
        <f t="shared" si="39"/>
        <v/>
      </c>
      <c r="L486" s="28" t="str">
        <f>IFERROR(IF(Standard,K486/CalsPerPound,K486/CalsPerPound/2.2),"")</f>
        <v/>
      </c>
      <c r="M486" s="27" t="str">
        <f>IFERROR(WeightToLoseGain-L486,"")</f>
        <v/>
      </c>
      <c r="N486" s="40" t="str">
        <f>IFERROR(IF(C485&lt;&gt;"",M486/(WeightToLoseGain),""),"")</f>
        <v/>
      </c>
    </row>
    <row r="487" spans="3:14" ht="15" customHeight="1" x14ac:dyDescent="0.3">
      <c r="C487" s="26" t="str">
        <f t="shared" si="35"/>
        <v/>
      </c>
      <c r="D487" s="18" t="str">
        <f t="shared" si="38"/>
        <v/>
      </c>
      <c r="E487" s="18" t="str">
        <f t="shared" si="36"/>
        <v/>
      </c>
      <c r="F487" s="19" t="str">
        <f t="shared" si="37"/>
        <v/>
      </c>
      <c r="G487" s="29" t="str">
        <f>IFERROR(RunningBMR,"")</f>
        <v/>
      </c>
      <c r="H487" s="20" t="str">
        <f>IFERROR(IF(L486&gt;0,G486*ActivityFactor+IF(WeightGoal="Maintain",0,IF(WeightGoal="Decrease",-500,IF(WeightGoal="Increase",500))),""),"")</f>
        <v/>
      </c>
      <c r="I487" s="20" t="str">
        <f>IFERROR(G487*(ActivityFactor),"")</f>
        <v/>
      </c>
      <c r="J487" s="20" t="str">
        <f>IFERROR(IF(WeightGoal="Increase",H487-I487,I487-H487),"")</f>
        <v/>
      </c>
      <c r="K487" s="21" t="str">
        <f t="shared" si="39"/>
        <v/>
      </c>
      <c r="L487" s="28" t="str">
        <f>IFERROR(IF(Standard,K487/CalsPerPound,K487/CalsPerPound/2.2),"")</f>
        <v/>
      </c>
      <c r="M487" s="27" t="str">
        <f>IFERROR(WeightToLoseGain-L487,"")</f>
        <v/>
      </c>
      <c r="N487" s="40" t="str">
        <f>IFERROR(IF(C486&lt;&gt;"",M487/(WeightToLoseGain),""),"")</f>
        <v/>
      </c>
    </row>
    <row r="488" spans="3:14" ht="15" customHeight="1" x14ac:dyDescent="0.3">
      <c r="C488" s="26" t="str">
        <f t="shared" si="35"/>
        <v/>
      </c>
      <c r="D488" s="18" t="str">
        <f t="shared" si="38"/>
        <v/>
      </c>
      <c r="E488" s="18" t="str">
        <f t="shared" si="36"/>
        <v/>
      </c>
      <c r="F488" s="19" t="str">
        <f t="shared" si="37"/>
        <v/>
      </c>
      <c r="G488" s="29" t="str">
        <f>IFERROR(RunningBMR,"")</f>
        <v/>
      </c>
      <c r="H488" s="20" t="str">
        <f>IFERROR(IF(L487&gt;0,G487*ActivityFactor+IF(WeightGoal="Maintain",0,IF(WeightGoal="Decrease",-500,IF(WeightGoal="Increase",500))),""),"")</f>
        <v/>
      </c>
      <c r="I488" s="20" t="str">
        <f>IFERROR(G488*(ActivityFactor),"")</f>
        <v/>
      </c>
      <c r="J488" s="20" t="str">
        <f>IFERROR(IF(WeightGoal="Increase",H488-I488,I488-H488),"")</f>
        <v/>
      </c>
      <c r="K488" s="21" t="str">
        <f t="shared" si="39"/>
        <v/>
      </c>
      <c r="L488" s="28" t="str">
        <f>IFERROR(IF(Standard,K488/CalsPerPound,K488/CalsPerPound/2.2),"")</f>
        <v/>
      </c>
      <c r="M488" s="27" t="str">
        <f>IFERROR(WeightToLoseGain-L488,"")</f>
        <v/>
      </c>
      <c r="N488" s="40" t="str">
        <f>IFERROR(IF(C487&lt;&gt;"",M488/(WeightToLoseGain),""),"")</f>
        <v/>
      </c>
    </row>
    <row r="489" spans="3:14" ht="15" customHeight="1" x14ac:dyDescent="0.3">
      <c r="C489" s="26" t="str">
        <f t="shared" si="35"/>
        <v/>
      </c>
      <c r="D489" s="18" t="str">
        <f t="shared" si="38"/>
        <v/>
      </c>
      <c r="E489" s="18" t="str">
        <f t="shared" si="36"/>
        <v/>
      </c>
      <c r="F489" s="19" t="str">
        <f t="shared" si="37"/>
        <v/>
      </c>
      <c r="G489" s="29" t="str">
        <f>IFERROR(RunningBMR,"")</f>
        <v/>
      </c>
      <c r="H489" s="20" t="str">
        <f>IFERROR(IF(L488&gt;0,G488*ActivityFactor+IF(WeightGoal="Maintain",0,IF(WeightGoal="Decrease",-500,IF(WeightGoal="Increase",500))),""),"")</f>
        <v/>
      </c>
      <c r="I489" s="20" t="str">
        <f>IFERROR(G489*(ActivityFactor),"")</f>
        <v/>
      </c>
      <c r="J489" s="20" t="str">
        <f>IFERROR(IF(WeightGoal="Increase",H489-I489,I489-H489),"")</f>
        <v/>
      </c>
      <c r="K489" s="21" t="str">
        <f t="shared" si="39"/>
        <v/>
      </c>
      <c r="L489" s="28" t="str">
        <f>IFERROR(IF(Standard,K489/CalsPerPound,K489/CalsPerPound/2.2),"")</f>
        <v/>
      </c>
      <c r="M489" s="27" t="str">
        <f>IFERROR(WeightToLoseGain-L489,"")</f>
        <v/>
      </c>
      <c r="N489" s="40" t="str">
        <f>IFERROR(IF(C488&lt;&gt;"",M489/(WeightToLoseGain),""),"")</f>
        <v/>
      </c>
    </row>
    <row r="490" spans="3:14" ht="15" customHeight="1" x14ac:dyDescent="0.3">
      <c r="C490" s="26" t="str">
        <f t="shared" si="35"/>
        <v/>
      </c>
      <c r="D490" s="18" t="str">
        <f t="shared" si="38"/>
        <v/>
      </c>
      <c r="E490" s="18" t="str">
        <f t="shared" si="36"/>
        <v/>
      </c>
      <c r="F490" s="19" t="str">
        <f t="shared" si="37"/>
        <v/>
      </c>
      <c r="G490" s="29" t="str">
        <f>IFERROR(RunningBMR,"")</f>
        <v/>
      </c>
      <c r="H490" s="20" t="str">
        <f>IFERROR(IF(L489&gt;0,G489*ActivityFactor+IF(WeightGoal="Maintain",0,IF(WeightGoal="Decrease",-500,IF(WeightGoal="Increase",500))),""),"")</f>
        <v/>
      </c>
      <c r="I490" s="20" t="str">
        <f>IFERROR(G490*(ActivityFactor),"")</f>
        <v/>
      </c>
      <c r="J490" s="20" t="str">
        <f>IFERROR(IF(WeightGoal="Increase",H490-I490,I490-H490),"")</f>
        <v/>
      </c>
      <c r="K490" s="21" t="str">
        <f t="shared" si="39"/>
        <v/>
      </c>
      <c r="L490" s="28" t="str">
        <f>IFERROR(IF(Standard,K490/CalsPerPound,K490/CalsPerPound/2.2),"")</f>
        <v/>
      </c>
      <c r="M490" s="27" t="str">
        <f>IFERROR(WeightToLoseGain-L490,"")</f>
        <v/>
      </c>
      <c r="N490" s="40" t="str">
        <f>IFERROR(IF(C489&lt;&gt;"",M490/(WeightToLoseGain),""),"")</f>
        <v/>
      </c>
    </row>
    <row r="491" spans="3:14" ht="15" customHeight="1" x14ac:dyDescent="0.3">
      <c r="C491" s="26" t="str">
        <f t="shared" si="35"/>
        <v/>
      </c>
      <c r="D491" s="18" t="str">
        <f t="shared" si="38"/>
        <v/>
      </c>
      <c r="E491" s="18" t="str">
        <f t="shared" si="36"/>
        <v/>
      </c>
      <c r="F491" s="19" t="str">
        <f t="shared" si="37"/>
        <v/>
      </c>
      <c r="G491" s="29" t="str">
        <f>IFERROR(RunningBMR,"")</f>
        <v/>
      </c>
      <c r="H491" s="20" t="str">
        <f>IFERROR(IF(L490&gt;0,G490*ActivityFactor+IF(WeightGoal="Maintain",0,IF(WeightGoal="Decrease",-500,IF(WeightGoal="Increase",500))),""),"")</f>
        <v/>
      </c>
      <c r="I491" s="20" t="str">
        <f>IFERROR(G491*(ActivityFactor),"")</f>
        <v/>
      </c>
      <c r="J491" s="20" t="str">
        <f>IFERROR(IF(WeightGoal="Increase",H491-I491,I491-H491),"")</f>
        <v/>
      </c>
      <c r="K491" s="21" t="str">
        <f t="shared" si="39"/>
        <v/>
      </c>
      <c r="L491" s="28" t="str">
        <f>IFERROR(IF(Standard,K491/CalsPerPound,K491/CalsPerPound/2.2),"")</f>
        <v/>
      </c>
      <c r="M491" s="27" t="str">
        <f>IFERROR(WeightToLoseGain-L491,"")</f>
        <v/>
      </c>
      <c r="N491" s="40" t="str">
        <f>IFERROR(IF(C490&lt;&gt;"",M491/(WeightToLoseGain),""),"")</f>
        <v/>
      </c>
    </row>
    <row r="492" spans="3:14" ht="15" customHeight="1" x14ac:dyDescent="0.3">
      <c r="C492" s="26" t="str">
        <f t="shared" si="35"/>
        <v/>
      </c>
      <c r="D492" s="18" t="str">
        <f t="shared" si="38"/>
        <v/>
      </c>
      <c r="E492" s="18" t="str">
        <f t="shared" si="36"/>
        <v/>
      </c>
      <c r="F492" s="19" t="str">
        <f t="shared" si="37"/>
        <v/>
      </c>
      <c r="G492" s="29" t="str">
        <f>IFERROR(RunningBMR,"")</f>
        <v/>
      </c>
      <c r="H492" s="20" t="str">
        <f>IFERROR(IF(L491&gt;0,G491*ActivityFactor+IF(WeightGoal="Maintain",0,IF(WeightGoal="Decrease",-500,IF(WeightGoal="Increase",500))),""),"")</f>
        <v/>
      </c>
      <c r="I492" s="20" t="str">
        <f>IFERROR(G492*(ActivityFactor),"")</f>
        <v/>
      </c>
      <c r="J492" s="20" t="str">
        <f>IFERROR(IF(WeightGoal="Increase",H492-I492,I492-H492),"")</f>
        <v/>
      </c>
      <c r="K492" s="21" t="str">
        <f t="shared" si="39"/>
        <v/>
      </c>
      <c r="L492" s="28" t="str">
        <f>IFERROR(IF(Standard,K492/CalsPerPound,K492/CalsPerPound/2.2),"")</f>
        <v/>
      </c>
      <c r="M492" s="27" t="str">
        <f>IFERROR(WeightToLoseGain-L492,"")</f>
        <v/>
      </c>
      <c r="N492" s="40" t="str">
        <f>IFERROR(IF(C491&lt;&gt;"",M492/(WeightToLoseGain),""),"")</f>
        <v/>
      </c>
    </row>
    <row r="493" spans="3:14" ht="15" customHeight="1" x14ac:dyDescent="0.3">
      <c r="C493" s="26" t="str">
        <f t="shared" si="35"/>
        <v/>
      </c>
      <c r="D493" s="18" t="str">
        <f t="shared" si="38"/>
        <v/>
      </c>
      <c r="E493" s="18" t="str">
        <f t="shared" si="36"/>
        <v/>
      </c>
      <c r="F493" s="19" t="str">
        <f t="shared" si="37"/>
        <v/>
      </c>
      <c r="G493" s="29" t="str">
        <f>IFERROR(RunningBMR,"")</f>
        <v/>
      </c>
      <c r="H493" s="20" t="str">
        <f>IFERROR(IF(L492&gt;0,G492*ActivityFactor+IF(WeightGoal="Maintain",0,IF(WeightGoal="Decrease",-500,IF(WeightGoal="Increase",500))),""),"")</f>
        <v/>
      </c>
      <c r="I493" s="20" t="str">
        <f>IFERROR(G493*(ActivityFactor),"")</f>
        <v/>
      </c>
      <c r="J493" s="20" t="str">
        <f>IFERROR(IF(WeightGoal="Increase",H493-I493,I493-H493),"")</f>
        <v/>
      </c>
      <c r="K493" s="21" t="str">
        <f t="shared" si="39"/>
        <v/>
      </c>
      <c r="L493" s="28" t="str">
        <f>IFERROR(IF(Standard,K493/CalsPerPound,K493/CalsPerPound/2.2),"")</f>
        <v/>
      </c>
      <c r="M493" s="27" t="str">
        <f>IFERROR(WeightToLoseGain-L493,"")</f>
        <v/>
      </c>
      <c r="N493" s="40" t="str">
        <f>IFERROR(IF(C492&lt;&gt;"",M493/(WeightToLoseGain),""),"")</f>
        <v/>
      </c>
    </row>
    <row r="494" spans="3:14" ht="15" customHeight="1" x14ac:dyDescent="0.3">
      <c r="C494" s="26" t="str">
        <f t="shared" si="35"/>
        <v/>
      </c>
      <c r="D494" s="18" t="str">
        <f t="shared" si="38"/>
        <v/>
      </c>
      <c r="E494" s="18" t="str">
        <f t="shared" si="36"/>
        <v/>
      </c>
      <c r="F494" s="19" t="str">
        <f t="shared" si="37"/>
        <v/>
      </c>
      <c r="G494" s="29" t="str">
        <f>IFERROR(RunningBMR,"")</f>
        <v/>
      </c>
      <c r="H494" s="20" t="str">
        <f>IFERROR(IF(L493&gt;0,G493*ActivityFactor+IF(WeightGoal="Maintain",0,IF(WeightGoal="Decrease",-500,IF(WeightGoal="Increase",500))),""),"")</f>
        <v/>
      </c>
      <c r="I494" s="20" t="str">
        <f>IFERROR(G494*(ActivityFactor),"")</f>
        <v/>
      </c>
      <c r="J494" s="20" t="str">
        <f>IFERROR(IF(WeightGoal="Increase",H494-I494,I494-H494),"")</f>
        <v/>
      </c>
      <c r="K494" s="21" t="str">
        <f t="shared" si="39"/>
        <v/>
      </c>
      <c r="L494" s="28" t="str">
        <f>IFERROR(IF(Standard,K494/CalsPerPound,K494/CalsPerPound/2.2),"")</f>
        <v/>
      </c>
      <c r="M494" s="27" t="str">
        <f>IFERROR(WeightToLoseGain-L494,"")</f>
        <v/>
      </c>
      <c r="N494" s="40" t="str">
        <f>IFERROR(IF(C493&lt;&gt;"",M494/(WeightToLoseGain),""),"")</f>
        <v/>
      </c>
    </row>
    <row r="495" spans="3:14" ht="15" customHeight="1" x14ac:dyDescent="0.3">
      <c r="C495" s="26" t="str">
        <f t="shared" si="35"/>
        <v/>
      </c>
      <c r="D495" s="18" t="str">
        <f t="shared" si="38"/>
        <v/>
      </c>
      <c r="E495" s="18" t="str">
        <f t="shared" si="36"/>
        <v/>
      </c>
      <c r="F495" s="19" t="str">
        <f t="shared" si="37"/>
        <v/>
      </c>
      <c r="G495" s="29" t="str">
        <f>IFERROR(RunningBMR,"")</f>
        <v/>
      </c>
      <c r="H495" s="20" t="str">
        <f>IFERROR(IF(L494&gt;0,G494*ActivityFactor+IF(WeightGoal="Maintain",0,IF(WeightGoal="Decrease",-500,IF(WeightGoal="Increase",500))),""),"")</f>
        <v/>
      </c>
      <c r="I495" s="20" t="str">
        <f>IFERROR(G495*(ActivityFactor),"")</f>
        <v/>
      </c>
      <c r="J495" s="20" t="str">
        <f>IFERROR(IF(WeightGoal="Increase",H495-I495,I495-H495),"")</f>
        <v/>
      </c>
      <c r="K495" s="21" t="str">
        <f t="shared" si="39"/>
        <v/>
      </c>
      <c r="L495" s="28" t="str">
        <f>IFERROR(IF(Standard,K495/CalsPerPound,K495/CalsPerPound/2.2),"")</f>
        <v/>
      </c>
      <c r="M495" s="27" t="str">
        <f>IFERROR(WeightToLoseGain-L495,"")</f>
        <v/>
      </c>
      <c r="N495" s="40" t="str">
        <f>IFERROR(IF(C494&lt;&gt;"",M495/(WeightToLoseGain),""),"")</f>
        <v/>
      </c>
    </row>
    <row r="496" spans="3:14" ht="15" customHeight="1" x14ac:dyDescent="0.3">
      <c r="C496" s="26" t="str">
        <f t="shared" si="35"/>
        <v/>
      </c>
      <c r="D496" s="18" t="str">
        <f t="shared" si="38"/>
        <v/>
      </c>
      <c r="E496" s="18" t="str">
        <f t="shared" si="36"/>
        <v/>
      </c>
      <c r="F496" s="19" t="str">
        <f t="shared" si="37"/>
        <v/>
      </c>
      <c r="G496" s="29" t="str">
        <f>IFERROR(RunningBMR,"")</f>
        <v/>
      </c>
      <c r="H496" s="20" t="str">
        <f>IFERROR(IF(L495&gt;0,G495*ActivityFactor+IF(WeightGoal="Maintain",0,IF(WeightGoal="Decrease",-500,IF(WeightGoal="Increase",500))),""),"")</f>
        <v/>
      </c>
      <c r="I496" s="20" t="str">
        <f>IFERROR(G496*(ActivityFactor),"")</f>
        <v/>
      </c>
      <c r="J496" s="20" t="str">
        <f>IFERROR(IF(WeightGoal="Increase",H496-I496,I496-H496),"")</f>
        <v/>
      </c>
      <c r="K496" s="21" t="str">
        <f t="shared" si="39"/>
        <v/>
      </c>
      <c r="L496" s="28" t="str">
        <f>IFERROR(IF(Standard,K496/CalsPerPound,K496/CalsPerPound/2.2),"")</f>
        <v/>
      </c>
      <c r="M496" s="27" t="str">
        <f>IFERROR(WeightToLoseGain-L496,"")</f>
        <v/>
      </c>
      <c r="N496" s="40" t="str">
        <f>IFERROR(IF(C495&lt;&gt;"",M496/(WeightToLoseGain),""),"")</f>
        <v/>
      </c>
    </row>
    <row r="497" spans="3:14" ht="15" customHeight="1" x14ac:dyDescent="0.3">
      <c r="C497" s="26" t="str">
        <f t="shared" si="35"/>
        <v/>
      </c>
      <c r="D497" s="18" t="str">
        <f t="shared" si="38"/>
        <v/>
      </c>
      <c r="E497" s="18" t="str">
        <f t="shared" si="36"/>
        <v/>
      </c>
      <c r="F497" s="19" t="str">
        <f t="shared" si="37"/>
        <v/>
      </c>
      <c r="G497" s="29" t="str">
        <f>IFERROR(RunningBMR,"")</f>
        <v/>
      </c>
      <c r="H497" s="20" t="str">
        <f>IFERROR(IF(L496&gt;0,G496*ActivityFactor+IF(WeightGoal="Maintain",0,IF(WeightGoal="Decrease",-500,IF(WeightGoal="Increase",500))),""),"")</f>
        <v/>
      </c>
      <c r="I497" s="20" t="str">
        <f>IFERROR(G497*(ActivityFactor),"")</f>
        <v/>
      </c>
      <c r="J497" s="20" t="str">
        <f>IFERROR(IF(WeightGoal="Increase",H497-I497,I497-H497),"")</f>
        <v/>
      </c>
      <c r="K497" s="21" t="str">
        <f t="shared" si="39"/>
        <v/>
      </c>
      <c r="L497" s="28" t="str">
        <f>IFERROR(IF(Standard,K497/CalsPerPound,K497/CalsPerPound/2.2),"")</f>
        <v/>
      </c>
      <c r="M497" s="27" t="str">
        <f>IFERROR(WeightToLoseGain-L497,"")</f>
        <v/>
      </c>
      <c r="N497" s="40" t="str">
        <f>IFERROR(IF(C496&lt;&gt;"",M497/(WeightToLoseGain),""),"")</f>
        <v/>
      </c>
    </row>
    <row r="498" spans="3:14" ht="15" customHeight="1" x14ac:dyDescent="0.3">
      <c r="C498" s="26" t="str">
        <f t="shared" si="35"/>
        <v/>
      </c>
      <c r="D498" s="18" t="str">
        <f t="shared" si="38"/>
        <v/>
      </c>
      <c r="E498" s="18" t="str">
        <f t="shared" si="36"/>
        <v/>
      </c>
      <c r="F498" s="19" t="str">
        <f t="shared" si="37"/>
        <v/>
      </c>
      <c r="G498" s="29" t="str">
        <f>IFERROR(RunningBMR,"")</f>
        <v/>
      </c>
      <c r="H498" s="20" t="str">
        <f>IFERROR(IF(L497&gt;0,G497*ActivityFactor+IF(WeightGoal="Maintain",0,IF(WeightGoal="Decrease",-500,IF(WeightGoal="Increase",500))),""),"")</f>
        <v/>
      </c>
      <c r="I498" s="20" t="str">
        <f>IFERROR(G498*(ActivityFactor),"")</f>
        <v/>
      </c>
      <c r="J498" s="20" t="str">
        <f>IFERROR(IF(WeightGoal="Increase",H498-I498,I498-H498),"")</f>
        <v/>
      </c>
      <c r="K498" s="21" t="str">
        <f t="shared" si="39"/>
        <v/>
      </c>
      <c r="L498" s="28" t="str">
        <f>IFERROR(IF(Standard,K498/CalsPerPound,K498/CalsPerPound/2.2),"")</f>
        <v/>
      </c>
      <c r="M498" s="27" t="str">
        <f>IFERROR(WeightToLoseGain-L498,"")</f>
        <v/>
      </c>
      <c r="N498" s="40" t="str">
        <f>IFERROR(IF(C497&lt;&gt;"",M498/(WeightToLoseGain),""),"")</f>
        <v/>
      </c>
    </row>
    <row r="499" spans="3:14" ht="15" customHeight="1" x14ac:dyDescent="0.3">
      <c r="C499" s="26" t="str">
        <f t="shared" si="35"/>
        <v/>
      </c>
      <c r="D499" s="18" t="str">
        <f t="shared" si="38"/>
        <v/>
      </c>
      <c r="E499" s="18" t="str">
        <f t="shared" si="36"/>
        <v/>
      </c>
      <c r="F499" s="19" t="str">
        <f t="shared" si="37"/>
        <v/>
      </c>
      <c r="G499" s="29" t="str">
        <f>IFERROR(RunningBMR,"")</f>
        <v/>
      </c>
      <c r="H499" s="20" t="str">
        <f>IFERROR(IF(L498&gt;0,G498*ActivityFactor+IF(WeightGoal="Maintain",0,IF(WeightGoal="Decrease",-500,IF(WeightGoal="Increase",500))),""),"")</f>
        <v/>
      </c>
      <c r="I499" s="20" t="str">
        <f>IFERROR(G499*(ActivityFactor),"")</f>
        <v/>
      </c>
      <c r="J499" s="20" t="str">
        <f>IFERROR(IF(WeightGoal="Increase",H499-I499,I499-H499),"")</f>
        <v/>
      </c>
      <c r="K499" s="21" t="str">
        <f t="shared" si="39"/>
        <v/>
      </c>
      <c r="L499" s="28" t="str">
        <f>IFERROR(IF(Standard,K499/CalsPerPound,K499/CalsPerPound/2.2),"")</f>
        <v/>
      </c>
      <c r="M499" s="27" t="str">
        <f>IFERROR(WeightToLoseGain-L499,"")</f>
        <v/>
      </c>
      <c r="N499" s="40" t="str">
        <f>IFERROR(IF(C498&lt;&gt;"",M499/(WeightToLoseGain),""),"")</f>
        <v/>
      </c>
    </row>
    <row r="500" spans="3:14" ht="15" customHeight="1" x14ac:dyDescent="0.3">
      <c r="C500" s="26" t="str">
        <f t="shared" si="35"/>
        <v/>
      </c>
      <c r="D500" s="18" t="str">
        <f t="shared" si="38"/>
        <v/>
      </c>
      <c r="E500" s="18" t="str">
        <f t="shared" si="36"/>
        <v/>
      </c>
      <c r="F500" s="19" t="str">
        <f t="shared" si="37"/>
        <v/>
      </c>
      <c r="G500" s="29" t="str">
        <f>IFERROR(RunningBMR,"")</f>
        <v/>
      </c>
      <c r="H500" s="20" t="str">
        <f>IFERROR(IF(L499&gt;0,G499*ActivityFactor+IF(WeightGoal="Maintain",0,IF(WeightGoal="Decrease",-500,IF(WeightGoal="Increase",500))),""),"")</f>
        <v/>
      </c>
      <c r="I500" s="20" t="str">
        <f>IFERROR(G500*(ActivityFactor),"")</f>
        <v/>
      </c>
      <c r="J500" s="20" t="str">
        <f>IFERROR(IF(WeightGoal="Increase",H500-I500,I500-H500),"")</f>
        <v/>
      </c>
      <c r="K500" s="21" t="str">
        <f t="shared" si="39"/>
        <v/>
      </c>
      <c r="L500" s="28" t="str">
        <f>IFERROR(IF(Standard,K500/CalsPerPound,K500/CalsPerPound/2.2),"")</f>
        <v/>
      </c>
      <c r="M500" s="27" t="str">
        <f>IFERROR(WeightToLoseGain-L500,"")</f>
        <v/>
      </c>
      <c r="N500" s="40" t="str">
        <f>IFERROR(IF(C499&lt;&gt;"",M500/(WeightToLoseGain),""),"")</f>
        <v/>
      </c>
    </row>
    <row r="501" spans="3:14" ht="15" customHeight="1" x14ac:dyDescent="0.3">
      <c r="C501" s="26" t="str">
        <f t="shared" si="35"/>
        <v/>
      </c>
      <c r="D501" s="18" t="str">
        <f t="shared" si="38"/>
        <v/>
      </c>
      <c r="E501" s="18" t="str">
        <f t="shared" si="36"/>
        <v/>
      </c>
      <c r="F501" s="19" t="str">
        <f t="shared" si="37"/>
        <v/>
      </c>
      <c r="G501" s="29" t="str">
        <f>IFERROR(RunningBMR,"")</f>
        <v/>
      </c>
      <c r="H501" s="20" t="str">
        <f>IFERROR(IF(L500&gt;0,G500*ActivityFactor+IF(WeightGoal="Maintain",0,IF(WeightGoal="Decrease",-500,IF(WeightGoal="Increase",500))),""),"")</f>
        <v/>
      </c>
      <c r="I501" s="20" t="str">
        <f>IFERROR(G501*(ActivityFactor),"")</f>
        <v/>
      </c>
      <c r="J501" s="20" t="str">
        <f>IFERROR(IF(WeightGoal="Increase",H501-I501,I501-H501),"")</f>
        <v/>
      </c>
      <c r="K501" s="21" t="str">
        <f t="shared" si="39"/>
        <v/>
      </c>
      <c r="L501" s="28" t="str">
        <f>IFERROR(IF(Standard,K501/CalsPerPound,K501/CalsPerPound/2.2),"")</f>
        <v/>
      </c>
      <c r="M501" s="27" t="str">
        <f>IFERROR(WeightToLoseGain-L501,"")</f>
        <v/>
      </c>
      <c r="N501" s="40" t="str">
        <f>IFERROR(IF(C500&lt;&gt;"",M501/(WeightToLoseGain),""),"")</f>
        <v/>
      </c>
    </row>
    <row r="502" spans="3:14" ht="15" customHeight="1" x14ac:dyDescent="0.3">
      <c r="C502" s="26" t="str">
        <f t="shared" si="35"/>
        <v/>
      </c>
      <c r="D502" s="18" t="str">
        <f t="shared" si="38"/>
        <v/>
      </c>
      <c r="E502" s="18" t="str">
        <f t="shared" si="36"/>
        <v/>
      </c>
      <c r="F502" s="19" t="str">
        <f t="shared" si="37"/>
        <v/>
      </c>
      <c r="G502" s="29" t="str">
        <f>IFERROR(RunningBMR,"")</f>
        <v/>
      </c>
      <c r="H502" s="20" t="str">
        <f>IFERROR(IF(L501&gt;0,G501*ActivityFactor+IF(WeightGoal="Maintain",0,IF(WeightGoal="Decrease",-500,IF(WeightGoal="Increase",500))),""),"")</f>
        <v/>
      </c>
      <c r="I502" s="20" t="str">
        <f>IFERROR(G502*(ActivityFactor),"")</f>
        <v/>
      </c>
      <c r="J502" s="20" t="str">
        <f>IFERROR(IF(WeightGoal="Increase",H502-I502,I502-H502),"")</f>
        <v/>
      </c>
      <c r="K502" s="21" t="str">
        <f t="shared" si="39"/>
        <v/>
      </c>
      <c r="L502" s="28" t="str">
        <f>IFERROR(IF(Standard,K502/CalsPerPound,K502/CalsPerPound/2.2),"")</f>
        <v/>
      </c>
      <c r="M502" s="27" t="str">
        <f>IFERROR(WeightToLoseGain-L502,"")</f>
        <v/>
      </c>
      <c r="N502" s="40" t="str">
        <f>IFERROR(IF(C501&lt;&gt;"",M502/(WeightToLoseGain),""),"")</f>
        <v/>
      </c>
    </row>
    <row r="503" spans="3:14" ht="15" customHeight="1" x14ac:dyDescent="0.3">
      <c r="C503" s="26" t="str">
        <f t="shared" si="35"/>
        <v/>
      </c>
      <c r="D503" s="18" t="str">
        <f t="shared" si="38"/>
        <v/>
      </c>
      <c r="E503" s="18" t="str">
        <f t="shared" si="36"/>
        <v/>
      </c>
      <c r="F503" s="19" t="str">
        <f t="shared" si="37"/>
        <v/>
      </c>
      <c r="G503" s="29" t="str">
        <f>IFERROR(RunningBMR,"")</f>
        <v/>
      </c>
      <c r="H503" s="20" t="str">
        <f>IFERROR(IF(L502&gt;0,G502*ActivityFactor+IF(WeightGoal="Maintain",0,IF(WeightGoal="Decrease",-500,IF(WeightGoal="Increase",500))),""),"")</f>
        <v/>
      </c>
      <c r="I503" s="20" t="str">
        <f>IFERROR(G503*(ActivityFactor),"")</f>
        <v/>
      </c>
      <c r="J503" s="20" t="str">
        <f>IFERROR(IF(WeightGoal="Increase",H503-I503,I503-H503),"")</f>
        <v/>
      </c>
      <c r="K503" s="21" t="str">
        <f t="shared" si="39"/>
        <v/>
      </c>
      <c r="L503" s="28" t="str">
        <f>IFERROR(IF(Standard,K503/CalsPerPound,K503/CalsPerPound/2.2),"")</f>
        <v/>
      </c>
      <c r="M503" s="27" t="str">
        <f>IFERROR(WeightToLoseGain-L503,"")</f>
        <v/>
      </c>
      <c r="N503" s="40" t="str">
        <f>IFERROR(IF(C502&lt;&gt;"",M503/(WeightToLoseGain),""),"")</f>
        <v/>
      </c>
    </row>
    <row r="504" spans="3:14" ht="15" customHeight="1" x14ac:dyDescent="0.3">
      <c r="C504" s="26" t="str">
        <f t="shared" si="35"/>
        <v/>
      </c>
      <c r="D504" s="18" t="str">
        <f t="shared" si="38"/>
        <v/>
      </c>
      <c r="E504" s="18" t="str">
        <f t="shared" si="36"/>
        <v/>
      </c>
      <c r="F504" s="19" t="str">
        <f t="shared" si="37"/>
        <v/>
      </c>
      <c r="G504" s="29" t="str">
        <f>IFERROR(RunningBMR,"")</f>
        <v/>
      </c>
      <c r="H504" s="20" t="str">
        <f>IFERROR(IF(L503&gt;0,G503*ActivityFactor+IF(WeightGoal="Maintain",0,IF(WeightGoal="Decrease",-500,IF(WeightGoal="Increase",500))),""),"")</f>
        <v/>
      </c>
      <c r="I504" s="20" t="str">
        <f>IFERROR(G504*(ActivityFactor),"")</f>
        <v/>
      </c>
      <c r="J504" s="20" t="str">
        <f>IFERROR(IF(WeightGoal="Increase",H504-I504,I504-H504),"")</f>
        <v/>
      </c>
      <c r="K504" s="21" t="str">
        <f t="shared" si="39"/>
        <v/>
      </c>
      <c r="L504" s="28" t="str">
        <f>IFERROR(IF(Standard,K504/CalsPerPound,K504/CalsPerPound/2.2),"")</f>
        <v/>
      </c>
      <c r="M504" s="27" t="str">
        <f>IFERROR(WeightToLoseGain-L504,"")</f>
        <v/>
      </c>
      <c r="N504" s="40" t="str">
        <f>IFERROR(IF(C503&lt;&gt;"",M504/(WeightToLoseGain),""),"")</f>
        <v/>
      </c>
    </row>
    <row r="505" spans="3:14" ht="15" customHeight="1" x14ac:dyDescent="0.3">
      <c r="C505" s="26" t="str">
        <f t="shared" si="35"/>
        <v/>
      </c>
      <c r="D505" s="18" t="str">
        <f t="shared" si="38"/>
        <v/>
      </c>
      <c r="E505" s="18" t="str">
        <f t="shared" si="36"/>
        <v/>
      </c>
      <c r="F505" s="19" t="str">
        <f t="shared" si="37"/>
        <v/>
      </c>
      <c r="G505" s="29" t="str">
        <f>IFERROR(RunningBMR,"")</f>
        <v/>
      </c>
      <c r="H505" s="20" t="str">
        <f>IFERROR(IF(L504&gt;0,G504*ActivityFactor+IF(WeightGoal="Maintain",0,IF(WeightGoal="Decrease",-500,IF(WeightGoal="Increase",500))),""),"")</f>
        <v/>
      </c>
      <c r="I505" s="20" t="str">
        <f>IFERROR(G505*(ActivityFactor),"")</f>
        <v/>
      </c>
      <c r="J505" s="20" t="str">
        <f>IFERROR(IF(WeightGoal="Increase",H505-I505,I505-H505),"")</f>
        <v/>
      </c>
      <c r="K505" s="21" t="str">
        <f t="shared" si="39"/>
        <v/>
      </c>
      <c r="L505" s="28" t="str">
        <f>IFERROR(IF(Standard,K505/CalsPerPound,K505/CalsPerPound/2.2),"")</f>
        <v/>
      </c>
      <c r="M505" s="27" t="str">
        <f>IFERROR(WeightToLoseGain-L505,"")</f>
        <v/>
      </c>
      <c r="N505" s="40" t="str">
        <f>IFERROR(IF(C504&lt;&gt;"",M505/(WeightToLoseGain),""),"")</f>
        <v/>
      </c>
    </row>
    <row r="506" spans="3:14" ht="15" customHeight="1" x14ac:dyDescent="0.3">
      <c r="C506" s="26" t="str">
        <f t="shared" si="35"/>
        <v/>
      </c>
      <c r="D506" s="18" t="str">
        <f t="shared" si="38"/>
        <v/>
      </c>
      <c r="E506" s="18" t="str">
        <f t="shared" si="36"/>
        <v/>
      </c>
      <c r="F506" s="19" t="str">
        <f t="shared" si="37"/>
        <v/>
      </c>
      <c r="G506" s="29" t="str">
        <f>IFERROR(RunningBMR,"")</f>
        <v/>
      </c>
      <c r="H506" s="20" t="str">
        <f>IFERROR(IF(L505&gt;0,G505*ActivityFactor+IF(WeightGoal="Maintain",0,IF(WeightGoal="Decrease",-500,IF(WeightGoal="Increase",500))),""),"")</f>
        <v/>
      </c>
      <c r="I506" s="20" t="str">
        <f>IFERROR(G506*(ActivityFactor),"")</f>
        <v/>
      </c>
      <c r="J506" s="20" t="str">
        <f>IFERROR(IF(WeightGoal="Increase",H506-I506,I506-H506),"")</f>
        <v/>
      </c>
      <c r="K506" s="21" t="str">
        <f t="shared" si="39"/>
        <v/>
      </c>
      <c r="L506" s="28" t="str">
        <f>IFERROR(IF(Standard,K506/CalsPerPound,K506/CalsPerPound/2.2),"")</f>
        <v/>
      </c>
      <c r="M506" s="27" t="str">
        <f>IFERROR(WeightToLoseGain-L506,"")</f>
        <v/>
      </c>
      <c r="N506" s="40" t="str">
        <f>IFERROR(IF(C505&lt;&gt;"",M506/(WeightToLoseGain),""),"")</f>
        <v/>
      </c>
    </row>
    <row r="507" spans="3:14" ht="15" customHeight="1" x14ac:dyDescent="0.3">
      <c r="C507" s="26" t="str">
        <f t="shared" si="35"/>
        <v/>
      </c>
      <c r="D507" s="18" t="str">
        <f t="shared" si="38"/>
        <v/>
      </c>
      <c r="E507" s="18" t="str">
        <f t="shared" si="36"/>
        <v/>
      </c>
      <c r="F507" s="19" t="str">
        <f t="shared" si="37"/>
        <v/>
      </c>
      <c r="G507" s="29" t="str">
        <f>IFERROR(RunningBMR,"")</f>
        <v/>
      </c>
      <c r="H507" s="20" t="str">
        <f>IFERROR(IF(L506&gt;0,G506*ActivityFactor+IF(WeightGoal="Maintain",0,IF(WeightGoal="Decrease",-500,IF(WeightGoal="Increase",500))),""),"")</f>
        <v/>
      </c>
      <c r="I507" s="20" t="str">
        <f>IFERROR(G507*(ActivityFactor),"")</f>
        <v/>
      </c>
      <c r="J507" s="20" t="str">
        <f>IFERROR(IF(WeightGoal="Increase",H507-I507,I507-H507),"")</f>
        <v/>
      </c>
      <c r="K507" s="21" t="str">
        <f t="shared" si="39"/>
        <v/>
      </c>
      <c r="L507" s="28" t="str">
        <f>IFERROR(IF(Standard,K507/CalsPerPound,K507/CalsPerPound/2.2),"")</f>
        <v/>
      </c>
      <c r="M507" s="27" t="str">
        <f>IFERROR(WeightToLoseGain-L507,"")</f>
        <v/>
      </c>
      <c r="N507" s="40" t="str">
        <f>IFERROR(IF(C506&lt;&gt;"",M507/(WeightToLoseGain),""),"")</f>
        <v/>
      </c>
    </row>
    <row r="508" spans="3:14" ht="15" customHeight="1" x14ac:dyDescent="0.3">
      <c r="C508" s="26" t="str">
        <f t="shared" si="35"/>
        <v/>
      </c>
      <c r="D508" s="18" t="str">
        <f t="shared" si="38"/>
        <v/>
      </c>
      <c r="E508" s="18" t="str">
        <f t="shared" si="36"/>
        <v/>
      </c>
      <c r="F508" s="19" t="str">
        <f t="shared" si="37"/>
        <v/>
      </c>
      <c r="G508" s="29" t="str">
        <f>IFERROR(RunningBMR,"")</f>
        <v/>
      </c>
      <c r="H508" s="20" t="str">
        <f>IFERROR(IF(L507&gt;0,G507*ActivityFactor+IF(WeightGoal="Maintain",0,IF(WeightGoal="Decrease",-500,IF(WeightGoal="Increase",500))),""),"")</f>
        <v/>
      </c>
      <c r="I508" s="20" t="str">
        <f>IFERROR(G508*(ActivityFactor),"")</f>
        <v/>
      </c>
      <c r="J508" s="20" t="str">
        <f>IFERROR(IF(WeightGoal="Increase",H508-I508,I508-H508),"")</f>
        <v/>
      </c>
      <c r="K508" s="21" t="str">
        <f t="shared" si="39"/>
        <v/>
      </c>
      <c r="L508" s="28" t="str">
        <f>IFERROR(IF(Standard,K508/CalsPerPound,K508/CalsPerPound/2.2),"")</f>
        <v/>
      </c>
      <c r="M508" s="27" t="str">
        <f>IFERROR(WeightToLoseGain-L508,"")</f>
        <v/>
      </c>
      <c r="N508" s="40" t="str">
        <f>IFERROR(IF(C507&lt;&gt;"",M508/(WeightToLoseGain),""),"")</f>
        <v/>
      </c>
    </row>
    <row r="509" spans="3:14" ht="15" customHeight="1" x14ac:dyDescent="0.3">
      <c r="C509" s="26" t="str">
        <f t="shared" si="35"/>
        <v/>
      </c>
      <c r="D509" s="18" t="str">
        <f t="shared" si="38"/>
        <v/>
      </c>
      <c r="E509" s="18" t="str">
        <f t="shared" si="36"/>
        <v/>
      </c>
      <c r="F509" s="19" t="str">
        <f t="shared" si="37"/>
        <v/>
      </c>
      <c r="G509" s="29" t="str">
        <f>IFERROR(RunningBMR,"")</f>
        <v/>
      </c>
      <c r="H509" s="20" t="str">
        <f>IFERROR(IF(L508&gt;0,G508*ActivityFactor+IF(WeightGoal="Maintain",0,IF(WeightGoal="Decrease",-500,IF(WeightGoal="Increase",500))),""),"")</f>
        <v/>
      </c>
      <c r="I509" s="20" t="str">
        <f>IFERROR(G509*(ActivityFactor),"")</f>
        <v/>
      </c>
      <c r="J509" s="20" t="str">
        <f>IFERROR(IF(WeightGoal="Increase",H509-I509,I509-H509),"")</f>
        <v/>
      </c>
      <c r="K509" s="21" t="str">
        <f t="shared" si="39"/>
        <v/>
      </c>
      <c r="L509" s="28" t="str">
        <f>IFERROR(IF(Standard,K509/CalsPerPound,K509/CalsPerPound/2.2),"")</f>
        <v/>
      </c>
      <c r="M509" s="27" t="str">
        <f>IFERROR(WeightToLoseGain-L509,"")</f>
        <v/>
      </c>
      <c r="N509" s="40" t="str">
        <f>IFERROR(IF(C508&lt;&gt;"",M509/(WeightToLoseGain),""),"")</f>
        <v/>
      </c>
    </row>
    <row r="510" spans="3:14" ht="15" customHeight="1" x14ac:dyDescent="0.3">
      <c r="C510" s="26" t="str">
        <f t="shared" si="35"/>
        <v/>
      </c>
      <c r="D510" s="18" t="str">
        <f t="shared" si="38"/>
        <v/>
      </c>
      <c r="E510" s="18" t="str">
        <f t="shared" si="36"/>
        <v/>
      </c>
      <c r="F510" s="19" t="str">
        <f t="shared" si="37"/>
        <v/>
      </c>
      <c r="G510" s="29" t="str">
        <f>IFERROR(RunningBMR,"")</f>
        <v/>
      </c>
      <c r="H510" s="20" t="str">
        <f>IFERROR(IF(L509&gt;0,G509*ActivityFactor+IF(WeightGoal="Maintain",0,IF(WeightGoal="Decrease",-500,IF(WeightGoal="Increase",500))),""),"")</f>
        <v/>
      </c>
      <c r="I510" s="20" t="str">
        <f>IFERROR(G510*(ActivityFactor),"")</f>
        <v/>
      </c>
      <c r="J510" s="20" t="str">
        <f>IFERROR(IF(WeightGoal="Increase",H510-I510,I510-H510),"")</f>
        <v/>
      </c>
      <c r="K510" s="21" t="str">
        <f t="shared" si="39"/>
        <v/>
      </c>
      <c r="L510" s="28" t="str">
        <f>IFERROR(IF(Standard,K510/CalsPerPound,K510/CalsPerPound/2.2),"")</f>
        <v/>
      </c>
      <c r="M510" s="27" t="str">
        <f>IFERROR(WeightToLoseGain-L510,"")</f>
        <v/>
      </c>
      <c r="N510" s="40" t="str">
        <f>IFERROR(IF(C509&lt;&gt;"",M510/(WeightToLoseGain),""),"")</f>
        <v/>
      </c>
    </row>
    <row r="511" spans="3:14" ht="15" customHeight="1" x14ac:dyDescent="0.3">
      <c r="C511" s="26" t="str">
        <f t="shared" si="35"/>
        <v/>
      </c>
      <c r="D511" s="18" t="str">
        <f t="shared" si="38"/>
        <v/>
      </c>
      <c r="E511" s="18" t="str">
        <f t="shared" si="36"/>
        <v/>
      </c>
      <c r="F511" s="19" t="str">
        <f t="shared" si="37"/>
        <v/>
      </c>
      <c r="G511" s="29" t="str">
        <f>IFERROR(RunningBMR,"")</f>
        <v/>
      </c>
      <c r="H511" s="20" t="str">
        <f>IFERROR(IF(L510&gt;0,G510*ActivityFactor+IF(WeightGoal="Maintain",0,IF(WeightGoal="Decrease",-500,IF(WeightGoal="Increase",500))),""),"")</f>
        <v/>
      </c>
      <c r="I511" s="20" t="str">
        <f>IFERROR(G511*(ActivityFactor),"")</f>
        <v/>
      </c>
      <c r="J511" s="20" t="str">
        <f>IFERROR(IF(WeightGoal="Increase",H511-I511,I511-H511),"")</f>
        <v/>
      </c>
      <c r="K511" s="21" t="str">
        <f t="shared" si="39"/>
        <v/>
      </c>
      <c r="L511" s="28" t="str">
        <f>IFERROR(IF(Standard,K511/CalsPerPound,K511/CalsPerPound/2.2),"")</f>
        <v/>
      </c>
      <c r="M511" s="27" t="str">
        <f>IFERROR(WeightToLoseGain-L511,"")</f>
        <v/>
      </c>
      <c r="N511" s="40" t="str">
        <f>IFERROR(IF(C510&lt;&gt;"",M511/(WeightToLoseGain),""),"")</f>
        <v/>
      </c>
    </row>
    <row r="512" spans="3:14" ht="15" customHeight="1" x14ac:dyDescent="0.3">
      <c r="C512" s="26" t="str">
        <f t="shared" si="35"/>
        <v/>
      </c>
      <c r="D512" s="18" t="str">
        <f t="shared" si="38"/>
        <v/>
      </c>
      <c r="E512" s="18" t="str">
        <f t="shared" si="36"/>
        <v/>
      </c>
      <c r="F512" s="19" t="str">
        <f t="shared" si="37"/>
        <v/>
      </c>
      <c r="G512" s="29" t="str">
        <f>IFERROR(RunningBMR,"")</f>
        <v/>
      </c>
      <c r="H512" s="20" t="str">
        <f>IFERROR(IF(L511&gt;0,G511*ActivityFactor+IF(WeightGoal="Maintain",0,IF(WeightGoal="Decrease",-500,IF(WeightGoal="Increase",500))),""),"")</f>
        <v/>
      </c>
      <c r="I512" s="20" t="str">
        <f>IFERROR(G512*(ActivityFactor),"")</f>
        <v/>
      </c>
      <c r="J512" s="20" t="str">
        <f>IFERROR(IF(WeightGoal="Increase",H512-I512,I512-H512),"")</f>
        <v/>
      </c>
      <c r="K512" s="21" t="str">
        <f t="shared" si="39"/>
        <v/>
      </c>
      <c r="L512" s="28" t="str">
        <f>IFERROR(IF(Standard,K512/CalsPerPound,K512/CalsPerPound/2.2),"")</f>
        <v/>
      </c>
      <c r="M512" s="27" t="str">
        <f>IFERROR(WeightToLoseGain-L512,"")</f>
        <v/>
      </c>
      <c r="N512" s="40" t="str">
        <f>IFERROR(IF(C511&lt;&gt;"",M512/(WeightToLoseGain),""),"")</f>
        <v/>
      </c>
    </row>
    <row r="513" spans="3:14" ht="15" customHeight="1" x14ac:dyDescent="0.3">
      <c r="C513" s="26" t="str">
        <f t="shared" si="35"/>
        <v/>
      </c>
      <c r="D513" s="18" t="str">
        <f t="shared" si="38"/>
        <v/>
      </c>
      <c r="E513" s="18" t="str">
        <f t="shared" si="36"/>
        <v/>
      </c>
      <c r="F513" s="19" t="str">
        <f t="shared" si="37"/>
        <v/>
      </c>
      <c r="G513" s="29" t="str">
        <f>IFERROR(RunningBMR,"")</f>
        <v/>
      </c>
      <c r="H513" s="20" t="str">
        <f>IFERROR(IF(L512&gt;0,G512*ActivityFactor+IF(WeightGoal="Maintain",0,IF(WeightGoal="Decrease",-500,IF(WeightGoal="Increase",500))),""),"")</f>
        <v/>
      </c>
      <c r="I513" s="20" t="str">
        <f>IFERROR(G513*(ActivityFactor),"")</f>
        <v/>
      </c>
      <c r="J513" s="20" t="str">
        <f>IFERROR(IF(WeightGoal="Increase",H513-I513,I513-H513),"")</f>
        <v/>
      </c>
      <c r="K513" s="21" t="str">
        <f t="shared" si="39"/>
        <v/>
      </c>
      <c r="L513" s="28" t="str">
        <f>IFERROR(IF(Standard,K513/CalsPerPound,K513/CalsPerPound/2.2),"")</f>
        <v/>
      </c>
      <c r="M513" s="27" t="str">
        <f>IFERROR(WeightToLoseGain-L513,"")</f>
        <v/>
      </c>
      <c r="N513" s="40" t="str">
        <f>IFERROR(IF(C512&lt;&gt;"",M513/(WeightToLoseGain),""),"")</f>
        <v/>
      </c>
    </row>
    <row r="514" spans="3:14" ht="15" customHeight="1" x14ac:dyDescent="0.3">
      <c r="C514" s="26" t="str">
        <f t="shared" si="35"/>
        <v/>
      </c>
      <c r="D514" s="18" t="str">
        <f t="shared" si="38"/>
        <v/>
      </c>
      <c r="E514" s="18" t="str">
        <f t="shared" si="36"/>
        <v/>
      </c>
      <c r="F514" s="19" t="str">
        <f t="shared" si="37"/>
        <v/>
      </c>
      <c r="G514" s="29" t="str">
        <f>IFERROR(RunningBMR,"")</f>
        <v/>
      </c>
      <c r="H514" s="20" t="str">
        <f>IFERROR(IF(L513&gt;0,G513*ActivityFactor+IF(WeightGoal="Maintain",0,IF(WeightGoal="Decrease",-500,IF(WeightGoal="Increase",500))),""),"")</f>
        <v/>
      </c>
      <c r="I514" s="20" t="str">
        <f>IFERROR(G514*(ActivityFactor),"")</f>
        <v/>
      </c>
      <c r="J514" s="20" t="str">
        <f>IFERROR(IF(WeightGoal="Increase",H514-I514,I514-H514),"")</f>
        <v/>
      </c>
      <c r="K514" s="21" t="str">
        <f t="shared" si="39"/>
        <v/>
      </c>
      <c r="L514" s="28" t="str">
        <f>IFERROR(IF(Standard,K514/CalsPerPound,K514/CalsPerPound/2.2),"")</f>
        <v/>
      </c>
      <c r="M514" s="27" t="str">
        <f>IFERROR(WeightToLoseGain-L514,"")</f>
        <v/>
      </c>
      <c r="N514" s="40" t="str">
        <f>IFERROR(IF(C513&lt;&gt;"",M514/(WeightToLoseGain),""),"")</f>
        <v/>
      </c>
    </row>
    <row r="515" spans="3:14" ht="15" customHeight="1" x14ac:dyDescent="0.3">
      <c r="C515" s="26" t="str">
        <f t="shared" si="35"/>
        <v/>
      </c>
      <c r="D515" s="18" t="str">
        <f t="shared" si="38"/>
        <v/>
      </c>
      <c r="E515" s="18" t="str">
        <f t="shared" si="36"/>
        <v/>
      </c>
      <c r="F515" s="19" t="str">
        <f t="shared" si="37"/>
        <v/>
      </c>
      <c r="G515" s="29" t="str">
        <f>IFERROR(RunningBMR,"")</f>
        <v/>
      </c>
      <c r="H515" s="20" t="str">
        <f>IFERROR(IF(L514&gt;0,G514*ActivityFactor+IF(WeightGoal="Maintain",0,IF(WeightGoal="Decrease",-500,IF(WeightGoal="Increase",500))),""),"")</f>
        <v/>
      </c>
      <c r="I515" s="20" t="str">
        <f>IFERROR(G515*(ActivityFactor),"")</f>
        <v/>
      </c>
      <c r="J515" s="20" t="str">
        <f>IFERROR(IF(WeightGoal="Increase",H515-I515,I515-H515),"")</f>
        <v/>
      </c>
      <c r="K515" s="21" t="str">
        <f t="shared" si="39"/>
        <v/>
      </c>
      <c r="L515" s="28" t="str">
        <f>IFERROR(IF(Standard,K515/CalsPerPound,K515/CalsPerPound/2.2),"")</f>
        <v/>
      </c>
      <c r="M515" s="27" t="str">
        <f>IFERROR(WeightToLoseGain-L515,"")</f>
        <v/>
      </c>
      <c r="N515" s="40" t="str">
        <f>IFERROR(IF(C514&lt;&gt;"",M515/(WeightToLoseGain),""),"")</f>
        <v/>
      </c>
    </row>
    <row r="516" spans="3:14" ht="15" customHeight="1" x14ac:dyDescent="0.3">
      <c r="C516" s="26" t="str">
        <f t="shared" si="35"/>
        <v/>
      </c>
      <c r="D516" s="18" t="str">
        <f t="shared" si="38"/>
        <v/>
      </c>
      <c r="E516" s="18" t="str">
        <f t="shared" si="36"/>
        <v/>
      </c>
      <c r="F516" s="19" t="str">
        <f t="shared" si="37"/>
        <v/>
      </c>
      <c r="G516" s="29" t="str">
        <f>IFERROR(RunningBMR,"")</f>
        <v/>
      </c>
      <c r="H516" s="20" t="str">
        <f>IFERROR(IF(L515&gt;0,G515*ActivityFactor+IF(WeightGoal="Maintain",0,IF(WeightGoal="Decrease",-500,IF(WeightGoal="Increase",500))),""),"")</f>
        <v/>
      </c>
      <c r="I516" s="20" t="str">
        <f>IFERROR(G516*(ActivityFactor),"")</f>
        <v/>
      </c>
      <c r="J516" s="20" t="str">
        <f>IFERROR(IF(WeightGoal="Increase",H516-I516,I516-H516),"")</f>
        <v/>
      </c>
      <c r="K516" s="21" t="str">
        <f t="shared" si="39"/>
        <v/>
      </c>
      <c r="L516" s="28" t="str">
        <f>IFERROR(IF(Standard,K516/CalsPerPound,K516/CalsPerPound/2.2),"")</f>
        <v/>
      </c>
      <c r="M516" s="27" t="str">
        <f>IFERROR(WeightToLoseGain-L516,"")</f>
        <v/>
      </c>
      <c r="N516" s="40" t="str">
        <f>IFERROR(IF(C515&lt;&gt;"",M516/(WeightToLoseGain),""),"")</f>
        <v/>
      </c>
    </row>
    <row r="517" spans="3:14" ht="15" customHeight="1" x14ac:dyDescent="0.3">
      <c r="C517" s="26" t="str">
        <f t="shared" si="35"/>
        <v/>
      </c>
      <c r="D517" s="18" t="str">
        <f t="shared" si="38"/>
        <v/>
      </c>
      <c r="E517" s="18" t="str">
        <f t="shared" si="36"/>
        <v/>
      </c>
      <c r="F517" s="19" t="str">
        <f t="shared" si="37"/>
        <v/>
      </c>
      <c r="G517" s="29" t="str">
        <f>IFERROR(RunningBMR,"")</f>
        <v/>
      </c>
      <c r="H517" s="20" t="str">
        <f>IFERROR(IF(L516&gt;0,G516*ActivityFactor+IF(WeightGoal="Maintain",0,IF(WeightGoal="Decrease",-500,IF(WeightGoal="Increase",500))),""),"")</f>
        <v/>
      </c>
      <c r="I517" s="20" t="str">
        <f>IFERROR(G517*(ActivityFactor),"")</f>
        <v/>
      </c>
      <c r="J517" s="20" t="str">
        <f>IFERROR(IF(WeightGoal="Increase",H517-I517,I517-H517),"")</f>
        <v/>
      </c>
      <c r="K517" s="21" t="str">
        <f t="shared" si="39"/>
        <v/>
      </c>
      <c r="L517" s="28" t="str">
        <f>IFERROR(IF(Standard,K517/CalsPerPound,K517/CalsPerPound/2.2),"")</f>
        <v/>
      </c>
      <c r="M517" s="27" t="str">
        <f>IFERROR(WeightToLoseGain-L517,"")</f>
        <v/>
      </c>
      <c r="N517" s="40" t="str">
        <f>IFERROR(IF(C516&lt;&gt;"",M517/(WeightToLoseGain),""),"")</f>
        <v/>
      </c>
    </row>
    <row r="518" spans="3:14" ht="15" customHeight="1" x14ac:dyDescent="0.3">
      <c r="C518" s="26" t="str">
        <f t="shared" si="35"/>
        <v/>
      </c>
      <c r="D518" s="18" t="str">
        <f t="shared" si="38"/>
        <v/>
      </c>
      <c r="E518" s="18" t="str">
        <f t="shared" si="36"/>
        <v/>
      </c>
      <c r="F518" s="19" t="str">
        <f t="shared" si="37"/>
        <v/>
      </c>
      <c r="G518" s="29" t="str">
        <f>IFERROR(RunningBMR,"")</f>
        <v/>
      </c>
      <c r="H518" s="20" t="str">
        <f>IFERROR(IF(L517&gt;0,G517*ActivityFactor+IF(WeightGoal="Maintain",0,IF(WeightGoal="Decrease",-500,IF(WeightGoal="Increase",500))),""),"")</f>
        <v/>
      </c>
      <c r="I518" s="20" t="str">
        <f>IFERROR(G518*(ActivityFactor),"")</f>
        <v/>
      </c>
      <c r="J518" s="20" t="str">
        <f>IFERROR(IF(WeightGoal="Increase",H518-I518,I518-H518),"")</f>
        <v/>
      </c>
      <c r="K518" s="21" t="str">
        <f t="shared" si="39"/>
        <v/>
      </c>
      <c r="L518" s="28" t="str">
        <f>IFERROR(IF(Standard,K518/CalsPerPound,K518/CalsPerPound/2.2),"")</f>
        <v/>
      </c>
      <c r="M518" s="27" t="str">
        <f>IFERROR(WeightToLoseGain-L518,"")</f>
        <v/>
      </c>
      <c r="N518" s="40" t="str">
        <f>IFERROR(IF(C517&lt;&gt;"",M518/(WeightToLoseGain),""),"")</f>
        <v/>
      </c>
    </row>
    <row r="519" spans="3:14" ht="15" customHeight="1" x14ac:dyDescent="0.3">
      <c r="C519" s="26" t="str">
        <f t="shared" si="35"/>
        <v/>
      </c>
      <c r="D519" s="18" t="str">
        <f t="shared" si="38"/>
        <v/>
      </c>
      <c r="E519" s="18" t="str">
        <f t="shared" si="36"/>
        <v/>
      </c>
      <c r="F519" s="19" t="str">
        <f t="shared" si="37"/>
        <v/>
      </c>
      <c r="G519" s="29" t="str">
        <f>IFERROR(RunningBMR,"")</f>
        <v/>
      </c>
      <c r="H519" s="20" t="str">
        <f>IFERROR(IF(L518&gt;0,G518*ActivityFactor+IF(WeightGoal="Maintain",0,IF(WeightGoal="Decrease",-500,IF(WeightGoal="Increase",500))),""),"")</f>
        <v/>
      </c>
      <c r="I519" s="20" t="str">
        <f>IFERROR(G519*(ActivityFactor),"")</f>
        <v/>
      </c>
      <c r="J519" s="20" t="str">
        <f>IFERROR(IF(WeightGoal="Increase",H519-I519,I519-H519),"")</f>
        <v/>
      </c>
      <c r="K519" s="21" t="str">
        <f t="shared" si="39"/>
        <v/>
      </c>
      <c r="L519" s="28" t="str">
        <f>IFERROR(IF(Standard,K519/CalsPerPound,K519/CalsPerPound/2.2),"")</f>
        <v/>
      </c>
      <c r="M519" s="27" t="str">
        <f>IFERROR(WeightToLoseGain-L519,"")</f>
        <v/>
      </c>
      <c r="N519" s="40" t="str">
        <f>IFERROR(IF(C518&lt;&gt;"",M519/(WeightToLoseGain),""),"")</f>
        <v/>
      </c>
    </row>
    <row r="520" spans="3:14" ht="15" customHeight="1" x14ac:dyDescent="0.3">
      <c r="C520" s="26" t="str">
        <f t="shared" si="35"/>
        <v/>
      </c>
      <c r="D520" s="18" t="str">
        <f t="shared" si="38"/>
        <v/>
      </c>
      <c r="E520" s="18" t="str">
        <f t="shared" si="36"/>
        <v/>
      </c>
      <c r="F520" s="19" t="str">
        <f t="shared" si="37"/>
        <v/>
      </c>
      <c r="G520" s="29" t="str">
        <f>IFERROR(RunningBMR,"")</f>
        <v/>
      </c>
      <c r="H520" s="20" t="str">
        <f>IFERROR(IF(L519&gt;0,G519*ActivityFactor+IF(WeightGoal="Maintain",0,IF(WeightGoal="Decrease",-500,IF(WeightGoal="Increase",500))),""),"")</f>
        <v/>
      </c>
      <c r="I520" s="20" t="str">
        <f>IFERROR(G520*(ActivityFactor),"")</f>
        <v/>
      </c>
      <c r="J520" s="20" t="str">
        <f>IFERROR(IF(WeightGoal="Increase",H520-I520,I520-H520),"")</f>
        <v/>
      </c>
      <c r="K520" s="21" t="str">
        <f t="shared" si="39"/>
        <v/>
      </c>
      <c r="L520" s="28" t="str">
        <f>IFERROR(IF(Standard,K520/CalsPerPound,K520/CalsPerPound/2.2),"")</f>
        <v/>
      </c>
      <c r="M520" s="27" t="str">
        <f>IFERROR(WeightToLoseGain-L520,"")</f>
        <v/>
      </c>
      <c r="N520" s="40" t="str">
        <f>IFERROR(IF(C519&lt;&gt;"",M520/(WeightToLoseGain),""),"")</f>
        <v/>
      </c>
    </row>
    <row r="521" spans="3:14" ht="15" customHeight="1" x14ac:dyDescent="0.3">
      <c r="C521" s="26" t="str">
        <f t="shared" si="35"/>
        <v/>
      </c>
      <c r="D521" s="18" t="str">
        <f t="shared" si="38"/>
        <v/>
      </c>
      <c r="E521" s="18" t="str">
        <f t="shared" si="36"/>
        <v/>
      </c>
      <c r="F521" s="19" t="str">
        <f t="shared" si="37"/>
        <v/>
      </c>
      <c r="G521" s="29" t="str">
        <f>IFERROR(RunningBMR,"")</f>
        <v/>
      </c>
      <c r="H521" s="20" t="str">
        <f>IFERROR(IF(L520&gt;0,G520*ActivityFactor+IF(WeightGoal="Maintain",0,IF(WeightGoal="Decrease",-500,IF(WeightGoal="Increase",500))),""),"")</f>
        <v/>
      </c>
      <c r="I521" s="20" t="str">
        <f>IFERROR(G521*(ActivityFactor),"")</f>
        <v/>
      </c>
      <c r="J521" s="20" t="str">
        <f>IFERROR(IF(WeightGoal="Increase",H521-I521,I521-H521),"")</f>
        <v/>
      </c>
      <c r="K521" s="21" t="str">
        <f t="shared" si="39"/>
        <v/>
      </c>
      <c r="L521" s="28" t="str">
        <f>IFERROR(IF(Standard,K521/CalsPerPound,K521/CalsPerPound/2.2),"")</f>
        <v/>
      </c>
      <c r="M521" s="27" t="str">
        <f>IFERROR(WeightToLoseGain-L521,"")</f>
        <v/>
      </c>
      <c r="N521" s="40" t="str">
        <f>IFERROR(IF(C520&lt;&gt;"",M521/(WeightToLoseGain),""),"")</f>
        <v/>
      </c>
    </row>
    <row r="522" spans="3:14" ht="15" customHeight="1" x14ac:dyDescent="0.3">
      <c r="C522" s="26" t="str">
        <f t="shared" si="35"/>
        <v/>
      </c>
      <c r="D522" s="18" t="str">
        <f t="shared" si="38"/>
        <v/>
      </c>
      <c r="E522" s="18" t="str">
        <f t="shared" si="36"/>
        <v/>
      </c>
      <c r="F522" s="19" t="str">
        <f t="shared" si="37"/>
        <v/>
      </c>
      <c r="G522" s="29" t="str">
        <f>IFERROR(RunningBMR,"")</f>
        <v/>
      </c>
      <c r="H522" s="20" t="str">
        <f>IFERROR(IF(L521&gt;0,G521*ActivityFactor+IF(WeightGoal="Maintain",0,IF(WeightGoal="Decrease",-500,IF(WeightGoal="Increase",500))),""),"")</f>
        <v/>
      </c>
      <c r="I522" s="20" t="str">
        <f>IFERROR(G522*(ActivityFactor),"")</f>
        <v/>
      </c>
      <c r="J522" s="20" t="str">
        <f>IFERROR(IF(WeightGoal="Increase",H522-I522,I522-H522),"")</f>
        <v/>
      </c>
      <c r="K522" s="21" t="str">
        <f t="shared" si="39"/>
        <v/>
      </c>
      <c r="L522" s="28" t="str">
        <f>IFERROR(IF(Standard,K522/CalsPerPound,K522/CalsPerPound/2.2),"")</f>
        <v/>
      </c>
      <c r="M522" s="27" t="str">
        <f>IFERROR(WeightToLoseGain-L522,"")</f>
        <v/>
      </c>
      <c r="N522" s="40" t="str">
        <f>IFERROR(IF(C521&lt;&gt;"",M522/(WeightToLoseGain),""),"")</f>
        <v/>
      </c>
    </row>
    <row r="523" spans="3:14" ht="15" customHeight="1" x14ac:dyDescent="0.3">
      <c r="C523" s="26" t="str">
        <f t="shared" si="35"/>
        <v/>
      </c>
      <c r="D523" s="18" t="str">
        <f t="shared" si="38"/>
        <v/>
      </c>
      <c r="E523" s="18" t="str">
        <f t="shared" si="36"/>
        <v/>
      </c>
      <c r="F523" s="19" t="str">
        <f t="shared" si="37"/>
        <v/>
      </c>
      <c r="G523" s="29" t="str">
        <f>IFERROR(RunningBMR,"")</f>
        <v/>
      </c>
      <c r="H523" s="20" t="str">
        <f>IFERROR(IF(L522&gt;0,G522*ActivityFactor+IF(WeightGoal="Maintain",0,IF(WeightGoal="Decrease",-500,IF(WeightGoal="Increase",500))),""),"")</f>
        <v/>
      </c>
      <c r="I523" s="20" t="str">
        <f>IFERROR(G523*(ActivityFactor),"")</f>
        <v/>
      </c>
      <c r="J523" s="20" t="str">
        <f>IFERROR(IF(WeightGoal="Increase",H523-I523,I523-H523),"")</f>
        <v/>
      </c>
      <c r="K523" s="21" t="str">
        <f t="shared" si="39"/>
        <v/>
      </c>
      <c r="L523" s="28" t="str">
        <f>IFERROR(IF(Standard,K523/CalsPerPound,K523/CalsPerPound/2.2),"")</f>
        <v/>
      </c>
      <c r="M523" s="27" t="str">
        <f>IFERROR(WeightToLoseGain-L523,"")</f>
        <v/>
      </c>
      <c r="N523" s="40" t="str">
        <f>IFERROR(IF(C522&lt;&gt;"",M523/(WeightToLoseGain),""),"")</f>
        <v/>
      </c>
    </row>
    <row r="524" spans="3:14" ht="15" customHeight="1" x14ac:dyDescent="0.3">
      <c r="C524" s="26" t="str">
        <f t="shared" si="35"/>
        <v/>
      </c>
      <c r="D524" s="18" t="str">
        <f t="shared" si="38"/>
        <v/>
      </c>
      <c r="E524" s="18" t="str">
        <f t="shared" si="36"/>
        <v/>
      </c>
      <c r="F524" s="19" t="str">
        <f t="shared" si="37"/>
        <v/>
      </c>
      <c r="G524" s="29" t="str">
        <f>IFERROR(RunningBMR,"")</f>
        <v/>
      </c>
      <c r="H524" s="20" t="str">
        <f>IFERROR(IF(L523&gt;0,G523*ActivityFactor+IF(WeightGoal="Maintain",0,IF(WeightGoal="Decrease",-500,IF(WeightGoal="Increase",500))),""),"")</f>
        <v/>
      </c>
      <c r="I524" s="20" t="str">
        <f>IFERROR(G524*(ActivityFactor),"")</f>
        <v/>
      </c>
      <c r="J524" s="20" t="str">
        <f>IFERROR(IF(WeightGoal="Increase",H524-I524,I524-H524),"")</f>
        <v/>
      </c>
      <c r="K524" s="21" t="str">
        <f t="shared" si="39"/>
        <v/>
      </c>
      <c r="L524" s="28" t="str">
        <f>IFERROR(IF(Standard,K524/CalsPerPound,K524/CalsPerPound/2.2),"")</f>
        <v/>
      </c>
      <c r="M524" s="27" t="str">
        <f>IFERROR(WeightToLoseGain-L524,"")</f>
        <v/>
      </c>
      <c r="N524" s="40" t="str">
        <f>IFERROR(IF(C523&lt;&gt;"",M524/(WeightToLoseGain),""),"")</f>
        <v/>
      </c>
    </row>
    <row r="525" spans="3:14" ht="15" customHeight="1" x14ac:dyDescent="0.3">
      <c r="C525" s="26" t="str">
        <f t="shared" ref="C525:C588" si="40">IFERROR(IF(L524&gt;0,C524+1,""),"")</f>
        <v/>
      </c>
      <c r="D525" s="18" t="str">
        <f t="shared" si="38"/>
        <v/>
      </c>
      <c r="E525" s="18" t="str">
        <f t="shared" ref="E525:E588" si="41">IFERROR(IF(L524&gt;0,E524+1,""),"")</f>
        <v/>
      </c>
      <c r="F525" s="19" t="str">
        <f t="shared" ref="F525:F588" si="42">IFERROR(IF($E525&lt;&gt;"",F524-(J524/CalsPerPound),""),"")</f>
        <v/>
      </c>
      <c r="G525" s="29" t="str">
        <f>IFERROR(RunningBMR,"")</f>
        <v/>
      </c>
      <c r="H525" s="20" t="str">
        <f>IFERROR(IF(L524&gt;0,G524*ActivityFactor+IF(WeightGoal="Maintain",0,IF(WeightGoal="Decrease",-500,IF(WeightGoal="Increase",500))),""),"")</f>
        <v/>
      </c>
      <c r="I525" s="20" t="str">
        <f>IFERROR(G525*(ActivityFactor),"")</f>
        <v/>
      </c>
      <c r="J525" s="20" t="str">
        <f>IFERROR(IF(WeightGoal="Increase",H525-I525,I525-H525),"")</f>
        <v/>
      </c>
      <c r="K525" s="21" t="str">
        <f t="shared" si="39"/>
        <v/>
      </c>
      <c r="L525" s="28" t="str">
        <f>IFERROR(IF(Standard,K525/CalsPerPound,K525/CalsPerPound/2.2),"")</f>
        <v/>
      </c>
      <c r="M525" s="27" t="str">
        <f>IFERROR(WeightToLoseGain-L525,"")</f>
        <v/>
      </c>
      <c r="N525" s="40" t="str">
        <f>IFERROR(IF(C524&lt;&gt;"",M525/(WeightToLoseGain),""),"")</f>
        <v/>
      </c>
    </row>
    <row r="526" spans="3:14" ht="15" customHeight="1" x14ac:dyDescent="0.3">
      <c r="C526" s="26" t="str">
        <f t="shared" si="40"/>
        <v/>
      </c>
      <c r="D526" s="18" t="str">
        <f t="shared" ref="D526:D589" si="43">IFERROR(IF(E526&lt;&gt;"",IF(MOD(E526,7)=1,(E525/7)+1,""),""),"")</f>
        <v/>
      </c>
      <c r="E526" s="18" t="str">
        <f t="shared" si="41"/>
        <v/>
      </c>
      <c r="F526" s="19" t="str">
        <f t="shared" si="42"/>
        <v/>
      </c>
      <c r="G526" s="29" t="str">
        <f>IFERROR(RunningBMR,"")</f>
        <v/>
      </c>
      <c r="H526" s="20" t="str">
        <f>IFERROR(IF(L525&gt;0,G525*ActivityFactor+IF(WeightGoal="Maintain",0,IF(WeightGoal="Decrease",-500,IF(WeightGoal="Increase",500))),""),"")</f>
        <v/>
      </c>
      <c r="I526" s="20" t="str">
        <f>IFERROR(G526*(ActivityFactor),"")</f>
        <v/>
      </c>
      <c r="J526" s="20" t="str">
        <f>IFERROR(IF(WeightGoal="Increase",H526-I526,I526-H526),"")</f>
        <v/>
      </c>
      <c r="K526" s="21" t="str">
        <f t="shared" ref="K526:K589" si="44">IFERROR(K525-J526,"")</f>
        <v/>
      </c>
      <c r="L526" s="28" t="str">
        <f>IFERROR(IF(Standard,K526/CalsPerPound,K526/CalsPerPound/2.2),"")</f>
        <v/>
      </c>
      <c r="M526" s="27" t="str">
        <f>IFERROR(WeightToLoseGain-L526,"")</f>
        <v/>
      </c>
      <c r="N526" s="40" t="str">
        <f>IFERROR(IF(C525&lt;&gt;"",M526/(WeightToLoseGain),""),"")</f>
        <v/>
      </c>
    </row>
    <row r="527" spans="3:14" ht="15" customHeight="1" x14ac:dyDescent="0.3">
      <c r="C527" s="26" t="str">
        <f t="shared" si="40"/>
        <v/>
      </c>
      <c r="D527" s="18" t="str">
        <f t="shared" si="43"/>
        <v/>
      </c>
      <c r="E527" s="18" t="str">
        <f t="shared" si="41"/>
        <v/>
      </c>
      <c r="F527" s="19" t="str">
        <f t="shared" si="42"/>
        <v/>
      </c>
      <c r="G527" s="29" t="str">
        <f>IFERROR(RunningBMR,"")</f>
        <v/>
      </c>
      <c r="H527" s="20" t="str">
        <f>IFERROR(IF(L526&gt;0,G526*ActivityFactor+IF(WeightGoal="Maintain",0,IF(WeightGoal="Decrease",-500,IF(WeightGoal="Increase",500))),""),"")</f>
        <v/>
      </c>
      <c r="I527" s="20" t="str">
        <f>IFERROR(G527*(ActivityFactor),"")</f>
        <v/>
      </c>
      <c r="J527" s="20" t="str">
        <f>IFERROR(IF(WeightGoal="Increase",H527-I527,I527-H527),"")</f>
        <v/>
      </c>
      <c r="K527" s="21" t="str">
        <f t="shared" si="44"/>
        <v/>
      </c>
      <c r="L527" s="28" t="str">
        <f>IFERROR(IF(Standard,K527/CalsPerPound,K527/CalsPerPound/2.2),"")</f>
        <v/>
      </c>
      <c r="M527" s="27" t="str">
        <f>IFERROR(WeightToLoseGain-L527,"")</f>
        <v/>
      </c>
      <c r="N527" s="40" t="str">
        <f>IFERROR(IF(C526&lt;&gt;"",M527/(WeightToLoseGain),""),"")</f>
        <v/>
      </c>
    </row>
    <row r="528" spans="3:14" ht="15" customHeight="1" x14ac:dyDescent="0.3">
      <c r="C528" s="26" t="str">
        <f t="shared" si="40"/>
        <v/>
      </c>
      <c r="D528" s="18" t="str">
        <f t="shared" si="43"/>
        <v/>
      </c>
      <c r="E528" s="18" t="str">
        <f t="shared" si="41"/>
        <v/>
      </c>
      <c r="F528" s="19" t="str">
        <f t="shared" si="42"/>
        <v/>
      </c>
      <c r="G528" s="29" t="str">
        <f>IFERROR(RunningBMR,"")</f>
        <v/>
      </c>
      <c r="H528" s="20" t="str">
        <f>IFERROR(IF(L527&gt;0,G527*ActivityFactor+IF(WeightGoal="Maintain",0,IF(WeightGoal="Decrease",-500,IF(WeightGoal="Increase",500))),""),"")</f>
        <v/>
      </c>
      <c r="I528" s="20" t="str">
        <f>IFERROR(G528*(ActivityFactor),"")</f>
        <v/>
      </c>
      <c r="J528" s="20" t="str">
        <f>IFERROR(IF(WeightGoal="Increase",H528-I528,I528-H528),"")</f>
        <v/>
      </c>
      <c r="K528" s="21" t="str">
        <f t="shared" si="44"/>
        <v/>
      </c>
      <c r="L528" s="28" t="str">
        <f>IFERROR(IF(Standard,K528/CalsPerPound,K528/CalsPerPound/2.2),"")</f>
        <v/>
      </c>
      <c r="M528" s="27" t="str">
        <f>IFERROR(WeightToLoseGain-L528,"")</f>
        <v/>
      </c>
      <c r="N528" s="40" t="str">
        <f>IFERROR(IF(C527&lt;&gt;"",M528/(WeightToLoseGain),""),"")</f>
        <v/>
      </c>
    </row>
    <row r="529" spans="3:14" ht="15" customHeight="1" x14ac:dyDescent="0.3">
      <c r="C529" s="26" t="str">
        <f t="shared" si="40"/>
        <v/>
      </c>
      <c r="D529" s="18" t="str">
        <f t="shared" si="43"/>
        <v/>
      </c>
      <c r="E529" s="18" t="str">
        <f t="shared" si="41"/>
        <v/>
      </c>
      <c r="F529" s="19" t="str">
        <f t="shared" si="42"/>
        <v/>
      </c>
      <c r="G529" s="29" t="str">
        <f>IFERROR(RunningBMR,"")</f>
        <v/>
      </c>
      <c r="H529" s="20" t="str">
        <f>IFERROR(IF(L528&gt;0,G528*ActivityFactor+IF(WeightGoal="Maintain",0,IF(WeightGoal="Decrease",-500,IF(WeightGoal="Increase",500))),""),"")</f>
        <v/>
      </c>
      <c r="I529" s="20" t="str">
        <f>IFERROR(G529*(ActivityFactor),"")</f>
        <v/>
      </c>
      <c r="J529" s="20" t="str">
        <f>IFERROR(IF(WeightGoal="Increase",H529-I529,I529-H529),"")</f>
        <v/>
      </c>
      <c r="K529" s="21" t="str">
        <f t="shared" si="44"/>
        <v/>
      </c>
      <c r="L529" s="28" t="str">
        <f>IFERROR(IF(Standard,K529/CalsPerPound,K529/CalsPerPound/2.2),"")</f>
        <v/>
      </c>
      <c r="M529" s="27" t="str">
        <f>IFERROR(WeightToLoseGain-L529,"")</f>
        <v/>
      </c>
      <c r="N529" s="40" t="str">
        <f>IFERROR(IF(C528&lt;&gt;"",M529/(WeightToLoseGain),""),"")</f>
        <v/>
      </c>
    </row>
    <row r="530" spans="3:14" ht="15" customHeight="1" x14ac:dyDescent="0.3">
      <c r="C530" s="26" t="str">
        <f t="shared" si="40"/>
        <v/>
      </c>
      <c r="D530" s="18" t="str">
        <f t="shared" si="43"/>
        <v/>
      </c>
      <c r="E530" s="18" t="str">
        <f t="shared" si="41"/>
        <v/>
      </c>
      <c r="F530" s="19" t="str">
        <f t="shared" si="42"/>
        <v/>
      </c>
      <c r="G530" s="29" t="str">
        <f>IFERROR(RunningBMR,"")</f>
        <v/>
      </c>
      <c r="H530" s="20" t="str">
        <f>IFERROR(IF(L529&gt;0,G529*ActivityFactor+IF(WeightGoal="Maintain",0,IF(WeightGoal="Decrease",-500,IF(WeightGoal="Increase",500))),""),"")</f>
        <v/>
      </c>
      <c r="I530" s="20" t="str">
        <f>IFERROR(G530*(ActivityFactor),"")</f>
        <v/>
      </c>
      <c r="J530" s="20" t="str">
        <f>IFERROR(IF(WeightGoal="Increase",H530-I530,I530-H530),"")</f>
        <v/>
      </c>
      <c r="K530" s="21" t="str">
        <f t="shared" si="44"/>
        <v/>
      </c>
      <c r="L530" s="28" t="str">
        <f>IFERROR(IF(Standard,K530/CalsPerPound,K530/CalsPerPound/2.2),"")</f>
        <v/>
      </c>
      <c r="M530" s="27" t="str">
        <f>IFERROR(WeightToLoseGain-L530,"")</f>
        <v/>
      </c>
      <c r="N530" s="40" t="str">
        <f>IFERROR(IF(C529&lt;&gt;"",M530/(WeightToLoseGain),""),"")</f>
        <v/>
      </c>
    </row>
    <row r="531" spans="3:14" ht="15" customHeight="1" x14ac:dyDescent="0.3">
      <c r="C531" s="26" t="str">
        <f t="shared" si="40"/>
        <v/>
      </c>
      <c r="D531" s="18" t="str">
        <f t="shared" si="43"/>
        <v/>
      </c>
      <c r="E531" s="18" t="str">
        <f t="shared" si="41"/>
        <v/>
      </c>
      <c r="F531" s="19" t="str">
        <f t="shared" si="42"/>
        <v/>
      </c>
      <c r="G531" s="29" t="str">
        <f>IFERROR(RunningBMR,"")</f>
        <v/>
      </c>
      <c r="H531" s="20" t="str">
        <f>IFERROR(IF(L530&gt;0,G530*ActivityFactor+IF(WeightGoal="Maintain",0,IF(WeightGoal="Decrease",-500,IF(WeightGoal="Increase",500))),""),"")</f>
        <v/>
      </c>
      <c r="I531" s="20" t="str">
        <f>IFERROR(G531*(ActivityFactor),"")</f>
        <v/>
      </c>
      <c r="J531" s="20" t="str">
        <f>IFERROR(IF(WeightGoal="Increase",H531-I531,I531-H531),"")</f>
        <v/>
      </c>
      <c r="K531" s="21" t="str">
        <f t="shared" si="44"/>
        <v/>
      </c>
      <c r="L531" s="28" t="str">
        <f>IFERROR(IF(Standard,K531/CalsPerPound,K531/CalsPerPound/2.2),"")</f>
        <v/>
      </c>
      <c r="M531" s="27" t="str">
        <f>IFERROR(WeightToLoseGain-L531,"")</f>
        <v/>
      </c>
      <c r="N531" s="40" t="str">
        <f>IFERROR(IF(C530&lt;&gt;"",M531/(WeightToLoseGain),""),"")</f>
        <v/>
      </c>
    </row>
    <row r="532" spans="3:14" ht="15" customHeight="1" x14ac:dyDescent="0.3">
      <c r="C532" s="26" t="str">
        <f t="shared" si="40"/>
        <v/>
      </c>
      <c r="D532" s="18" t="str">
        <f t="shared" si="43"/>
        <v/>
      </c>
      <c r="E532" s="18" t="str">
        <f t="shared" si="41"/>
        <v/>
      </c>
      <c r="F532" s="19" t="str">
        <f t="shared" si="42"/>
        <v/>
      </c>
      <c r="G532" s="29" t="str">
        <f>IFERROR(RunningBMR,"")</f>
        <v/>
      </c>
      <c r="H532" s="20" t="str">
        <f>IFERROR(IF(L531&gt;0,G531*ActivityFactor+IF(WeightGoal="Maintain",0,IF(WeightGoal="Decrease",-500,IF(WeightGoal="Increase",500))),""),"")</f>
        <v/>
      </c>
      <c r="I532" s="20" t="str">
        <f>IFERROR(G532*(ActivityFactor),"")</f>
        <v/>
      </c>
      <c r="J532" s="20" t="str">
        <f>IFERROR(IF(WeightGoal="Increase",H532-I532,I532-H532),"")</f>
        <v/>
      </c>
      <c r="K532" s="21" t="str">
        <f t="shared" si="44"/>
        <v/>
      </c>
      <c r="L532" s="28" t="str">
        <f>IFERROR(IF(Standard,K532/CalsPerPound,K532/CalsPerPound/2.2),"")</f>
        <v/>
      </c>
      <c r="M532" s="27" t="str">
        <f>IFERROR(WeightToLoseGain-L532,"")</f>
        <v/>
      </c>
      <c r="N532" s="40" t="str">
        <f>IFERROR(IF(C531&lt;&gt;"",M532/(WeightToLoseGain),""),"")</f>
        <v/>
      </c>
    </row>
    <row r="533" spans="3:14" ht="15" customHeight="1" x14ac:dyDescent="0.3">
      <c r="C533" s="26" t="str">
        <f t="shared" si="40"/>
        <v/>
      </c>
      <c r="D533" s="18" t="str">
        <f t="shared" si="43"/>
        <v/>
      </c>
      <c r="E533" s="18" t="str">
        <f t="shared" si="41"/>
        <v/>
      </c>
      <c r="F533" s="19" t="str">
        <f t="shared" si="42"/>
        <v/>
      </c>
      <c r="G533" s="29" t="str">
        <f>IFERROR(RunningBMR,"")</f>
        <v/>
      </c>
      <c r="H533" s="20" t="str">
        <f>IFERROR(IF(L532&gt;0,G532*ActivityFactor+IF(WeightGoal="Maintain",0,IF(WeightGoal="Decrease",-500,IF(WeightGoal="Increase",500))),""),"")</f>
        <v/>
      </c>
      <c r="I533" s="20" t="str">
        <f>IFERROR(G533*(ActivityFactor),"")</f>
        <v/>
      </c>
      <c r="J533" s="20" t="str">
        <f>IFERROR(IF(WeightGoal="Increase",H533-I533,I533-H533),"")</f>
        <v/>
      </c>
      <c r="K533" s="21" t="str">
        <f t="shared" si="44"/>
        <v/>
      </c>
      <c r="L533" s="28" t="str">
        <f>IFERROR(IF(Standard,K533/CalsPerPound,K533/CalsPerPound/2.2),"")</f>
        <v/>
      </c>
      <c r="M533" s="27" t="str">
        <f>IFERROR(WeightToLoseGain-L533,"")</f>
        <v/>
      </c>
      <c r="N533" s="40" t="str">
        <f>IFERROR(IF(C532&lt;&gt;"",M533/(WeightToLoseGain),""),"")</f>
        <v/>
      </c>
    </row>
    <row r="534" spans="3:14" ht="15" customHeight="1" x14ac:dyDescent="0.3">
      <c r="C534" s="26" t="str">
        <f t="shared" si="40"/>
        <v/>
      </c>
      <c r="D534" s="18" t="str">
        <f t="shared" si="43"/>
        <v/>
      </c>
      <c r="E534" s="18" t="str">
        <f t="shared" si="41"/>
        <v/>
      </c>
      <c r="F534" s="19" t="str">
        <f t="shared" si="42"/>
        <v/>
      </c>
      <c r="G534" s="29" t="str">
        <f>IFERROR(RunningBMR,"")</f>
        <v/>
      </c>
      <c r="H534" s="20" t="str">
        <f>IFERROR(IF(L533&gt;0,G533*ActivityFactor+IF(WeightGoal="Maintain",0,IF(WeightGoal="Decrease",-500,IF(WeightGoal="Increase",500))),""),"")</f>
        <v/>
      </c>
      <c r="I534" s="20" t="str">
        <f>IFERROR(G534*(ActivityFactor),"")</f>
        <v/>
      </c>
      <c r="J534" s="20" t="str">
        <f>IFERROR(IF(WeightGoal="Increase",H534-I534,I534-H534),"")</f>
        <v/>
      </c>
      <c r="K534" s="21" t="str">
        <f t="shared" si="44"/>
        <v/>
      </c>
      <c r="L534" s="28" t="str">
        <f>IFERROR(IF(Standard,K534/CalsPerPound,K534/CalsPerPound/2.2),"")</f>
        <v/>
      </c>
      <c r="M534" s="27" t="str">
        <f>IFERROR(WeightToLoseGain-L534,"")</f>
        <v/>
      </c>
      <c r="N534" s="40" t="str">
        <f>IFERROR(IF(C533&lt;&gt;"",M534/(WeightToLoseGain),""),"")</f>
        <v/>
      </c>
    </row>
    <row r="535" spans="3:14" ht="15" customHeight="1" x14ac:dyDescent="0.3">
      <c r="C535" s="26" t="str">
        <f t="shared" si="40"/>
        <v/>
      </c>
      <c r="D535" s="18" t="str">
        <f t="shared" si="43"/>
        <v/>
      </c>
      <c r="E535" s="18" t="str">
        <f t="shared" si="41"/>
        <v/>
      </c>
      <c r="F535" s="19" t="str">
        <f t="shared" si="42"/>
        <v/>
      </c>
      <c r="G535" s="29" t="str">
        <f>IFERROR(RunningBMR,"")</f>
        <v/>
      </c>
      <c r="H535" s="20" t="str">
        <f>IFERROR(IF(L534&gt;0,G534*ActivityFactor+IF(WeightGoal="Maintain",0,IF(WeightGoal="Decrease",-500,IF(WeightGoal="Increase",500))),""),"")</f>
        <v/>
      </c>
      <c r="I535" s="20" t="str">
        <f>IFERROR(G535*(ActivityFactor),"")</f>
        <v/>
      </c>
      <c r="J535" s="20" t="str">
        <f>IFERROR(IF(WeightGoal="Increase",H535-I535,I535-H535),"")</f>
        <v/>
      </c>
      <c r="K535" s="21" t="str">
        <f t="shared" si="44"/>
        <v/>
      </c>
      <c r="L535" s="28" t="str">
        <f>IFERROR(IF(Standard,K535/CalsPerPound,K535/CalsPerPound/2.2),"")</f>
        <v/>
      </c>
      <c r="M535" s="27" t="str">
        <f>IFERROR(WeightToLoseGain-L535,"")</f>
        <v/>
      </c>
      <c r="N535" s="40" t="str">
        <f>IFERROR(IF(C534&lt;&gt;"",M535/(WeightToLoseGain),""),"")</f>
        <v/>
      </c>
    </row>
    <row r="536" spans="3:14" ht="15" customHeight="1" x14ac:dyDescent="0.3">
      <c r="C536" s="26" t="str">
        <f t="shared" si="40"/>
        <v/>
      </c>
      <c r="D536" s="18" t="str">
        <f t="shared" si="43"/>
        <v/>
      </c>
      <c r="E536" s="18" t="str">
        <f t="shared" si="41"/>
        <v/>
      </c>
      <c r="F536" s="19" t="str">
        <f t="shared" si="42"/>
        <v/>
      </c>
      <c r="G536" s="29" t="str">
        <f>IFERROR(RunningBMR,"")</f>
        <v/>
      </c>
      <c r="H536" s="20" t="str">
        <f>IFERROR(IF(L535&gt;0,G535*ActivityFactor+IF(WeightGoal="Maintain",0,IF(WeightGoal="Decrease",-500,IF(WeightGoal="Increase",500))),""),"")</f>
        <v/>
      </c>
      <c r="I536" s="20" t="str">
        <f>IFERROR(G536*(ActivityFactor),"")</f>
        <v/>
      </c>
      <c r="J536" s="20" t="str">
        <f>IFERROR(IF(WeightGoal="Increase",H536-I536,I536-H536),"")</f>
        <v/>
      </c>
      <c r="K536" s="21" t="str">
        <f t="shared" si="44"/>
        <v/>
      </c>
      <c r="L536" s="28" t="str">
        <f>IFERROR(IF(Standard,K536/CalsPerPound,K536/CalsPerPound/2.2),"")</f>
        <v/>
      </c>
      <c r="M536" s="27" t="str">
        <f>IFERROR(WeightToLoseGain-L536,"")</f>
        <v/>
      </c>
      <c r="N536" s="40" t="str">
        <f>IFERROR(IF(C535&lt;&gt;"",M536/(WeightToLoseGain),""),"")</f>
        <v/>
      </c>
    </row>
    <row r="537" spans="3:14" ht="15" customHeight="1" x14ac:dyDescent="0.3">
      <c r="C537" s="26" t="str">
        <f t="shared" si="40"/>
        <v/>
      </c>
      <c r="D537" s="18" t="str">
        <f t="shared" si="43"/>
        <v/>
      </c>
      <c r="E537" s="18" t="str">
        <f t="shared" si="41"/>
        <v/>
      </c>
      <c r="F537" s="19" t="str">
        <f t="shared" si="42"/>
        <v/>
      </c>
      <c r="G537" s="29" t="str">
        <f>IFERROR(RunningBMR,"")</f>
        <v/>
      </c>
      <c r="H537" s="20" t="str">
        <f>IFERROR(IF(L536&gt;0,G536*ActivityFactor+IF(WeightGoal="Maintain",0,IF(WeightGoal="Decrease",-500,IF(WeightGoal="Increase",500))),""),"")</f>
        <v/>
      </c>
      <c r="I537" s="20" t="str">
        <f>IFERROR(G537*(ActivityFactor),"")</f>
        <v/>
      </c>
      <c r="J537" s="20" t="str">
        <f>IFERROR(IF(WeightGoal="Increase",H537-I537,I537-H537),"")</f>
        <v/>
      </c>
      <c r="K537" s="21" t="str">
        <f t="shared" si="44"/>
        <v/>
      </c>
      <c r="L537" s="28" t="str">
        <f>IFERROR(IF(Standard,K537/CalsPerPound,K537/CalsPerPound/2.2),"")</f>
        <v/>
      </c>
      <c r="M537" s="27" t="str">
        <f>IFERROR(WeightToLoseGain-L537,"")</f>
        <v/>
      </c>
      <c r="N537" s="40" t="str">
        <f>IFERROR(IF(C536&lt;&gt;"",M537/(WeightToLoseGain),""),"")</f>
        <v/>
      </c>
    </row>
    <row r="538" spans="3:14" ht="15" customHeight="1" x14ac:dyDescent="0.3">
      <c r="C538" s="26" t="str">
        <f t="shared" si="40"/>
        <v/>
      </c>
      <c r="D538" s="18" t="str">
        <f t="shared" si="43"/>
        <v/>
      </c>
      <c r="E538" s="18" t="str">
        <f t="shared" si="41"/>
        <v/>
      </c>
      <c r="F538" s="19" t="str">
        <f t="shared" si="42"/>
        <v/>
      </c>
      <c r="G538" s="29" t="str">
        <f>IFERROR(RunningBMR,"")</f>
        <v/>
      </c>
      <c r="H538" s="20" t="str">
        <f>IFERROR(IF(L537&gt;0,G537*ActivityFactor+IF(WeightGoal="Maintain",0,IF(WeightGoal="Decrease",-500,IF(WeightGoal="Increase",500))),""),"")</f>
        <v/>
      </c>
      <c r="I538" s="20" t="str">
        <f>IFERROR(G538*(ActivityFactor),"")</f>
        <v/>
      </c>
      <c r="J538" s="20" t="str">
        <f>IFERROR(IF(WeightGoal="Increase",H538-I538,I538-H538),"")</f>
        <v/>
      </c>
      <c r="K538" s="21" t="str">
        <f t="shared" si="44"/>
        <v/>
      </c>
      <c r="L538" s="28" t="str">
        <f>IFERROR(IF(Standard,K538/CalsPerPound,K538/CalsPerPound/2.2),"")</f>
        <v/>
      </c>
      <c r="M538" s="27" t="str">
        <f>IFERROR(WeightToLoseGain-L538,"")</f>
        <v/>
      </c>
      <c r="N538" s="40" t="str">
        <f>IFERROR(IF(C537&lt;&gt;"",M538/(WeightToLoseGain),""),"")</f>
        <v/>
      </c>
    </row>
    <row r="539" spans="3:14" ht="15" customHeight="1" x14ac:dyDescent="0.3">
      <c r="C539" s="26" t="str">
        <f t="shared" si="40"/>
        <v/>
      </c>
      <c r="D539" s="18" t="str">
        <f t="shared" si="43"/>
        <v/>
      </c>
      <c r="E539" s="18" t="str">
        <f t="shared" si="41"/>
        <v/>
      </c>
      <c r="F539" s="19" t="str">
        <f t="shared" si="42"/>
        <v/>
      </c>
      <c r="G539" s="29" t="str">
        <f>IFERROR(RunningBMR,"")</f>
        <v/>
      </c>
      <c r="H539" s="20" t="str">
        <f>IFERROR(IF(L538&gt;0,G538*ActivityFactor+IF(WeightGoal="Maintain",0,IF(WeightGoal="Decrease",-500,IF(WeightGoal="Increase",500))),""),"")</f>
        <v/>
      </c>
      <c r="I539" s="20" t="str">
        <f>IFERROR(G539*(ActivityFactor),"")</f>
        <v/>
      </c>
      <c r="J539" s="20" t="str">
        <f>IFERROR(IF(WeightGoal="Increase",H539-I539,I539-H539),"")</f>
        <v/>
      </c>
      <c r="K539" s="21" t="str">
        <f t="shared" si="44"/>
        <v/>
      </c>
      <c r="L539" s="28" t="str">
        <f>IFERROR(IF(Standard,K539/CalsPerPound,K539/CalsPerPound/2.2),"")</f>
        <v/>
      </c>
      <c r="M539" s="27" t="str">
        <f>IFERROR(WeightToLoseGain-L539,"")</f>
        <v/>
      </c>
      <c r="N539" s="40" t="str">
        <f>IFERROR(IF(C538&lt;&gt;"",M539/(WeightToLoseGain),""),"")</f>
        <v/>
      </c>
    </row>
    <row r="540" spans="3:14" ht="15" customHeight="1" x14ac:dyDescent="0.3">
      <c r="C540" s="26" t="str">
        <f t="shared" si="40"/>
        <v/>
      </c>
      <c r="D540" s="18" t="str">
        <f t="shared" si="43"/>
        <v/>
      </c>
      <c r="E540" s="18" t="str">
        <f t="shared" si="41"/>
        <v/>
      </c>
      <c r="F540" s="19" t="str">
        <f t="shared" si="42"/>
        <v/>
      </c>
      <c r="G540" s="29" t="str">
        <f>IFERROR(RunningBMR,"")</f>
        <v/>
      </c>
      <c r="H540" s="20" t="str">
        <f>IFERROR(IF(L539&gt;0,G539*ActivityFactor+IF(WeightGoal="Maintain",0,IF(WeightGoal="Decrease",-500,IF(WeightGoal="Increase",500))),""),"")</f>
        <v/>
      </c>
      <c r="I540" s="20" t="str">
        <f>IFERROR(G540*(ActivityFactor),"")</f>
        <v/>
      </c>
      <c r="J540" s="20" t="str">
        <f>IFERROR(IF(WeightGoal="Increase",H540-I540,I540-H540),"")</f>
        <v/>
      </c>
      <c r="K540" s="21" t="str">
        <f t="shared" si="44"/>
        <v/>
      </c>
      <c r="L540" s="28" t="str">
        <f>IFERROR(IF(Standard,K540/CalsPerPound,K540/CalsPerPound/2.2),"")</f>
        <v/>
      </c>
      <c r="M540" s="27" t="str">
        <f>IFERROR(WeightToLoseGain-L540,"")</f>
        <v/>
      </c>
      <c r="N540" s="40" t="str">
        <f>IFERROR(IF(C539&lt;&gt;"",M540/(WeightToLoseGain),""),"")</f>
        <v/>
      </c>
    </row>
    <row r="541" spans="3:14" ht="15" customHeight="1" x14ac:dyDescent="0.3">
      <c r="C541" s="26" t="str">
        <f t="shared" si="40"/>
        <v/>
      </c>
      <c r="D541" s="18" t="str">
        <f t="shared" si="43"/>
        <v/>
      </c>
      <c r="E541" s="18" t="str">
        <f t="shared" si="41"/>
        <v/>
      </c>
      <c r="F541" s="19" t="str">
        <f t="shared" si="42"/>
        <v/>
      </c>
      <c r="G541" s="29" t="str">
        <f>IFERROR(RunningBMR,"")</f>
        <v/>
      </c>
      <c r="H541" s="20" t="str">
        <f>IFERROR(IF(L540&gt;0,G540*ActivityFactor+IF(WeightGoal="Maintain",0,IF(WeightGoal="Decrease",-500,IF(WeightGoal="Increase",500))),""),"")</f>
        <v/>
      </c>
      <c r="I541" s="20" t="str">
        <f>IFERROR(G541*(ActivityFactor),"")</f>
        <v/>
      </c>
      <c r="J541" s="20" t="str">
        <f>IFERROR(IF(WeightGoal="Increase",H541-I541,I541-H541),"")</f>
        <v/>
      </c>
      <c r="K541" s="21" t="str">
        <f t="shared" si="44"/>
        <v/>
      </c>
      <c r="L541" s="28" t="str">
        <f>IFERROR(IF(Standard,K541/CalsPerPound,K541/CalsPerPound/2.2),"")</f>
        <v/>
      </c>
      <c r="M541" s="27" t="str">
        <f>IFERROR(WeightToLoseGain-L541,"")</f>
        <v/>
      </c>
      <c r="N541" s="40" t="str">
        <f>IFERROR(IF(C540&lt;&gt;"",M541/(WeightToLoseGain),""),"")</f>
        <v/>
      </c>
    </row>
    <row r="542" spans="3:14" ht="15" customHeight="1" x14ac:dyDescent="0.3">
      <c r="C542" s="26" t="str">
        <f t="shared" si="40"/>
        <v/>
      </c>
      <c r="D542" s="18" t="str">
        <f t="shared" si="43"/>
        <v/>
      </c>
      <c r="E542" s="18" t="str">
        <f t="shared" si="41"/>
        <v/>
      </c>
      <c r="F542" s="19" t="str">
        <f t="shared" si="42"/>
        <v/>
      </c>
      <c r="G542" s="29" t="str">
        <f>IFERROR(RunningBMR,"")</f>
        <v/>
      </c>
      <c r="H542" s="20" t="str">
        <f>IFERROR(IF(L541&gt;0,G541*ActivityFactor+IF(WeightGoal="Maintain",0,IF(WeightGoal="Decrease",-500,IF(WeightGoal="Increase",500))),""),"")</f>
        <v/>
      </c>
      <c r="I542" s="20" t="str">
        <f>IFERROR(G542*(ActivityFactor),"")</f>
        <v/>
      </c>
      <c r="J542" s="20" t="str">
        <f>IFERROR(IF(WeightGoal="Increase",H542-I542,I542-H542),"")</f>
        <v/>
      </c>
      <c r="K542" s="21" t="str">
        <f t="shared" si="44"/>
        <v/>
      </c>
      <c r="L542" s="28" t="str">
        <f>IFERROR(IF(Standard,K542/CalsPerPound,K542/CalsPerPound/2.2),"")</f>
        <v/>
      </c>
      <c r="M542" s="27" t="str">
        <f>IFERROR(WeightToLoseGain-L542,"")</f>
        <v/>
      </c>
      <c r="N542" s="40" t="str">
        <f>IFERROR(IF(C541&lt;&gt;"",M542/(WeightToLoseGain),""),"")</f>
        <v/>
      </c>
    </row>
    <row r="543" spans="3:14" ht="15" customHeight="1" x14ac:dyDescent="0.3">
      <c r="C543" s="26" t="str">
        <f t="shared" si="40"/>
        <v/>
      </c>
      <c r="D543" s="18" t="str">
        <f t="shared" si="43"/>
        <v/>
      </c>
      <c r="E543" s="18" t="str">
        <f t="shared" si="41"/>
        <v/>
      </c>
      <c r="F543" s="19" t="str">
        <f t="shared" si="42"/>
        <v/>
      </c>
      <c r="G543" s="29" t="str">
        <f>IFERROR(RunningBMR,"")</f>
        <v/>
      </c>
      <c r="H543" s="20" t="str">
        <f>IFERROR(IF(L542&gt;0,G542*ActivityFactor+IF(WeightGoal="Maintain",0,IF(WeightGoal="Decrease",-500,IF(WeightGoal="Increase",500))),""),"")</f>
        <v/>
      </c>
      <c r="I543" s="20" t="str">
        <f>IFERROR(G543*(ActivityFactor),"")</f>
        <v/>
      </c>
      <c r="J543" s="20" t="str">
        <f>IFERROR(IF(WeightGoal="Increase",H543-I543,I543-H543),"")</f>
        <v/>
      </c>
      <c r="K543" s="21" t="str">
        <f t="shared" si="44"/>
        <v/>
      </c>
      <c r="L543" s="28" t="str">
        <f>IFERROR(IF(Standard,K543/CalsPerPound,K543/CalsPerPound/2.2),"")</f>
        <v/>
      </c>
      <c r="M543" s="27" t="str">
        <f>IFERROR(WeightToLoseGain-L543,"")</f>
        <v/>
      </c>
      <c r="N543" s="40" t="str">
        <f>IFERROR(IF(C542&lt;&gt;"",M543/(WeightToLoseGain),""),"")</f>
        <v/>
      </c>
    </row>
    <row r="544" spans="3:14" ht="15" customHeight="1" x14ac:dyDescent="0.3">
      <c r="C544" s="26" t="str">
        <f t="shared" si="40"/>
        <v/>
      </c>
      <c r="D544" s="18" t="str">
        <f t="shared" si="43"/>
        <v/>
      </c>
      <c r="E544" s="18" t="str">
        <f t="shared" si="41"/>
        <v/>
      </c>
      <c r="F544" s="19" t="str">
        <f t="shared" si="42"/>
        <v/>
      </c>
      <c r="G544" s="29" t="str">
        <f>IFERROR(RunningBMR,"")</f>
        <v/>
      </c>
      <c r="H544" s="20" t="str">
        <f>IFERROR(IF(L543&gt;0,G543*ActivityFactor+IF(WeightGoal="Maintain",0,IF(WeightGoal="Decrease",-500,IF(WeightGoal="Increase",500))),""),"")</f>
        <v/>
      </c>
      <c r="I544" s="20" t="str">
        <f>IFERROR(G544*(ActivityFactor),"")</f>
        <v/>
      </c>
      <c r="J544" s="20" t="str">
        <f>IFERROR(IF(WeightGoal="Increase",H544-I544,I544-H544),"")</f>
        <v/>
      </c>
      <c r="K544" s="21" t="str">
        <f t="shared" si="44"/>
        <v/>
      </c>
      <c r="L544" s="28" t="str">
        <f>IFERROR(IF(Standard,K544/CalsPerPound,K544/CalsPerPound/2.2),"")</f>
        <v/>
      </c>
      <c r="M544" s="27" t="str">
        <f>IFERROR(WeightToLoseGain-L544,"")</f>
        <v/>
      </c>
      <c r="N544" s="40" t="str">
        <f>IFERROR(IF(C543&lt;&gt;"",M544/(WeightToLoseGain),""),"")</f>
        <v/>
      </c>
    </row>
    <row r="545" spans="3:14" ht="15" customHeight="1" x14ac:dyDescent="0.3">
      <c r="C545" s="26" t="str">
        <f t="shared" si="40"/>
        <v/>
      </c>
      <c r="D545" s="18" t="str">
        <f t="shared" si="43"/>
        <v/>
      </c>
      <c r="E545" s="18" t="str">
        <f t="shared" si="41"/>
        <v/>
      </c>
      <c r="F545" s="19" t="str">
        <f t="shared" si="42"/>
        <v/>
      </c>
      <c r="G545" s="29" t="str">
        <f>IFERROR(RunningBMR,"")</f>
        <v/>
      </c>
      <c r="H545" s="20" t="str">
        <f>IFERROR(IF(L544&gt;0,G544*ActivityFactor+IF(WeightGoal="Maintain",0,IF(WeightGoal="Decrease",-500,IF(WeightGoal="Increase",500))),""),"")</f>
        <v/>
      </c>
      <c r="I545" s="20" t="str">
        <f>IFERROR(G545*(ActivityFactor),"")</f>
        <v/>
      </c>
      <c r="J545" s="20" t="str">
        <f>IFERROR(IF(WeightGoal="Increase",H545-I545,I545-H545),"")</f>
        <v/>
      </c>
      <c r="K545" s="21" t="str">
        <f t="shared" si="44"/>
        <v/>
      </c>
      <c r="L545" s="28" t="str">
        <f>IFERROR(IF(Standard,K545/CalsPerPound,K545/CalsPerPound/2.2),"")</f>
        <v/>
      </c>
      <c r="M545" s="27" t="str">
        <f>IFERROR(WeightToLoseGain-L545,"")</f>
        <v/>
      </c>
      <c r="N545" s="40" t="str">
        <f>IFERROR(IF(C544&lt;&gt;"",M545/(WeightToLoseGain),""),"")</f>
        <v/>
      </c>
    </row>
    <row r="546" spans="3:14" ht="15" customHeight="1" x14ac:dyDescent="0.3">
      <c r="C546" s="26" t="str">
        <f t="shared" si="40"/>
        <v/>
      </c>
      <c r="D546" s="18" t="str">
        <f t="shared" si="43"/>
        <v/>
      </c>
      <c r="E546" s="18" t="str">
        <f t="shared" si="41"/>
        <v/>
      </c>
      <c r="F546" s="19" t="str">
        <f t="shared" si="42"/>
        <v/>
      </c>
      <c r="G546" s="29" t="str">
        <f>IFERROR(RunningBMR,"")</f>
        <v/>
      </c>
      <c r="H546" s="20" t="str">
        <f>IFERROR(IF(L545&gt;0,G545*ActivityFactor+IF(WeightGoal="Maintain",0,IF(WeightGoal="Decrease",-500,IF(WeightGoal="Increase",500))),""),"")</f>
        <v/>
      </c>
      <c r="I546" s="20" t="str">
        <f>IFERROR(G546*(ActivityFactor),"")</f>
        <v/>
      </c>
      <c r="J546" s="20" t="str">
        <f>IFERROR(IF(WeightGoal="Increase",H546-I546,I546-H546),"")</f>
        <v/>
      </c>
      <c r="K546" s="21" t="str">
        <f t="shared" si="44"/>
        <v/>
      </c>
      <c r="L546" s="28" t="str">
        <f>IFERROR(IF(Standard,K546/CalsPerPound,K546/CalsPerPound/2.2),"")</f>
        <v/>
      </c>
      <c r="M546" s="27" t="str">
        <f>IFERROR(WeightToLoseGain-L546,"")</f>
        <v/>
      </c>
      <c r="N546" s="40" t="str">
        <f>IFERROR(IF(C545&lt;&gt;"",M546/(WeightToLoseGain),""),"")</f>
        <v/>
      </c>
    </row>
    <row r="547" spans="3:14" ht="15" customHeight="1" x14ac:dyDescent="0.3">
      <c r="C547" s="26" t="str">
        <f t="shared" si="40"/>
        <v/>
      </c>
      <c r="D547" s="18" t="str">
        <f t="shared" si="43"/>
        <v/>
      </c>
      <c r="E547" s="18" t="str">
        <f t="shared" si="41"/>
        <v/>
      </c>
      <c r="F547" s="19" t="str">
        <f t="shared" si="42"/>
        <v/>
      </c>
      <c r="G547" s="29" t="str">
        <f>IFERROR(RunningBMR,"")</f>
        <v/>
      </c>
      <c r="H547" s="20" t="str">
        <f>IFERROR(IF(L546&gt;0,G546*ActivityFactor+IF(WeightGoal="Maintain",0,IF(WeightGoal="Decrease",-500,IF(WeightGoal="Increase",500))),""),"")</f>
        <v/>
      </c>
      <c r="I547" s="20" t="str">
        <f>IFERROR(G547*(ActivityFactor),"")</f>
        <v/>
      </c>
      <c r="J547" s="20" t="str">
        <f>IFERROR(IF(WeightGoal="Increase",H547-I547,I547-H547),"")</f>
        <v/>
      </c>
      <c r="K547" s="21" t="str">
        <f t="shared" si="44"/>
        <v/>
      </c>
      <c r="L547" s="28" t="str">
        <f>IFERROR(IF(Standard,K547/CalsPerPound,K547/CalsPerPound/2.2),"")</f>
        <v/>
      </c>
      <c r="M547" s="27" t="str">
        <f>IFERROR(WeightToLoseGain-L547,"")</f>
        <v/>
      </c>
      <c r="N547" s="40" t="str">
        <f>IFERROR(IF(C546&lt;&gt;"",M547/(WeightToLoseGain),""),"")</f>
        <v/>
      </c>
    </row>
    <row r="548" spans="3:14" ht="15" customHeight="1" x14ac:dyDescent="0.3">
      <c r="C548" s="26" t="str">
        <f t="shared" si="40"/>
        <v/>
      </c>
      <c r="D548" s="18" t="str">
        <f t="shared" si="43"/>
        <v/>
      </c>
      <c r="E548" s="18" t="str">
        <f t="shared" si="41"/>
        <v/>
      </c>
      <c r="F548" s="19" t="str">
        <f t="shared" si="42"/>
        <v/>
      </c>
      <c r="G548" s="29" t="str">
        <f>IFERROR(RunningBMR,"")</f>
        <v/>
      </c>
      <c r="H548" s="20" t="str">
        <f>IFERROR(IF(L547&gt;0,G547*ActivityFactor+IF(WeightGoal="Maintain",0,IF(WeightGoal="Decrease",-500,IF(WeightGoal="Increase",500))),""),"")</f>
        <v/>
      </c>
      <c r="I548" s="20" t="str">
        <f>IFERROR(G548*(ActivityFactor),"")</f>
        <v/>
      </c>
      <c r="J548" s="20" t="str">
        <f>IFERROR(IF(WeightGoal="Increase",H548-I548,I548-H548),"")</f>
        <v/>
      </c>
      <c r="K548" s="21" t="str">
        <f t="shared" si="44"/>
        <v/>
      </c>
      <c r="L548" s="28" t="str">
        <f>IFERROR(IF(Standard,K548/CalsPerPound,K548/CalsPerPound/2.2),"")</f>
        <v/>
      </c>
      <c r="M548" s="27" t="str">
        <f>IFERROR(WeightToLoseGain-L548,"")</f>
        <v/>
      </c>
      <c r="N548" s="40" t="str">
        <f>IFERROR(IF(C547&lt;&gt;"",M548/(WeightToLoseGain),""),"")</f>
        <v/>
      </c>
    </row>
    <row r="549" spans="3:14" ht="15" customHeight="1" x14ac:dyDescent="0.3">
      <c r="C549" s="26" t="str">
        <f t="shared" si="40"/>
        <v/>
      </c>
      <c r="D549" s="18" t="str">
        <f t="shared" si="43"/>
        <v/>
      </c>
      <c r="E549" s="18" t="str">
        <f t="shared" si="41"/>
        <v/>
      </c>
      <c r="F549" s="19" t="str">
        <f t="shared" si="42"/>
        <v/>
      </c>
      <c r="G549" s="29" t="str">
        <f>IFERROR(RunningBMR,"")</f>
        <v/>
      </c>
      <c r="H549" s="20" t="str">
        <f>IFERROR(IF(L548&gt;0,G548*ActivityFactor+IF(WeightGoal="Maintain",0,IF(WeightGoal="Decrease",-500,IF(WeightGoal="Increase",500))),""),"")</f>
        <v/>
      </c>
      <c r="I549" s="20" t="str">
        <f>IFERROR(G549*(ActivityFactor),"")</f>
        <v/>
      </c>
      <c r="J549" s="20" t="str">
        <f>IFERROR(IF(WeightGoal="Increase",H549-I549,I549-H549),"")</f>
        <v/>
      </c>
      <c r="K549" s="21" t="str">
        <f t="shared" si="44"/>
        <v/>
      </c>
      <c r="L549" s="28" t="str">
        <f>IFERROR(IF(Standard,K549/CalsPerPound,K549/CalsPerPound/2.2),"")</f>
        <v/>
      </c>
      <c r="M549" s="27" t="str">
        <f>IFERROR(WeightToLoseGain-L549,"")</f>
        <v/>
      </c>
      <c r="N549" s="40" t="str">
        <f>IFERROR(IF(C548&lt;&gt;"",M549/(WeightToLoseGain),""),"")</f>
        <v/>
      </c>
    </row>
    <row r="550" spans="3:14" ht="15" customHeight="1" x14ac:dyDescent="0.3">
      <c r="C550" s="26" t="str">
        <f t="shared" si="40"/>
        <v/>
      </c>
      <c r="D550" s="18" t="str">
        <f t="shared" si="43"/>
        <v/>
      </c>
      <c r="E550" s="18" t="str">
        <f t="shared" si="41"/>
        <v/>
      </c>
      <c r="F550" s="19" t="str">
        <f t="shared" si="42"/>
        <v/>
      </c>
      <c r="G550" s="29" t="str">
        <f>IFERROR(RunningBMR,"")</f>
        <v/>
      </c>
      <c r="H550" s="20" t="str">
        <f>IFERROR(IF(L549&gt;0,G549*ActivityFactor+IF(WeightGoal="Maintain",0,IF(WeightGoal="Decrease",-500,IF(WeightGoal="Increase",500))),""),"")</f>
        <v/>
      </c>
      <c r="I550" s="20" t="str">
        <f>IFERROR(G550*(ActivityFactor),"")</f>
        <v/>
      </c>
      <c r="J550" s="20" t="str">
        <f>IFERROR(IF(WeightGoal="Increase",H550-I550,I550-H550),"")</f>
        <v/>
      </c>
      <c r="K550" s="21" t="str">
        <f t="shared" si="44"/>
        <v/>
      </c>
      <c r="L550" s="28" t="str">
        <f>IFERROR(IF(Standard,K550/CalsPerPound,K550/CalsPerPound/2.2),"")</f>
        <v/>
      </c>
      <c r="M550" s="27" t="str">
        <f>IFERROR(WeightToLoseGain-L550,"")</f>
        <v/>
      </c>
      <c r="N550" s="40" t="str">
        <f>IFERROR(IF(C549&lt;&gt;"",M550/(WeightToLoseGain),""),"")</f>
        <v/>
      </c>
    </row>
    <row r="551" spans="3:14" ht="15" customHeight="1" x14ac:dyDescent="0.3">
      <c r="C551" s="26" t="str">
        <f t="shared" si="40"/>
        <v/>
      </c>
      <c r="D551" s="18" t="str">
        <f t="shared" si="43"/>
        <v/>
      </c>
      <c r="E551" s="18" t="str">
        <f t="shared" si="41"/>
        <v/>
      </c>
      <c r="F551" s="19" t="str">
        <f t="shared" si="42"/>
        <v/>
      </c>
      <c r="G551" s="29" t="str">
        <f>IFERROR(RunningBMR,"")</f>
        <v/>
      </c>
      <c r="H551" s="20" t="str">
        <f>IFERROR(IF(L550&gt;0,G550*ActivityFactor+IF(WeightGoal="Maintain",0,IF(WeightGoal="Decrease",-500,IF(WeightGoal="Increase",500))),""),"")</f>
        <v/>
      </c>
      <c r="I551" s="20" t="str">
        <f>IFERROR(G551*(ActivityFactor),"")</f>
        <v/>
      </c>
      <c r="J551" s="20" t="str">
        <f>IFERROR(IF(WeightGoal="Increase",H551-I551,I551-H551),"")</f>
        <v/>
      </c>
      <c r="K551" s="21" t="str">
        <f t="shared" si="44"/>
        <v/>
      </c>
      <c r="L551" s="28" t="str">
        <f>IFERROR(IF(Standard,K551/CalsPerPound,K551/CalsPerPound/2.2),"")</f>
        <v/>
      </c>
      <c r="M551" s="27" t="str">
        <f>IFERROR(WeightToLoseGain-L551,"")</f>
        <v/>
      </c>
      <c r="N551" s="40" t="str">
        <f>IFERROR(IF(C550&lt;&gt;"",M551/(WeightToLoseGain),""),"")</f>
        <v/>
      </c>
    </row>
    <row r="552" spans="3:14" ht="15" customHeight="1" x14ac:dyDescent="0.3">
      <c r="C552" s="26" t="str">
        <f t="shared" si="40"/>
        <v/>
      </c>
      <c r="D552" s="18" t="str">
        <f t="shared" si="43"/>
        <v/>
      </c>
      <c r="E552" s="18" t="str">
        <f t="shared" si="41"/>
        <v/>
      </c>
      <c r="F552" s="19" t="str">
        <f t="shared" si="42"/>
        <v/>
      </c>
      <c r="G552" s="29" t="str">
        <f>IFERROR(RunningBMR,"")</f>
        <v/>
      </c>
      <c r="H552" s="20" t="str">
        <f>IFERROR(IF(L551&gt;0,G551*ActivityFactor+IF(WeightGoal="Maintain",0,IF(WeightGoal="Decrease",-500,IF(WeightGoal="Increase",500))),""),"")</f>
        <v/>
      </c>
      <c r="I552" s="20" t="str">
        <f>IFERROR(G552*(ActivityFactor),"")</f>
        <v/>
      </c>
      <c r="J552" s="20" t="str">
        <f>IFERROR(IF(WeightGoal="Increase",H552-I552,I552-H552),"")</f>
        <v/>
      </c>
      <c r="K552" s="21" t="str">
        <f t="shared" si="44"/>
        <v/>
      </c>
      <c r="L552" s="28" t="str">
        <f>IFERROR(IF(Standard,K552/CalsPerPound,K552/CalsPerPound/2.2),"")</f>
        <v/>
      </c>
      <c r="M552" s="27" t="str">
        <f>IFERROR(WeightToLoseGain-L552,"")</f>
        <v/>
      </c>
      <c r="N552" s="40" t="str">
        <f>IFERROR(IF(C551&lt;&gt;"",M552/(WeightToLoseGain),""),"")</f>
        <v/>
      </c>
    </row>
    <row r="553" spans="3:14" ht="15" customHeight="1" x14ac:dyDescent="0.3">
      <c r="C553" s="26" t="str">
        <f t="shared" si="40"/>
        <v/>
      </c>
      <c r="D553" s="18" t="str">
        <f t="shared" si="43"/>
        <v/>
      </c>
      <c r="E553" s="18" t="str">
        <f t="shared" si="41"/>
        <v/>
      </c>
      <c r="F553" s="19" t="str">
        <f t="shared" si="42"/>
        <v/>
      </c>
      <c r="G553" s="29" t="str">
        <f>IFERROR(RunningBMR,"")</f>
        <v/>
      </c>
      <c r="H553" s="20" t="str">
        <f>IFERROR(IF(L552&gt;0,G552*ActivityFactor+IF(WeightGoal="Maintain",0,IF(WeightGoal="Decrease",-500,IF(WeightGoal="Increase",500))),""),"")</f>
        <v/>
      </c>
      <c r="I553" s="20" t="str">
        <f>IFERROR(G553*(ActivityFactor),"")</f>
        <v/>
      </c>
      <c r="J553" s="20" t="str">
        <f>IFERROR(IF(WeightGoal="Increase",H553-I553,I553-H553),"")</f>
        <v/>
      </c>
      <c r="K553" s="21" t="str">
        <f t="shared" si="44"/>
        <v/>
      </c>
      <c r="L553" s="28" t="str">
        <f>IFERROR(IF(Standard,K553/CalsPerPound,K553/CalsPerPound/2.2),"")</f>
        <v/>
      </c>
      <c r="M553" s="27" t="str">
        <f>IFERROR(WeightToLoseGain-L553,"")</f>
        <v/>
      </c>
      <c r="N553" s="40" t="str">
        <f>IFERROR(IF(C552&lt;&gt;"",M553/(WeightToLoseGain),""),"")</f>
        <v/>
      </c>
    </row>
    <row r="554" spans="3:14" ht="15" customHeight="1" x14ac:dyDescent="0.3">
      <c r="C554" s="26" t="str">
        <f t="shared" si="40"/>
        <v/>
      </c>
      <c r="D554" s="18" t="str">
        <f t="shared" si="43"/>
        <v/>
      </c>
      <c r="E554" s="18" t="str">
        <f t="shared" si="41"/>
        <v/>
      </c>
      <c r="F554" s="19" t="str">
        <f t="shared" si="42"/>
        <v/>
      </c>
      <c r="G554" s="29" t="str">
        <f>IFERROR(RunningBMR,"")</f>
        <v/>
      </c>
      <c r="H554" s="20" t="str">
        <f>IFERROR(IF(L553&gt;0,G553*ActivityFactor+IF(WeightGoal="Maintain",0,IF(WeightGoal="Decrease",-500,IF(WeightGoal="Increase",500))),""),"")</f>
        <v/>
      </c>
      <c r="I554" s="20" t="str">
        <f>IFERROR(G554*(ActivityFactor),"")</f>
        <v/>
      </c>
      <c r="J554" s="20" t="str">
        <f>IFERROR(IF(WeightGoal="Increase",H554-I554,I554-H554),"")</f>
        <v/>
      </c>
      <c r="K554" s="21" t="str">
        <f t="shared" si="44"/>
        <v/>
      </c>
      <c r="L554" s="28" t="str">
        <f>IFERROR(IF(Standard,K554/CalsPerPound,K554/CalsPerPound/2.2),"")</f>
        <v/>
      </c>
      <c r="M554" s="27" t="str">
        <f>IFERROR(WeightToLoseGain-L554,"")</f>
        <v/>
      </c>
      <c r="N554" s="40" t="str">
        <f>IFERROR(IF(C553&lt;&gt;"",M554/(WeightToLoseGain),""),"")</f>
        <v/>
      </c>
    </row>
    <row r="555" spans="3:14" ht="15" customHeight="1" x14ac:dyDescent="0.3">
      <c r="C555" s="26" t="str">
        <f t="shared" si="40"/>
        <v/>
      </c>
      <c r="D555" s="18" t="str">
        <f t="shared" si="43"/>
        <v/>
      </c>
      <c r="E555" s="18" t="str">
        <f t="shared" si="41"/>
        <v/>
      </c>
      <c r="F555" s="19" t="str">
        <f t="shared" si="42"/>
        <v/>
      </c>
      <c r="G555" s="29" t="str">
        <f>IFERROR(RunningBMR,"")</f>
        <v/>
      </c>
      <c r="H555" s="20" t="str">
        <f>IFERROR(IF(L554&gt;0,G554*ActivityFactor+IF(WeightGoal="Maintain",0,IF(WeightGoal="Decrease",-500,IF(WeightGoal="Increase",500))),""),"")</f>
        <v/>
      </c>
      <c r="I555" s="20" t="str">
        <f>IFERROR(G555*(ActivityFactor),"")</f>
        <v/>
      </c>
      <c r="J555" s="20" t="str">
        <f>IFERROR(IF(WeightGoal="Increase",H555-I555,I555-H555),"")</f>
        <v/>
      </c>
      <c r="K555" s="21" t="str">
        <f t="shared" si="44"/>
        <v/>
      </c>
      <c r="L555" s="28" t="str">
        <f>IFERROR(IF(Standard,K555/CalsPerPound,K555/CalsPerPound/2.2),"")</f>
        <v/>
      </c>
      <c r="M555" s="27" t="str">
        <f>IFERROR(WeightToLoseGain-L555,"")</f>
        <v/>
      </c>
      <c r="N555" s="40" t="str">
        <f>IFERROR(IF(C554&lt;&gt;"",M555/(WeightToLoseGain),""),"")</f>
        <v/>
      </c>
    </row>
    <row r="556" spans="3:14" ht="15" customHeight="1" x14ac:dyDescent="0.3">
      <c r="C556" s="26" t="str">
        <f t="shared" si="40"/>
        <v/>
      </c>
      <c r="D556" s="18" t="str">
        <f t="shared" si="43"/>
        <v/>
      </c>
      <c r="E556" s="18" t="str">
        <f t="shared" si="41"/>
        <v/>
      </c>
      <c r="F556" s="19" t="str">
        <f t="shared" si="42"/>
        <v/>
      </c>
      <c r="G556" s="29" t="str">
        <f>IFERROR(RunningBMR,"")</f>
        <v/>
      </c>
      <c r="H556" s="20" t="str">
        <f>IFERROR(IF(L555&gt;0,G555*ActivityFactor+IF(WeightGoal="Maintain",0,IF(WeightGoal="Decrease",-500,IF(WeightGoal="Increase",500))),""),"")</f>
        <v/>
      </c>
      <c r="I556" s="20" t="str">
        <f>IFERROR(G556*(ActivityFactor),"")</f>
        <v/>
      </c>
      <c r="J556" s="20" t="str">
        <f>IFERROR(IF(WeightGoal="Increase",H556-I556,I556-H556),"")</f>
        <v/>
      </c>
      <c r="K556" s="21" t="str">
        <f t="shared" si="44"/>
        <v/>
      </c>
      <c r="L556" s="28" t="str">
        <f>IFERROR(IF(Standard,K556/CalsPerPound,K556/CalsPerPound/2.2),"")</f>
        <v/>
      </c>
      <c r="M556" s="27" t="str">
        <f>IFERROR(WeightToLoseGain-L556,"")</f>
        <v/>
      </c>
      <c r="N556" s="40" t="str">
        <f>IFERROR(IF(C555&lt;&gt;"",M556/(WeightToLoseGain),""),"")</f>
        <v/>
      </c>
    </row>
    <row r="557" spans="3:14" ht="15" customHeight="1" x14ac:dyDescent="0.3">
      <c r="C557" s="26" t="str">
        <f t="shared" si="40"/>
        <v/>
      </c>
      <c r="D557" s="18" t="str">
        <f t="shared" si="43"/>
        <v/>
      </c>
      <c r="E557" s="18" t="str">
        <f t="shared" si="41"/>
        <v/>
      </c>
      <c r="F557" s="19" t="str">
        <f t="shared" si="42"/>
        <v/>
      </c>
      <c r="G557" s="29" t="str">
        <f>IFERROR(RunningBMR,"")</f>
        <v/>
      </c>
      <c r="H557" s="20" t="str">
        <f>IFERROR(IF(L556&gt;0,G556*ActivityFactor+IF(WeightGoal="Maintain",0,IF(WeightGoal="Decrease",-500,IF(WeightGoal="Increase",500))),""),"")</f>
        <v/>
      </c>
      <c r="I557" s="20" t="str">
        <f>IFERROR(G557*(ActivityFactor),"")</f>
        <v/>
      </c>
      <c r="J557" s="20" t="str">
        <f>IFERROR(IF(WeightGoal="Increase",H557-I557,I557-H557),"")</f>
        <v/>
      </c>
      <c r="K557" s="21" t="str">
        <f t="shared" si="44"/>
        <v/>
      </c>
      <c r="L557" s="28" t="str">
        <f>IFERROR(IF(Standard,K557/CalsPerPound,K557/CalsPerPound/2.2),"")</f>
        <v/>
      </c>
      <c r="M557" s="27" t="str">
        <f>IFERROR(WeightToLoseGain-L557,"")</f>
        <v/>
      </c>
      <c r="N557" s="40" t="str">
        <f>IFERROR(IF(C556&lt;&gt;"",M557/(WeightToLoseGain),""),"")</f>
        <v/>
      </c>
    </row>
    <row r="558" spans="3:14" ht="15" customHeight="1" x14ac:dyDescent="0.3">
      <c r="C558" s="26" t="str">
        <f t="shared" si="40"/>
        <v/>
      </c>
      <c r="D558" s="18" t="str">
        <f t="shared" si="43"/>
        <v/>
      </c>
      <c r="E558" s="18" t="str">
        <f t="shared" si="41"/>
        <v/>
      </c>
      <c r="F558" s="19" t="str">
        <f t="shared" si="42"/>
        <v/>
      </c>
      <c r="G558" s="29" t="str">
        <f>IFERROR(RunningBMR,"")</f>
        <v/>
      </c>
      <c r="H558" s="20" t="str">
        <f>IFERROR(IF(L557&gt;0,G557*ActivityFactor+IF(WeightGoal="Maintain",0,IF(WeightGoal="Decrease",-500,IF(WeightGoal="Increase",500))),""),"")</f>
        <v/>
      </c>
      <c r="I558" s="20" t="str">
        <f>IFERROR(G558*(ActivityFactor),"")</f>
        <v/>
      </c>
      <c r="J558" s="20" t="str">
        <f>IFERROR(IF(WeightGoal="Increase",H558-I558,I558-H558),"")</f>
        <v/>
      </c>
      <c r="K558" s="21" t="str">
        <f t="shared" si="44"/>
        <v/>
      </c>
      <c r="L558" s="28" t="str">
        <f>IFERROR(IF(Standard,K558/CalsPerPound,K558/CalsPerPound/2.2),"")</f>
        <v/>
      </c>
      <c r="M558" s="27" t="str">
        <f>IFERROR(WeightToLoseGain-L558,"")</f>
        <v/>
      </c>
      <c r="N558" s="40" t="str">
        <f>IFERROR(IF(C557&lt;&gt;"",M558/(WeightToLoseGain),""),"")</f>
        <v/>
      </c>
    </row>
    <row r="559" spans="3:14" ht="15" customHeight="1" x14ac:dyDescent="0.3">
      <c r="C559" s="26" t="str">
        <f t="shared" si="40"/>
        <v/>
      </c>
      <c r="D559" s="18" t="str">
        <f t="shared" si="43"/>
        <v/>
      </c>
      <c r="E559" s="18" t="str">
        <f t="shared" si="41"/>
        <v/>
      </c>
      <c r="F559" s="19" t="str">
        <f t="shared" si="42"/>
        <v/>
      </c>
      <c r="G559" s="29" t="str">
        <f>IFERROR(RunningBMR,"")</f>
        <v/>
      </c>
      <c r="H559" s="20" t="str">
        <f>IFERROR(IF(L558&gt;0,G558*ActivityFactor+IF(WeightGoal="Maintain",0,IF(WeightGoal="Decrease",-500,IF(WeightGoal="Increase",500))),""),"")</f>
        <v/>
      </c>
      <c r="I559" s="20" t="str">
        <f>IFERROR(G559*(ActivityFactor),"")</f>
        <v/>
      </c>
      <c r="J559" s="20" t="str">
        <f>IFERROR(IF(WeightGoal="Increase",H559-I559,I559-H559),"")</f>
        <v/>
      </c>
      <c r="K559" s="21" t="str">
        <f t="shared" si="44"/>
        <v/>
      </c>
      <c r="L559" s="28" t="str">
        <f>IFERROR(IF(Standard,K559/CalsPerPound,K559/CalsPerPound/2.2),"")</f>
        <v/>
      </c>
      <c r="M559" s="27" t="str">
        <f>IFERROR(WeightToLoseGain-L559,"")</f>
        <v/>
      </c>
      <c r="N559" s="40" t="str">
        <f>IFERROR(IF(C558&lt;&gt;"",M559/(WeightToLoseGain),""),"")</f>
        <v/>
      </c>
    </row>
    <row r="560" spans="3:14" ht="15" customHeight="1" x14ac:dyDescent="0.3">
      <c r="C560" s="26" t="str">
        <f t="shared" si="40"/>
        <v/>
      </c>
      <c r="D560" s="18" t="str">
        <f t="shared" si="43"/>
        <v/>
      </c>
      <c r="E560" s="18" t="str">
        <f t="shared" si="41"/>
        <v/>
      </c>
      <c r="F560" s="19" t="str">
        <f t="shared" si="42"/>
        <v/>
      </c>
      <c r="G560" s="29" t="str">
        <f>IFERROR(RunningBMR,"")</f>
        <v/>
      </c>
      <c r="H560" s="20" t="str">
        <f>IFERROR(IF(L559&gt;0,G559*ActivityFactor+IF(WeightGoal="Maintain",0,IF(WeightGoal="Decrease",-500,IF(WeightGoal="Increase",500))),""),"")</f>
        <v/>
      </c>
      <c r="I560" s="20" t="str">
        <f>IFERROR(G560*(ActivityFactor),"")</f>
        <v/>
      </c>
      <c r="J560" s="20" t="str">
        <f>IFERROR(IF(WeightGoal="Increase",H560-I560,I560-H560),"")</f>
        <v/>
      </c>
      <c r="K560" s="21" t="str">
        <f t="shared" si="44"/>
        <v/>
      </c>
      <c r="L560" s="28" t="str">
        <f>IFERROR(IF(Standard,K560/CalsPerPound,K560/CalsPerPound/2.2),"")</f>
        <v/>
      </c>
      <c r="M560" s="27" t="str">
        <f>IFERROR(WeightToLoseGain-L560,"")</f>
        <v/>
      </c>
      <c r="N560" s="40" t="str">
        <f>IFERROR(IF(C559&lt;&gt;"",M560/(WeightToLoseGain),""),"")</f>
        <v/>
      </c>
    </row>
    <row r="561" spans="3:14" ht="15" customHeight="1" x14ac:dyDescent="0.3">
      <c r="C561" s="26" t="str">
        <f t="shared" si="40"/>
        <v/>
      </c>
      <c r="D561" s="18" t="str">
        <f t="shared" si="43"/>
        <v/>
      </c>
      <c r="E561" s="18" t="str">
        <f t="shared" si="41"/>
        <v/>
      </c>
      <c r="F561" s="19" t="str">
        <f t="shared" si="42"/>
        <v/>
      </c>
      <c r="G561" s="29" t="str">
        <f>IFERROR(RunningBMR,"")</f>
        <v/>
      </c>
      <c r="H561" s="20" t="str">
        <f>IFERROR(IF(L560&gt;0,G560*ActivityFactor+IF(WeightGoal="Maintain",0,IF(WeightGoal="Decrease",-500,IF(WeightGoal="Increase",500))),""),"")</f>
        <v/>
      </c>
      <c r="I561" s="20" t="str">
        <f>IFERROR(G561*(ActivityFactor),"")</f>
        <v/>
      </c>
      <c r="J561" s="20" t="str">
        <f>IFERROR(IF(WeightGoal="Increase",H561-I561,I561-H561),"")</f>
        <v/>
      </c>
      <c r="K561" s="21" t="str">
        <f t="shared" si="44"/>
        <v/>
      </c>
      <c r="L561" s="28" t="str">
        <f>IFERROR(IF(Standard,K561/CalsPerPound,K561/CalsPerPound/2.2),"")</f>
        <v/>
      </c>
      <c r="M561" s="27" t="str">
        <f>IFERROR(WeightToLoseGain-L561,"")</f>
        <v/>
      </c>
      <c r="N561" s="40" t="str">
        <f>IFERROR(IF(C560&lt;&gt;"",M561/(WeightToLoseGain),""),"")</f>
        <v/>
      </c>
    </row>
    <row r="562" spans="3:14" ht="15" customHeight="1" x14ac:dyDescent="0.3">
      <c r="C562" s="26" t="str">
        <f t="shared" si="40"/>
        <v/>
      </c>
      <c r="D562" s="18" t="str">
        <f t="shared" si="43"/>
        <v/>
      </c>
      <c r="E562" s="18" t="str">
        <f t="shared" si="41"/>
        <v/>
      </c>
      <c r="F562" s="19" t="str">
        <f t="shared" si="42"/>
        <v/>
      </c>
      <c r="G562" s="29" t="str">
        <f>IFERROR(RunningBMR,"")</f>
        <v/>
      </c>
      <c r="H562" s="20" t="str">
        <f>IFERROR(IF(L561&gt;0,G561*ActivityFactor+IF(WeightGoal="Maintain",0,IF(WeightGoal="Decrease",-500,IF(WeightGoal="Increase",500))),""),"")</f>
        <v/>
      </c>
      <c r="I562" s="20" t="str">
        <f>IFERROR(G562*(ActivityFactor),"")</f>
        <v/>
      </c>
      <c r="J562" s="20" t="str">
        <f>IFERROR(IF(WeightGoal="Increase",H562-I562,I562-H562),"")</f>
        <v/>
      </c>
      <c r="K562" s="21" t="str">
        <f t="shared" si="44"/>
        <v/>
      </c>
      <c r="L562" s="28" t="str">
        <f>IFERROR(IF(Standard,K562/CalsPerPound,K562/CalsPerPound/2.2),"")</f>
        <v/>
      </c>
      <c r="M562" s="27" t="str">
        <f>IFERROR(WeightToLoseGain-L562,"")</f>
        <v/>
      </c>
      <c r="N562" s="40" t="str">
        <f>IFERROR(IF(C561&lt;&gt;"",M562/(WeightToLoseGain),""),"")</f>
        <v/>
      </c>
    </row>
    <row r="563" spans="3:14" ht="15" customHeight="1" x14ac:dyDescent="0.3">
      <c r="C563" s="26" t="str">
        <f t="shared" si="40"/>
        <v/>
      </c>
      <c r="D563" s="18" t="str">
        <f t="shared" si="43"/>
        <v/>
      </c>
      <c r="E563" s="18" t="str">
        <f t="shared" si="41"/>
        <v/>
      </c>
      <c r="F563" s="19" t="str">
        <f t="shared" si="42"/>
        <v/>
      </c>
      <c r="G563" s="29" t="str">
        <f>IFERROR(RunningBMR,"")</f>
        <v/>
      </c>
      <c r="H563" s="20" t="str">
        <f>IFERROR(IF(L562&gt;0,G562*ActivityFactor+IF(WeightGoal="Maintain",0,IF(WeightGoal="Decrease",-500,IF(WeightGoal="Increase",500))),""),"")</f>
        <v/>
      </c>
      <c r="I563" s="20" t="str">
        <f>IFERROR(G563*(ActivityFactor),"")</f>
        <v/>
      </c>
      <c r="J563" s="20" t="str">
        <f>IFERROR(IF(WeightGoal="Increase",H563-I563,I563-H563),"")</f>
        <v/>
      </c>
      <c r="K563" s="21" t="str">
        <f t="shared" si="44"/>
        <v/>
      </c>
      <c r="L563" s="28" t="str">
        <f>IFERROR(IF(Standard,K563/CalsPerPound,K563/CalsPerPound/2.2),"")</f>
        <v/>
      </c>
      <c r="M563" s="27" t="str">
        <f>IFERROR(WeightToLoseGain-L563,"")</f>
        <v/>
      </c>
      <c r="N563" s="40" t="str">
        <f>IFERROR(IF(C562&lt;&gt;"",M563/(WeightToLoseGain),""),"")</f>
        <v/>
      </c>
    </row>
    <row r="564" spans="3:14" ht="15" customHeight="1" x14ac:dyDescent="0.3">
      <c r="C564" s="26" t="str">
        <f t="shared" si="40"/>
        <v/>
      </c>
      <c r="D564" s="18" t="str">
        <f t="shared" si="43"/>
        <v/>
      </c>
      <c r="E564" s="18" t="str">
        <f t="shared" si="41"/>
        <v/>
      </c>
      <c r="F564" s="19" t="str">
        <f t="shared" si="42"/>
        <v/>
      </c>
      <c r="G564" s="29" t="str">
        <f>IFERROR(RunningBMR,"")</f>
        <v/>
      </c>
      <c r="H564" s="20" t="str">
        <f>IFERROR(IF(L563&gt;0,G563*ActivityFactor+IF(WeightGoal="Maintain",0,IF(WeightGoal="Decrease",-500,IF(WeightGoal="Increase",500))),""),"")</f>
        <v/>
      </c>
      <c r="I564" s="20" t="str">
        <f>IFERROR(G564*(ActivityFactor),"")</f>
        <v/>
      </c>
      <c r="J564" s="20" t="str">
        <f>IFERROR(IF(WeightGoal="Increase",H564-I564,I564-H564),"")</f>
        <v/>
      </c>
      <c r="K564" s="21" t="str">
        <f t="shared" si="44"/>
        <v/>
      </c>
      <c r="L564" s="28" t="str">
        <f>IFERROR(IF(Standard,K564/CalsPerPound,K564/CalsPerPound/2.2),"")</f>
        <v/>
      </c>
      <c r="M564" s="27" t="str">
        <f>IFERROR(WeightToLoseGain-L564,"")</f>
        <v/>
      </c>
      <c r="N564" s="40" t="str">
        <f>IFERROR(IF(C563&lt;&gt;"",M564/(WeightToLoseGain),""),"")</f>
        <v/>
      </c>
    </row>
    <row r="565" spans="3:14" ht="15" customHeight="1" x14ac:dyDescent="0.3">
      <c r="C565" s="26" t="str">
        <f t="shared" si="40"/>
        <v/>
      </c>
      <c r="D565" s="18" t="str">
        <f t="shared" si="43"/>
        <v/>
      </c>
      <c r="E565" s="18" t="str">
        <f t="shared" si="41"/>
        <v/>
      </c>
      <c r="F565" s="19" t="str">
        <f t="shared" si="42"/>
        <v/>
      </c>
      <c r="G565" s="29" t="str">
        <f>IFERROR(RunningBMR,"")</f>
        <v/>
      </c>
      <c r="H565" s="20" t="str">
        <f>IFERROR(IF(L564&gt;0,G564*ActivityFactor+IF(WeightGoal="Maintain",0,IF(WeightGoal="Decrease",-500,IF(WeightGoal="Increase",500))),""),"")</f>
        <v/>
      </c>
      <c r="I565" s="20" t="str">
        <f>IFERROR(G565*(ActivityFactor),"")</f>
        <v/>
      </c>
      <c r="J565" s="20" t="str">
        <f>IFERROR(IF(WeightGoal="Increase",H565-I565,I565-H565),"")</f>
        <v/>
      </c>
      <c r="K565" s="21" t="str">
        <f t="shared" si="44"/>
        <v/>
      </c>
      <c r="L565" s="28" t="str">
        <f>IFERROR(IF(Standard,K565/CalsPerPound,K565/CalsPerPound/2.2),"")</f>
        <v/>
      </c>
      <c r="M565" s="27" t="str">
        <f>IFERROR(WeightToLoseGain-L565,"")</f>
        <v/>
      </c>
      <c r="N565" s="40" t="str">
        <f>IFERROR(IF(C564&lt;&gt;"",M565/(WeightToLoseGain),""),"")</f>
        <v/>
      </c>
    </row>
    <row r="566" spans="3:14" ht="15" customHeight="1" x14ac:dyDescent="0.3">
      <c r="C566" s="26" t="str">
        <f t="shared" si="40"/>
        <v/>
      </c>
      <c r="D566" s="18" t="str">
        <f t="shared" si="43"/>
        <v/>
      </c>
      <c r="E566" s="18" t="str">
        <f t="shared" si="41"/>
        <v/>
      </c>
      <c r="F566" s="19" t="str">
        <f t="shared" si="42"/>
        <v/>
      </c>
      <c r="G566" s="29" t="str">
        <f>IFERROR(RunningBMR,"")</f>
        <v/>
      </c>
      <c r="H566" s="20" t="str">
        <f>IFERROR(IF(L565&gt;0,G565*ActivityFactor+IF(WeightGoal="Maintain",0,IF(WeightGoal="Decrease",-500,IF(WeightGoal="Increase",500))),""),"")</f>
        <v/>
      </c>
      <c r="I566" s="20" t="str">
        <f>IFERROR(G566*(ActivityFactor),"")</f>
        <v/>
      </c>
      <c r="J566" s="20" t="str">
        <f>IFERROR(IF(WeightGoal="Increase",H566-I566,I566-H566),"")</f>
        <v/>
      </c>
      <c r="K566" s="21" t="str">
        <f t="shared" si="44"/>
        <v/>
      </c>
      <c r="L566" s="28" t="str">
        <f>IFERROR(IF(Standard,K566/CalsPerPound,K566/CalsPerPound/2.2),"")</f>
        <v/>
      </c>
      <c r="M566" s="27" t="str">
        <f>IFERROR(WeightToLoseGain-L566,"")</f>
        <v/>
      </c>
      <c r="N566" s="40" t="str">
        <f>IFERROR(IF(C565&lt;&gt;"",M566/(WeightToLoseGain),""),"")</f>
        <v/>
      </c>
    </row>
    <row r="567" spans="3:14" ht="15" customHeight="1" x14ac:dyDescent="0.3">
      <c r="C567" s="26" t="str">
        <f t="shared" si="40"/>
        <v/>
      </c>
      <c r="D567" s="18" t="str">
        <f t="shared" si="43"/>
        <v/>
      </c>
      <c r="E567" s="18" t="str">
        <f t="shared" si="41"/>
        <v/>
      </c>
      <c r="F567" s="19" t="str">
        <f t="shared" si="42"/>
        <v/>
      </c>
      <c r="G567" s="29" t="str">
        <f>IFERROR(RunningBMR,"")</f>
        <v/>
      </c>
      <c r="H567" s="20" t="str">
        <f>IFERROR(IF(L566&gt;0,G566*ActivityFactor+IF(WeightGoal="Maintain",0,IF(WeightGoal="Decrease",-500,IF(WeightGoal="Increase",500))),""),"")</f>
        <v/>
      </c>
      <c r="I567" s="20" t="str">
        <f>IFERROR(G567*(ActivityFactor),"")</f>
        <v/>
      </c>
      <c r="J567" s="20" t="str">
        <f>IFERROR(IF(WeightGoal="Increase",H567-I567,I567-H567),"")</f>
        <v/>
      </c>
      <c r="K567" s="21" t="str">
        <f t="shared" si="44"/>
        <v/>
      </c>
      <c r="L567" s="28" t="str">
        <f>IFERROR(IF(Standard,K567/CalsPerPound,K567/CalsPerPound/2.2),"")</f>
        <v/>
      </c>
      <c r="M567" s="27" t="str">
        <f>IFERROR(WeightToLoseGain-L567,"")</f>
        <v/>
      </c>
      <c r="N567" s="40" t="str">
        <f>IFERROR(IF(C566&lt;&gt;"",M567/(WeightToLoseGain),""),"")</f>
        <v/>
      </c>
    </row>
    <row r="568" spans="3:14" ht="15" customHeight="1" x14ac:dyDescent="0.3">
      <c r="C568" s="26" t="str">
        <f t="shared" si="40"/>
        <v/>
      </c>
      <c r="D568" s="18" t="str">
        <f t="shared" si="43"/>
        <v/>
      </c>
      <c r="E568" s="18" t="str">
        <f t="shared" si="41"/>
        <v/>
      </c>
      <c r="F568" s="19" t="str">
        <f t="shared" si="42"/>
        <v/>
      </c>
      <c r="G568" s="29" t="str">
        <f>IFERROR(RunningBMR,"")</f>
        <v/>
      </c>
      <c r="H568" s="20" t="str">
        <f>IFERROR(IF(L567&gt;0,G567*ActivityFactor+IF(WeightGoal="Maintain",0,IF(WeightGoal="Decrease",-500,IF(WeightGoal="Increase",500))),""),"")</f>
        <v/>
      </c>
      <c r="I568" s="20" t="str">
        <f>IFERROR(G568*(ActivityFactor),"")</f>
        <v/>
      </c>
      <c r="J568" s="20" t="str">
        <f>IFERROR(IF(WeightGoal="Increase",H568-I568,I568-H568),"")</f>
        <v/>
      </c>
      <c r="K568" s="21" t="str">
        <f t="shared" si="44"/>
        <v/>
      </c>
      <c r="L568" s="28" t="str">
        <f>IFERROR(IF(Standard,K568/CalsPerPound,K568/CalsPerPound/2.2),"")</f>
        <v/>
      </c>
      <c r="M568" s="27" t="str">
        <f>IFERROR(WeightToLoseGain-L568,"")</f>
        <v/>
      </c>
      <c r="N568" s="40" t="str">
        <f>IFERROR(IF(C567&lt;&gt;"",M568/(WeightToLoseGain),""),"")</f>
        <v/>
      </c>
    </row>
    <row r="569" spans="3:14" ht="15" customHeight="1" x14ac:dyDescent="0.3">
      <c r="C569" s="26" t="str">
        <f t="shared" si="40"/>
        <v/>
      </c>
      <c r="D569" s="18" t="str">
        <f t="shared" si="43"/>
        <v/>
      </c>
      <c r="E569" s="18" t="str">
        <f t="shared" si="41"/>
        <v/>
      </c>
      <c r="F569" s="19" t="str">
        <f t="shared" si="42"/>
        <v/>
      </c>
      <c r="G569" s="29" t="str">
        <f>IFERROR(RunningBMR,"")</f>
        <v/>
      </c>
      <c r="H569" s="20" t="str">
        <f>IFERROR(IF(L568&gt;0,G568*ActivityFactor+IF(WeightGoal="Maintain",0,IF(WeightGoal="Decrease",-500,IF(WeightGoal="Increase",500))),""),"")</f>
        <v/>
      </c>
      <c r="I569" s="20" t="str">
        <f>IFERROR(G569*(ActivityFactor),"")</f>
        <v/>
      </c>
      <c r="J569" s="20" t="str">
        <f>IFERROR(IF(WeightGoal="Increase",H569-I569,I569-H569),"")</f>
        <v/>
      </c>
      <c r="K569" s="21" t="str">
        <f t="shared" si="44"/>
        <v/>
      </c>
      <c r="L569" s="28" t="str">
        <f>IFERROR(IF(Standard,K569/CalsPerPound,K569/CalsPerPound/2.2),"")</f>
        <v/>
      </c>
      <c r="M569" s="27" t="str">
        <f>IFERROR(WeightToLoseGain-L569,"")</f>
        <v/>
      </c>
      <c r="N569" s="40" t="str">
        <f>IFERROR(IF(C568&lt;&gt;"",M569/(WeightToLoseGain),""),"")</f>
        <v/>
      </c>
    </row>
    <row r="570" spans="3:14" ht="15" customHeight="1" x14ac:dyDescent="0.3">
      <c r="C570" s="26" t="str">
        <f t="shared" si="40"/>
        <v/>
      </c>
      <c r="D570" s="18" t="str">
        <f t="shared" si="43"/>
        <v/>
      </c>
      <c r="E570" s="18" t="str">
        <f t="shared" si="41"/>
        <v/>
      </c>
      <c r="F570" s="19" t="str">
        <f t="shared" si="42"/>
        <v/>
      </c>
      <c r="G570" s="29" t="str">
        <f>IFERROR(RunningBMR,"")</f>
        <v/>
      </c>
      <c r="H570" s="20" t="str">
        <f>IFERROR(IF(L569&gt;0,G569*ActivityFactor+IF(WeightGoal="Maintain",0,IF(WeightGoal="Decrease",-500,IF(WeightGoal="Increase",500))),""),"")</f>
        <v/>
      </c>
      <c r="I570" s="20" t="str">
        <f>IFERROR(G570*(ActivityFactor),"")</f>
        <v/>
      </c>
      <c r="J570" s="20" t="str">
        <f>IFERROR(IF(WeightGoal="Increase",H570-I570,I570-H570),"")</f>
        <v/>
      </c>
      <c r="K570" s="21" t="str">
        <f t="shared" si="44"/>
        <v/>
      </c>
      <c r="L570" s="28" t="str">
        <f>IFERROR(IF(Standard,K570/CalsPerPound,K570/CalsPerPound/2.2),"")</f>
        <v/>
      </c>
      <c r="M570" s="27" t="str">
        <f>IFERROR(WeightToLoseGain-L570,"")</f>
        <v/>
      </c>
      <c r="N570" s="40" t="str">
        <f>IFERROR(IF(C569&lt;&gt;"",M570/(WeightToLoseGain),""),"")</f>
        <v/>
      </c>
    </row>
    <row r="571" spans="3:14" ht="15" customHeight="1" x14ac:dyDescent="0.3">
      <c r="C571" s="26" t="str">
        <f t="shared" si="40"/>
        <v/>
      </c>
      <c r="D571" s="18" t="str">
        <f t="shared" si="43"/>
        <v/>
      </c>
      <c r="E571" s="18" t="str">
        <f t="shared" si="41"/>
        <v/>
      </c>
      <c r="F571" s="19" t="str">
        <f t="shared" si="42"/>
        <v/>
      </c>
      <c r="G571" s="29" t="str">
        <f>IFERROR(RunningBMR,"")</f>
        <v/>
      </c>
      <c r="H571" s="20" t="str">
        <f>IFERROR(IF(L570&gt;0,G570*ActivityFactor+IF(WeightGoal="Maintain",0,IF(WeightGoal="Decrease",-500,IF(WeightGoal="Increase",500))),""),"")</f>
        <v/>
      </c>
      <c r="I571" s="20" t="str">
        <f>IFERROR(G571*(ActivityFactor),"")</f>
        <v/>
      </c>
      <c r="J571" s="20" t="str">
        <f>IFERROR(IF(WeightGoal="Increase",H571-I571,I571-H571),"")</f>
        <v/>
      </c>
      <c r="K571" s="21" t="str">
        <f t="shared" si="44"/>
        <v/>
      </c>
      <c r="L571" s="28" t="str">
        <f>IFERROR(IF(Standard,K571/CalsPerPound,K571/CalsPerPound/2.2),"")</f>
        <v/>
      </c>
      <c r="M571" s="27" t="str">
        <f>IFERROR(WeightToLoseGain-L571,"")</f>
        <v/>
      </c>
      <c r="N571" s="40" t="str">
        <f>IFERROR(IF(C570&lt;&gt;"",M571/(WeightToLoseGain),""),"")</f>
        <v/>
      </c>
    </row>
    <row r="572" spans="3:14" ht="15" customHeight="1" x14ac:dyDescent="0.3">
      <c r="C572" s="26" t="str">
        <f t="shared" si="40"/>
        <v/>
      </c>
      <c r="D572" s="18" t="str">
        <f t="shared" si="43"/>
        <v/>
      </c>
      <c r="E572" s="18" t="str">
        <f t="shared" si="41"/>
        <v/>
      </c>
      <c r="F572" s="19" t="str">
        <f t="shared" si="42"/>
        <v/>
      </c>
      <c r="G572" s="29" t="str">
        <f>IFERROR(RunningBMR,"")</f>
        <v/>
      </c>
      <c r="H572" s="20" t="str">
        <f>IFERROR(IF(L571&gt;0,G571*ActivityFactor+IF(WeightGoal="Maintain",0,IF(WeightGoal="Decrease",-500,IF(WeightGoal="Increase",500))),""),"")</f>
        <v/>
      </c>
      <c r="I572" s="20" t="str">
        <f>IFERROR(G572*(ActivityFactor),"")</f>
        <v/>
      </c>
      <c r="J572" s="20" t="str">
        <f>IFERROR(IF(WeightGoal="Increase",H572-I572,I572-H572),"")</f>
        <v/>
      </c>
      <c r="K572" s="21" t="str">
        <f t="shared" si="44"/>
        <v/>
      </c>
      <c r="L572" s="28" t="str">
        <f>IFERROR(IF(Standard,K572/CalsPerPound,K572/CalsPerPound/2.2),"")</f>
        <v/>
      </c>
      <c r="M572" s="27" t="str">
        <f>IFERROR(WeightToLoseGain-L572,"")</f>
        <v/>
      </c>
      <c r="N572" s="40" t="str">
        <f>IFERROR(IF(C571&lt;&gt;"",M572/(WeightToLoseGain),""),"")</f>
        <v/>
      </c>
    </row>
    <row r="573" spans="3:14" ht="15" customHeight="1" x14ac:dyDescent="0.3">
      <c r="C573" s="26" t="str">
        <f t="shared" si="40"/>
        <v/>
      </c>
      <c r="D573" s="18" t="str">
        <f t="shared" si="43"/>
        <v/>
      </c>
      <c r="E573" s="18" t="str">
        <f t="shared" si="41"/>
        <v/>
      </c>
      <c r="F573" s="19" t="str">
        <f t="shared" si="42"/>
        <v/>
      </c>
      <c r="G573" s="29" t="str">
        <f>IFERROR(RunningBMR,"")</f>
        <v/>
      </c>
      <c r="H573" s="20" t="str">
        <f>IFERROR(IF(L572&gt;0,G572*ActivityFactor+IF(WeightGoal="Maintain",0,IF(WeightGoal="Decrease",-500,IF(WeightGoal="Increase",500))),""),"")</f>
        <v/>
      </c>
      <c r="I573" s="20" t="str">
        <f>IFERROR(G573*(ActivityFactor),"")</f>
        <v/>
      </c>
      <c r="J573" s="20" t="str">
        <f>IFERROR(IF(WeightGoal="Increase",H573-I573,I573-H573),"")</f>
        <v/>
      </c>
      <c r="K573" s="21" t="str">
        <f t="shared" si="44"/>
        <v/>
      </c>
      <c r="L573" s="28" t="str">
        <f>IFERROR(IF(Standard,K573/CalsPerPound,K573/CalsPerPound/2.2),"")</f>
        <v/>
      </c>
      <c r="M573" s="27" t="str">
        <f>IFERROR(WeightToLoseGain-L573,"")</f>
        <v/>
      </c>
      <c r="N573" s="40" t="str">
        <f>IFERROR(IF(C572&lt;&gt;"",M573/(WeightToLoseGain),""),"")</f>
        <v/>
      </c>
    </row>
    <row r="574" spans="3:14" ht="15" customHeight="1" x14ac:dyDescent="0.3">
      <c r="C574" s="26" t="str">
        <f t="shared" si="40"/>
        <v/>
      </c>
      <c r="D574" s="18" t="str">
        <f t="shared" si="43"/>
        <v/>
      </c>
      <c r="E574" s="18" t="str">
        <f t="shared" si="41"/>
        <v/>
      </c>
      <c r="F574" s="19" t="str">
        <f t="shared" si="42"/>
        <v/>
      </c>
      <c r="G574" s="29" t="str">
        <f>IFERROR(RunningBMR,"")</f>
        <v/>
      </c>
      <c r="H574" s="20" t="str">
        <f>IFERROR(IF(L573&gt;0,G573*ActivityFactor+IF(WeightGoal="Maintain",0,IF(WeightGoal="Decrease",-500,IF(WeightGoal="Increase",500))),""),"")</f>
        <v/>
      </c>
      <c r="I574" s="20" t="str">
        <f>IFERROR(G574*(ActivityFactor),"")</f>
        <v/>
      </c>
      <c r="J574" s="20" t="str">
        <f>IFERROR(IF(WeightGoal="Increase",H574-I574,I574-H574),"")</f>
        <v/>
      </c>
      <c r="K574" s="21" t="str">
        <f t="shared" si="44"/>
        <v/>
      </c>
      <c r="L574" s="28" t="str">
        <f>IFERROR(IF(Standard,K574/CalsPerPound,K574/CalsPerPound/2.2),"")</f>
        <v/>
      </c>
      <c r="M574" s="27" t="str">
        <f>IFERROR(WeightToLoseGain-L574,"")</f>
        <v/>
      </c>
      <c r="N574" s="40" t="str">
        <f>IFERROR(IF(C573&lt;&gt;"",M574/(WeightToLoseGain),""),"")</f>
        <v/>
      </c>
    </row>
    <row r="575" spans="3:14" ht="15" customHeight="1" x14ac:dyDescent="0.3">
      <c r="C575" s="26" t="str">
        <f t="shared" si="40"/>
        <v/>
      </c>
      <c r="D575" s="18" t="str">
        <f t="shared" si="43"/>
        <v/>
      </c>
      <c r="E575" s="18" t="str">
        <f t="shared" si="41"/>
        <v/>
      </c>
      <c r="F575" s="19" t="str">
        <f t="shared" si="42"/>
        <v/>
      </c>
      <c r="G575" s="29" t="str">
        <f>IFERROR(RunningBMR,"")</f>
        <v/>
      </c>
      <c r="H575" s="20" t="str">
        <f>IFERROR(IF(L574&gt;0,G574*ActivityFactor+IF(WeightGoal="Maintain",0,IF(WeightGoal="Decrease",-500,IF(WeightGoal="Increase",500))),""),"")</f>
        <v/>
      </c>
      <c r="I575" s="20" t="str">
        <f>IFERROR(G575*(ActivityFactor),"")</f>
        <v/>
      </c>
      <c r="J575" s="20" t="str">
        <f>IFERROR(IF(WeightGoal="Increase",H575-I575,I575-H575),"")</f>
        <v/>
      </c>
      <c r="K575" s="21" t="str">
        <f t="shared" si="44"/>
        <v/>
      </c>
      <c r="L575" s="28" t="str">
        <f>IFERROR(IF(Standard,K575/CalsPerPound,K575/CalsPerPound/2.2),"")</f>
        <v/>
      </c>
      <c r="M575" s="27" t="str">
        <f>IFERROR(WeightToLoseGain-L575,"")</f>
        <v/>
      </c>
      <c r="N575" s="40" t="str">
        <f>IFERROR(IF(C574&lt;&gt;"",M575/(WeightToLoseGain),""),"")</f>
        <v/>
      </c>
    </row>
    <row r="576" spans="3:14" ht="15" customHeight="1" x14ac:dyDescent="0.3">
      <c r="C576" s="26" t="str">
        <f t="shared" si="40"/>
        <v/>
      </c>
      <c r="D576" s="18" t="str">
        <f t="shared" si="43"/>
        <v/>
      </c>
      <c r="E576" s="18" t="str">
        <f t="shared" si="41"/>
        <v/>
      </c>
      <c r="F576" s="19" t="str">
        <f t="shared" si="42"/>
        <v/>
      </c>
      <c r="G576" s="29" t="str">
        <f>IFERROR(RunningBMR,"")</f>
        <v/>
      </c>
      <c r="H576" s="20" t="str">
        <f>IFERROR(IF(L575&gt;0,G575*ActivityFactor+IF(WeightGoal="Maintain",0,IF(WeightGoal="Decrease",-500,IF(WeightGoal="Increase",500))),""),"")</f>
        <v/>
      </c>
      <c r="I576" s="20" t="str">
        <f>IFERROR(G576*(ActivityFactor),"")</f>
        <v/>
      </c>
      <c r="J576" s="20" t="str">
        <f>IFERROR(IF(WeightGoal="Increase",H576-I576,I576-H576),"")</f>
        <v/>
      </c>
      <c r="K576" s="21" t="str">
        <f t="shared" si="44"/>
        <v/>
      </c>
      <c r="L576" s="28" t="str">
        <f>IFERROR(IF(Standard,K576/CalsPerPound,K576/CalsPerPound/2.2),"")</f>
        <v/>
      </c>
      <c r="M576" s="27" t="str">
        <f>IFERROR(WeightToLoseGain-L576,"")</f>
        <v/>
      </c>
      <c r="N576" s="40" t="str">
        <f>IFERROR(IF(C575&lt;&gt;"",M576/(WeightToLoseGain),""),"")</f>
        <v/>
      </c>
    </row>
    <row r="577" spans="3:14" ht="15" customHeight="1" x14ac:dyDescent="0.3">
      <c r="C577" s="26" t="str">
        <f t="shared" si="40"/>
        <v/>
      </c>
      <c r="D577" s="18" t="str">
        <f t="shared" si="43"/>
        <v/>
      </c>
      <c r="E577" s="18" t="str">
        <f t="shared" si="41"/>
        <v/>
      </c>
      <c r="F577" s="19" t="str">
        <f t="shared" si="42"/>
        <v/>
      </c>
      <c r="G577" s="29" t="str">
        <f>IFERROR(RunningBMR,"")</f>
        <v/>
      </c>
      <c r="H577" s="20" t="str">
        <f>IFERROR(IF(L576&gt;0,G576*ActivityFactor+IF(WeightGoal="Maintain",0,IF(WeightGoal="Decrease",-500,IF(WeightGoal="Increase",500))),""),"")</f>
        <v/>
      </c>
      <c r="I577" s="20" t="str">
        <f>IFERROR(G577*(ActivityFactor),"")</f>
        <v/>
      </c>
      <c r="J577" s="20" t="str">
        <f>IFERROR(IF(WeightGoal="Increase",H577-I577,I577-H577),"")</f>
        <v/>
      </c>
      <c r="K577" s="21" t="str">
        <f t="shared" si="44"/>
        <v/>
      </c>
      <c r="L577" s="28" t="str">
        <f>IFERROR(IF(Standard,K577/CalsPerPound,K577/CalsPerPound/2.2),"")</f>
        <v/>
      </c>
      <c r="M577" s="27" t="str">
        <f>IFERROR(WeightToLoseGain-L577,"")</f>
        <v/>
      </c>
      <c r="N577" s="40" t="str">
        <f>IFERROR(IF(C576&lt;&gt;"",M577/(WeightToLoseGain),""),"")</f>
        <v/>
      </c>
    </row>
    <row r="578" spans="3:14" ht="15" customHeight="1" x14ac:dyDescent="0.3">
      <c r="C578" s="26" t="str">
        <f t="shared" si="40"/>
        <v/>
      </c>
      <c r="D578" s="18" t="str">
        <f t="shared" si="43"/>
        <v/>
      </c>
      <c r="E578" s="18" t="str">
        <f t="shared" si="41"/>
        <v/>
      </c>
      <c r="F578" s="19" t="str">
        <f t="shared" si="42"/>
        <v/>
      </c>
      <c r="G578" s="29" t="str">
        <f>IFERROR(RunningBMR,"")</f>
        <v/>
      </c>
      <c r="H578" s="20" t="str">
        <f>IFERROR(IF(L577&gt;0,G577*ActivityFactor+IF(WeightGoal="Maintain",0,IF(WeightGoal="Decrease",-500,IF(WeightGoal="Increase",500))),""),"")</f>
        <v/>
      </c>
      <c r="I578" s="20" t="str">
        <f>IFERROR(G578*(ActivityFactor),"")</f>
        <v/>
      </c>
      <c r="J578" s="20" t="str">
        <f>IFERROR(IF(WeightGoal="Increase",H578-I578,I578-H578),"")</f>
        <v/>
      </c>
      <c r="K578" s="21" t="str">
        <f t="shared" si="44"/>
        <v/>
      </c>
      <c r="L578" s="28" t="str">
        <f>IFERROR(IF(Standard,K578/CalsPerPound,K578/CalsPerPound/2.2),"")</f>
        <v/>
      </c>
      <c r="M578" s="27" t="str">
        <f>IFERROR(WeightToLoseGain-L578,"")</f>
        <v/>
      </c>
      <c r="N578" s="40" t="str">
        <f>IFERROR(IF(C577&lt;&gt;"",M578/(WeightToLoseGain),""),"")</f>
        <v/>
      </c>
    </row>
    <row r="579" spans="3:14" ht="15" customHeight="1" x14ac:dyDescent="0.3">
      <c r="C579" s="26" t="str">
        <f t="shared" si="40"/>
        <v/>
      </c>
      <c r="D579" s="18" t="str">
        <f t="shared" si="43"/>
        <v/>
      </c>
      <c r="E579" s="18" t="str">
        <f t="shared" si="41"/>
        <v/>
      </c>
      <c r="F579" s="19" t="str">
        <f t="shared" si="42"/>
        <v/>
      </c>
      <c r="G579" s="29" t="str">
        <f>IFERROR(RunningBMR,"")</f>
        <v/>
      </c>
      <c r="H579" s="20" t="str">
        <f>IFERROR(IF(L578&gt;0,G578*ActivityFactor+IF(WeightGoal="Maintain",0,IF(WeightGoal="Decrease",-500,IF(WeightGoal="Increase",500))),""),"")</f>
        <v/>
      </c>
      <c r="I579" s="20" t="str">
        <f>IFERROR(G579*(ActivityFactor),"")</f>
        <v/>
      </c>
      <c r="J579" s="20" t="str">
        <f>IFERROR(IF(WeightGoal="Increase",H579-I579,I579-H579),"")</f>
        <v/>
      </c>
      <c r="K579" s="21" t="str">
        <f t="shared" si="44"/>
        <v/>
      </c>
      <c r="L579" s="28" t="str">
        <f>IFERROR(IF(Standard,K579/CalsPerPound,K579/CalsPerPound/2.2),"")</f>
        <v/>
      </c>
      <c r="M579" s="27" t="str">
        <f>IFERROR(WeightToLoseGain-L579,"")</f>
        <v/>
      </c>
      <c r="N579" s="40" t="str">
        <f>IFERROR(IF(C578&lt;&gt;"",M579/(WeightToLoseGain),""),"")</f>
        <v/>
      </c>
    </row>
    <row r="580" spans="3:14" ht="15" customHeight="1" x14ac:dyDescent="0.3">
      <c r="C580" s="26" t="str">
        <f t="shared" si="40"/>
        <v/>
      </c>
      <c r="D580" s="18" t="str">
        <f t="shared" si="43"/>
        <v/>
      </c>
      <c r="E580" s="18" t="str">
        <f t="shared" si="41"/>
        <v/>
      </c>
      <c r="F580" s="19" t="str">
        <f t="shared" si="42"/>
        <v/>
      </c>
      <c r="G580" s="29" t="str">
        <f>IFERROR(RunningBMR,"")</f>
        <v/>
      </c>
      <c r="H580" s="20" t="str">
        <f>IFERROR(IF(L579&gt;0,G579*ActivityFactor+IF(WeightGoal="Maintain",0,IF(WeightGoal="Decrease",-500,IF(WeightGoal="Increase",500))),""),"")</f>
        <v/>
      </c>
      <c r="I580" s="20" t="str">
        <f>IFERROR(G580*(ActivityFactor),"")</f>
        <v/>
      </c>
      <c r="J580" s="20" t="str">
        <f>IFERROR(IF(WeightGoal="Increase",H580-I580,I580-H580),"")</f>
        <v/>
      </c>
      <c r="K580" s="21" t="str">
        <f t="shared" si="44"/>
        <v/>
      </c>
      <c r="L580" s="28" t="str">
        <f>IFERROR(IF(Standard,K580/CalsPerPound,K580/CalsPerPound/2.2),"")</f>
        <v/>
      </c>
      <c r="M580" s="27" t="str">
        <f>IFERROR(WeightToLoseGain-L580,"")</f>
        <v/>
      </c>
      <c r="N580" s="40" t="str">
        <f>IFERROR(IF(C579&lt;&gt;"",M580/(WeightToLoseGain),""),"")</f>
        <v/>
      </c>
    </row>
    <row r="581" spans="3:14" ht="15" customHeight="1" x14ac:dyDescent="0.3">
      <c r="C581" s="26" t="str">
        <f t="shared" si="40"/>
        <v/>
      </c>
      <c r="D581" s="18" t="str">
        <f t="shared" si="43"/>
        <v/>
      </c>
      <c r="E581" s="18" t="str">
        <f t="shared" si="41"/>
        <v/>
      </c>
      <c r="F581" s="19" t="str">
        <f t="shared" si="42"/>
        <v/>
      </c>
      <c r="G581" s="29" t="str">
        <f>IFERROR(RunningBMR,"")</f>
        <v/>
      </c>
      <c r="H581" s="20" t="str">
        <f>IFERROR(IF(L580&gt;0,G580*ActivityFactor+IF(WeightGoal="Maintain",0,IF(WeightGoal="Decrease",-500,IF(WeightGoal="Increase",500))),""),"")</f>
        <v/>
      </c>
      <c r="I581" s="20" t="str">
        <f>IFERROR(G581*(ActivityFactor),"")</f>
        <v/>
      </c>
      <c r="J581" s="20" t="str">
        <f>IFERROR(IF(WeightGoal="Increase",H581-I581,I581-H581),"")</f>
        <v/>
      </c>
      <c r="K581" s="21" t="str">
        <f t="shared" si="44"/>
        <v/>
      </c>
      <c r="L581" s="28" t="str">
        <f>IFERROR(IF(Standard,K581/CalsPerPound,K581/CalsPerPound/2.2),"")</f>
        <v/>
      </c>
      <c r="M581" s="27" t="str">
        <f>IFERROR(WeightToLoseGain-L581,"")</f>
        <v/>
      </c>
      <c r="N581" s="40" t="str">
        <f>IFERROR(IF(C580&lt;&gt;"",M581/(WeightToLoseGain),""),"")</f>
        <v/>
      </c>
    </row>
    <row r="582" spans="3:14" ht="15" customHeight="1" x14ac:dyDescent="0.3">
      <c r="C582" s="26" t="str">
        <f t="shared" si="40"/>
        <v/>
      </c>
      <c r="D582" s="18" t="str">
        <f t="shared" si="43"/>
        <v/>
      </c>
      <c r="E582" s="18" t="str">
        <f t="shared" si="41"/>
        <v/>
      </c>
      <c r="F582" s="19" t="str">
        <f t="shared" si="42"/>
        <v/>
      </c>
      <c r="G582" s="29" t="str">
        <f>IFERROR(RunningBMR,"")</f>
        <v/>
      </c>
      <c r="H582" s="20" t="str">
        <f>IFERROR(IF(L581&gt;0,G581*ActivityFactor+IF(WeightGoal="Maintain",0,IF(WeightGoal="Decrease",-500,IF(WeightGoal="Increase",500))),""),"")</f>
        <v/>
      </c>
      <c r="I582" s="20" t="str">
        <f>IFERROR(G582*(ActivityFactor),"")</f>
        <v/>
      </c>
      <c r="J582" s="20" t="str">
        <f>IFERROR(IF(WeightGoal="Increase",H582-I582,I582-H582),"")</f>
        <v/>
      </c>
      <c r="K582" s="21" t="str">
        <f t="shared" si="44"/>
        <v/>
      </c>
      <c r="L582" s="28" t="str">
        <f>IFERROR(IF(Standard,K582/CalsPerPound,K582/CalsPerPound/2.2),"")</f>
        <v/>
      </c>
      <c r="M582" s="27" t="str">
        <f>IFERROR(WeightToLoseGain-L582,"")</f>
        <v/>
      </c>
      <c r="N582" s="40" t="str">
        <f>IFERROR(IF(C581&lt;&gt;"",M582/(WeightToLoseGain),""),"")</f>
        <v/>
      </c>
    </row>
    <row r="583" spans="3:14" ht="15" customHeight="1" x14ac:dyDescent="0.3">
      <c r="C583" s="26" t="str">
        <f t="shared" si="40"/>
        <v/>
      </c>
      <c r="D583" s="18" t="str">
        <f t="shared" si="43"/>
        <v/>
      </c>
      <c r="E583" s="18" t="str">
        <f t="shared" si="41"/>
        <v/>
      </c>
      <c r="F583" s="19" t="str">
        <f t="shared" si="42"/>
        <v/>
      </c>
      <c r="G583" s="29" t="str">
        <f>IFERROR(RunningBMR,"")</f>
        <v/>
      </c>
      <c r="H583" s="20" t="str">
        <f>IFERROR(IF(L582&gt;0,G582*ActivityFactor+IF(WeightGoal="Maintain",0,IF(WeightGoal="Decrease",-500,IF(WeightGoal="Increase",500))),""),"")</f>
        <v/>
      </c>
      <c r="I583" s="20" t="str">
        <f>IFERROR(G583*(ActivityFactor),"")</f>
        <v/>
      </c>
      <c r="J583" s="20" t="str">
        <f>IFERROR(IF(WeightGoal="Increase",H583-I583,I583-H583),"")</f>
        <v/>
      </c>
      <c r="K583" s="21" t="str">
        <f t="shared" si="44"/>
        <v/>
      </c>
      <c r="L583" s="28" t="str">
        <f>IFERROR(IF(Standard,K583/CalsPerPound,K583/CalsPerPound/2.2),"")</f>
        <v/>
      </c>
      <c r="M583" s="27" t="str">
        <f>IFERROR(WeightToLoseGain-L583,"")</f>
        <v/>
      </c>
      <c r="N583" s="40" t="str">
        <f>IFERROR(IF(C582&lt;&gt;"",M583/(WeightToLoseGain),""),"")</f>
        <v/>
      </c>
    </row>
    <row r="584" spans="3:14" ht="15" customHeight="1" x14ac:dyDescent="0.3">
      <c r="C584" s="26" t="str">
        <f t="shared" si="40"/>
        <v/>
      </c>
      <c r="D584" s="18" t="str">
        <f t="shared" si="43"/>
        <v/>
      </c>
      <c r="E584" s="18" t="str">
        <f t="shared" si="41"/>
        <v/>
      </c>
      <c r="F584" s="19" t="str">
        <f t="shared" si="42"/>
        <v/>
      </c>
      <c r="G584" s="29" t="str">
        <f>IFERROR(RunningBMR,"")</f>
        <v/>
      </c>
      <c r="H584" s="20" t="str">
        <f>IFERROR(IF(L583&gt;0,G583*ActivityFactor+IF(WeightGoal="Maintain",0,IF(WeightGoal="Decrease",-500,IF(WeightGoal="Increase",500))),""),"")</f>
        <v/>
      </c>
      <c r="I584" s="20" t="str">
        <f>IFERROR(G584*(ActivityFactor),"")</f>
        <v/>
      </c>
      <c r="J584" s="20" t="str">
        <f>IFERROR(IF(WeightGoal="Increase",H584-I584,I584-H584),"")</f>
        <v/>
      </c>
      <c r="K584" s="21" t="str">
        <f t="shared" si="44"/>
        <v/>
      </c>
      <c r="L584" s="28" t="str">
        <f>IFERROR(IF(Standard,K584/CalsPerPound,K584/CalsPerPound/2.2),"")</f>
        <v/>
      </c>
      <c r="M584" s="27" t="str">
        <f>IFERROR(WeightToLoseGain-L584,"")</f>
        <v/>
      </c>
      <c r="N584" s="40" t="str">
        <f>IFERROR(IF(C583&lt;&gt;"",M584/(WeightToLoseGain),""),"")</f>
        <v/>
      </c>
    </row>
    <row r="585" spans="3:14" ht="15" customHeight="1" x14ac:dyDescent="0.3">
      <c r="C585" s="26" t="str">
        <f t="shared" si="40"/>
        <v/>
      </c>
      <c r="D585" s="18" t="str">
        <f t="shared" si="43"/>
        <v/>
      </c>
      <c r="E585" s="18" t="str">
        <f t="shared" si="41"/>
        <v/>
      </c>
      <c r="F585" s="19" t="str">
        <f t="shared" si="42"/>
        <v/>
      </c>
      <c r="G585" s="29" t="str">
        <f>IFERROR(RunningBMR,"")</f>
        <v/>
      </c>
      <c r="H585" s="20" t="str">
        <f>IFERROR(IF(L584&gt;0,G584*ActivityFactor+IF(WeightGoal="Maintain",0,IF(WeightGoal="Decrease",-500,IF(WeightGoal="Increase",500))),""),"")</f>
        <v/>
      </c>
      <c r="I585" s="20" t="str">
        <f>IFERROR(G585*(ActivityFactor),"")</f>
        <v/>
      </c>
      <c r="J585" s="20" t="str">
        <f>IFERROR(IF(WeightGoal="Increase",H585-I585,I585-H585),"")</f>
        <v/>
      </c>
      <c r="K585" s="21" t="str">
        <f t="shared" si="44"/>
        <v/>
      </c>
      <c r="L585" s="28" t="str">
        <f>IFERROR(IF(Standard,K585/CalsPerPound,K585/CalsPerPound/2.2),"")</f>
        <v/>
      </c>
      <c r="M585" s="27" t="str">
        <f>IFERROR(WeightToLoseGain-L585,"")</f>
        <v/>
      </c>
      <c r="N585" s="40" t="str">
        <f>IFERROR(IF(C584&lt;&gt;"",M585/(WeightToLoseGain),""),"")</f>
        <v/>
      </c>
    </row>
    <row r="586" spans="3:14" ht="15" customHeight="1" x14ac:dyDescent="0.3">
      <c r="C586" s="26" t="str">
        <f t="shared" si="40"/>
        <v/>
      </c>
      <c r="D586" s="18" t="str">
        <f t="shared" si="43"/>
        <v/>
      </c>
      <c r="E586" s="18" t="str">
        <f t="shared" si="41"/>
        <v/>
      </c>
      <c r="F586" s="19" t="str">
        <f t="shared" si="42"/>
        <v/>
      </c>
      <c r="G586" s="29" t="str">
        <f>IFERROR(RunningBMR,"")</f>
        <v/>
      </c>
      <c r="H586" s="20" t="str">
        <f>IFERROR(IF(L585&gt;0,G585*ActivityFactor+IF(WeightGoal="Maintain",0,IF(WeightGoal="Decrease",-500,IF(WeightGoal="Increase",500))),""),"")</f>
        <v/>
      </c>
      <c r="I586" s="20" t="str">
        <f>IFERROR(G586*(ActivityFactor),"")</f>
        <v/>
      </c>
      <c r="J586" s="20" t="str">
        <f>IFERROR(IF(WeightGoal="Increase",H586-I586,I586-H586),"")</f>
        <v/>
      </c>
      <c r="K586" s="21" t="str">
        <f t="shared" si="44"/>
        <v/>
      </c>
      <c r="L586" s="28" t="str">
        <f>IFERROR(IF(Standard,K586/CalsPerPound,K586/CalsPerPound/2.2),"")</f>
        <v/>
      </c>
      <c r="M586" s="27" t="str">
        <f>IFERROR(WeightToLoseGain-L586,"")</f>
        <v/>
      </c>
      <c r="N586" s="40" t="str">
        <f>IFERROR(IF(C585&lt;&gt;"",M586/(WeightToLoseGain),""),"")</f>
        <v/>
      </c>
    </row>
    <row r="587" spans="3:14" ht="15" customHeight="1" x14ac:dyDescent="0.3">
      <c r="C587" s="26" t="str">
        <f t="shared" si="40"/>
        <v/>
      </c>
      <c r="D587" s="18" t="str">
        <f t="shared" si="43"/>
        <v/>
      </c>
      <c r="E587" s="18" t="str">
        <f t="shared" si="41"/>
        <v/>
      </c>
      <c r="F587" s="19" t="str">
        <f t="shared" si="42"/>
        <v/>
      </c>
      <c r="G587" s="29" t="str">
        <f>IFERROR(RunningBMR,"")</f>
        <v/>
      </c>
      <c r="H587" s="20" t="str">
        <f>IFERROR(IF(L586&gt;0,G586*ActivityFactor+IF(WeightGoal="Maintain",0,IF(WeightGoal="Decrease",-500,IF(WeightGoal="Increase",500))),""),"")</f>
        <v/>
      </c>
      <c r="I587" s="20" t="str">
        <f>IFERROR(G587*(ActivityFactor),"")</f>
        <v/>
      </c>
      <c r="J587" s="20" t="str">
        <f>IFERROR(IF(WeightGoal="Increase",H587-I587,I587-H587),"")</f>
        <v/>
      </c>
      <c r="K587" s="21" t="str">
        <f t="shared" si="44"/>
        <v/>
      </c>
      <c r="L587" s="28" t="str">
        <f>IFERROR(IF(Standard,K587/CalsPerPound,K587/CalsPerPound/2.2),"")</f>
        <v/>
      </c>
      <c r="M587" s="27" t="str">
        <f>IFERROR(WeightToLoseGain-L587,"")</f>
        <v/>
      </c>
      <c r="N587" s="40" t="str">
        <f>IFERROR(IF(C586&lt;&gt;"",M587/(WeightToLoseGain),""),"")</f>
        <v/>
      </c>
    </row>
    <row r="588" spans="3:14" ht="15" customHeight="1" x14ac:dyDescent="0.3">
      <c r="C588" s="26" t="str">
        <f t="shared" si="40"/>
        <v/>
      </c>
      <c r="D588" s="18" t="str">
        <f t="shared" si="43"/>
        <v/>
      </c>
      <c r="E588" s="18" t="str">
        <f t="shared" si="41"/>
        <v/>
      </c>
      <c r="F588" s="19" t="str">
        <f t="shared" si="42"/>
        <v/>
      </c>
      <c r="G588" s="29" t="str">
        <f>IFERROR(RunningBMR,"")</f>
        <v/>
      </c>
      <c r="H588" s="20" t="str">
        <f>IFERROR(IF(L587&gt;0,G587*ActivityFactor+IF(WeightGoal="Maintain",0,IF(WeightGoal="Decrease",-500,IF(WeightGoal="Increase",500))),""),"")</f>
        <v/>
      </c>
      <c r="I588" s="20" t="str">
        <f>IFERROR(G588*(ActivityFactor),"")</f>
        <v/>
      </c>
      <c r="J588" s="20" t="str">
        <f>IFERROR(IF(WeightGoal="Increase",H588-I588,I588-H588),"")</f>
        <v/>
      </c>
      <c r="K588" s="21" t="str">
        <f t="shared" si="44"/>
        <v/>
      </c>
      <c r="L588" s="28" t="str">
        <f>IFERROR(IF(Standard,K588/CalsPerPound,K588/CalsPerPound/2.2),"")</f>
        <v/>
      </c>
      <c r="M588" s="27" t="str">
        <f>IFERROR(WeightToLoseGain-L588,"")</f>
        <v/>
      </c>
      <c r="N588" s="40" t="str">
        <f>IFERROR(IF(C587&lt;&gt;"",M588/(WeightToLoseGain),""),"")</f>
        <v/>
      </c>
    </row>
    <row r="589" spans="3:14" ht="15" customHeight="1" x14ac:dyDescent="0.3">
      <c r="C589" s="26" t="str">
        <f t="shared" ref="C589:C652" si="45">IFERROR(IF(L588&gt;0,C588+1,""),"")</f>
        <v/>
      </c>
      <c r="D589" s="18" t="str">
        <f t="shared" si="43"/>
        <v/>
      </c>
      <c r="E589" s="18" t="str">
        <f t="shared" ref="E589:E652" si="46">IFERROR(IF(L588&gt;0,E588+1,""),"")</f>
        <v/>
      </c>
      <c r="F589" s="19" t="str">
        <f t="shared" ref="F589:F652" si="47">IFERROR(IF($E589&lt;&gt;"",F588-(J588/CalsPerPound),""),"")</f>
        <v/>
      </c>
      <c r="G589" s="29" t="str">
        <f>IFERROR(RunningBMR,"")</f>
        <v/>
      </c>
      <c r="H589" s="20" t="str">
        <f>IFERROR(IF(L588&gt;0,G588*ActivityFactor+IF(WeightGoal="Maintain",0,IF(WeightGoal="Decrease",-500,IF(WeightGoal="Increase",500))),""),"")</f>
        <v/>
      </c>
      <c r="I589" s="20" t="str">
        <f>IFERROR(G589*(ActivityFactor),"")</f>
        <v/>
      </c>
      <c r="J589" s="20" t="str">
        <f>IFERROR(IF(WeightGoal="Increase",H589-I589,I589-H589),"")</f>
        <v/>
      </c>
      <c r="K589" s="21" t="str">
        <f t="shared" si="44"/>
        <v/>
      </c>
      <c r="L589" s="28" t="str">
        <f>IFERROR(IF(Standard,K589/CalsPerPound,K589/CalsPerPound/2.2),"")</f>
        <v/>
      </c>
      <c r="M589" s="27" t="str">
        <f>IFERROR(WeightToLoseGain-L589,"")</f>
        <v/>
      </c>
      <c r="N589" s="40" t="str">
        <f>IFERROR(IF(C588&lt;&gt;"",M589/(WeightToLoseGain),""),"")</f>
        <v/>
      </c>
    </row>
    <row r="590" spans="3:14" ht="15" customHeight="1" x14ac:dyDescent="0.3">
      <c r="C590" s="26" t="str">
        <f t="shared" si="45"/>
        <v/>
      </c>
      <c r="D590" s="18" t="str">
        <f t="shared" ref="D590:D653" si="48">IFERROR(IF(E590&lt;&gt;"",IF(MOD(E590,7)=1,(E589/7)+1,""),""),"")</f>
        <v/>
      </c>
      <c r="E590" s="18" t="str">
        <f t="shared" si="46"/>
        <v/>
      </c>
      <c r="F590" s="19" t="str">
        <f t="shared" si="47"/>
        <v/>
      </c>
      <c r="G590" s="29" t="str">
        <f>IFERROR(RunningBMR,"")</f>
        <v/>
      </c>
      <c r="H590" s="20" t="str">
        <f>IFERROR(IF(L589&gt;0,G589*ActivityFactor+IF(WeightGoal="Maintain",0,IF(WeightGoal="Decrease",-500,IF(WeightGoal="Increase",500))),""),"")</f>
        <v/>
      </c>
      <c r="I590" s="20" t="str">
        <f>IFERROR(G590*(ActivityFactor),"")</f>
        <v/>
      </c>
      <c r="J590" s="20" t="str">
        <f>IFERROR(IF(WeightGoal="Increase",H590-I590,I590-H590),"")</f>
        <v/>
      </c>
      <c r="K590" s="21" t="str">
        <f t="shared" ref="K590:K653" si="49">IFERROR(K589-J590,"")</f>
        <v/>
      </c>
      <c r="L590" s="28" t="str">
        <f>IFERROR(IF(Standard,K590/CalsPerPound,K590/CalsPerPound/2.2),"")</f>
        <v/>
      </c>
      <c r="M590" s="27" t="str">
        <f>IFERROR(WeightToLoseGain-L590,"")</f>
        <v/>
      </c>
      <c r="N590" s="40" t="str">
        <f>IFERROR(IF(C589&lt;&gt;"",M590/(WeightToLoseGain),""),"")</f>
        <v/>
      </c>
    </row>
    <row r="591" spans="3:14" ht="15" customHeight="1" x14ac:dyDescent="0.3">
      <c r="C591" s="26" t="str">
        <f t="shared" si="45"/>
        <v/>
      </c>
      <c r="D591" s="18" t="str">
        <f t="shared" si="48"/>
        <v/>
      </c>
      <c r="E591" s="18" t="str">
        <f t="shared" si="46"/>
        <v/>
      </c>
      <c r="F591" s="19" t="str">
        <f t="shared" si="47"/>
        <v/>
      </c>
      <c r="G591" s="29" t="str">
        <f>IFERROR(RunningBMR,"")</f>
        <v/>
      </c>
      <c r="H591" s="20" t="str">
        <f>IFERROR(IF(L590&gt;0,G590*ActivityFactor+IF(WeightGoal="Maintain",0,IF(WeightGoal="Decrease",-500,IF(WeightGoal="Increase",500))),""),"")</f>
        <v/>
      </c>
      <c r="I591" s="20" t="str">
        <f>IFERROR(G591*(ActivityFactor),"")</f>
        <v/>
      </c>
      <c r="J591" s="20" t="str">
        <f>IFERROR(IF(WeightGoal="Increase",H591-I591,I591-H591),"")</f>
        <v/>
      </c>
      <c r="K591" s="21" t="str">
        <f t="shared" si="49"/>
        <v/>
      </c>
      <c r="L591" s="28" t="str">
        <f>IFERROR(IF(Standard,K591/CalsPerPound,K591/CalsPerPound/2.2),"")</f>
        <v/>
      </c>
      <c r="M591" s="27" t="str">
        <f>IFERROR(WeightToLoseGain-L591,"")</f>
        <v/>
      </c>
      <c r="N591" s="40" t="str">
        <f>IFERROR(IF(C590&lt;&gt;"",M591/(WeightToLoseGain),""),"")</f>
        <v/>
      </c>
    </row>
    <row r="592" spans="3:14" ht="15" customHeight="1" x14ac:dyDescent="0.3">
      <c r="C592" s="26" t="str">
        <f t="shared" si="45"/>
        <v/>
      </c>
      <c r="D592" s="18" t="str">
        <f t="shared" si="48"/>
        <v/>
      </c>
      <c r="E592" s="18" t="str">
        <f t="shared" si="46"/>
        <v/>
      </c>
      <c r="F592" s="19" t="str">
        <f t="shared" si="47"/>
        <v/>
      </c>
      <c r="G592" s="29" t="str">
        <f>IFERROR(RunningBMR,"")</f>
        <v/>
      </c>
      <c r="H592" s="20" t="str">
        <f>IFERROR(IF(L591&gt;0,G591*ActivityFactor+IF(WeightGoal="Maintain",0,IF(WeightGoal="Decrease",-500,IF(WeightGoal="Increase",500))),""),"")</f>
        <v/>
      </c>
      <c r="I592" s="20" t="str">
        <f>IFERROR(G592*(ActivityFactor),"")</f>
        <v/>
      </c>
      <c r="J592" s="20" t="str">
        <f>IFERROR(IF(WeightGoal="Increase",H592-I592,I592-H592),"")</f>
        <v/>
      </c>
      <c r="K592" s="21" t="str">
        <f t="shared" si="49"/>
        <v/>
      </c>
      <c r="L592" s="28" t="str">
        <f>IFERROR(IF(Standard,K592/CalsPerPound,K592/CalsPerPound/2.2),"")</f>
        <v/>
      </c>
      <c r="M592" s="27" t="str">
        <f>IFERROR(WeightToLoseGain-L592,"")</f>
        <v/>
      </c>
      <c r="N592" s="40" t="str">
        <f>IFERROR(IF(C591&lt;&gt;"",M592/(WeightToLoseGain),""),"")</f>
        <v/>
      </c>
    </row>
    <row r="593" spans="3:14" ht="15" customHeight="1" x14ac:dyDescent="0.3">
      <c r="C593" s="26" t="str">
        <f t="shared" si="45"/>
        <v/>
      </c>
      <c r="D593" s="18" t="str">
        <f t="shared" si="48"/>
        <v/>
      </c>
      <c r="E593" s="18" t="str">
        <f t="shared" si="46"/>
        <v/>
      </c>
      <c r="F593" s="19" t="str">
        <f t="shared" si="47"/>
        <v/>
      </c>
      <c r="G593" s="29" t="str">
        <f>IFERROR(RunningBMR,"")</f>
        <v/>
      </c>
      <c r="H593" s="20" t="str">
        <f>IFERROR(IF(L592&gt;0,G592*ActivityFactor+IF(WeightGoal="Maintain",0,IF(WeightGoal="Decrease",-500,IF(WeightGoal="Increase",500))),""),"")</f>
        <v/>
      </c>
      <c r="I593" s="20" t="str">
        <f>IFERROR(G593*(ActivityFactor),"")</f>
        <v/>
      </c>
      <c r="J593" s="20" t="str">
        <f>IFERROR(IF(WeightGoal="Increase",H593-I593,I593-H593),"")</f>
        <v/>
      </c>
      <c r="K593" s="21" t="str">
        <f t="shared" si="49"/>
        <v/>
      </c>
      <c r="L593" s="28" t="str">
        <f>IFERROR(IF(Standard,K593/CalsPerPound,K593/CalsPerPound/2.2),"")</f>
        <v/>
      </c>
      <c r="M593" s="27" t="str">
        <f>IFERROR(WeightToLoseGain-L593,"")</f>
        <v/>
      </c>
      <c r="N593" s="40" t="str">
        <f>IFERROR(IF(C592&lt;&gt;"",M593/(WeightToLoseGain),""),"")</f>
        <v/>
      </c>
    </row>
    <row r="594" spans="3:14" ht="15" customHeight="1" x14ac:dyDescent="0.3">
      <c r="C594" s="26" t="str">
        <f t="shared" si="45"/>
        <v/>
      </c>
      <c r="D594" s="18" t="str">
        <f t="shared" si="48"/>
        <v/>
      </c>
      <c r="E594" s="18" t="str">
        <f t="shared" si="46"/>
        <v/>
      </c>
      <c r="F594" s="19" t="str">
        <f t="shared" si="47"/>
        <v/>
      </c>
      <c r="G594" s="29" t="str">
        <f>IFERROR(RunningBMR,"")</f>
        <v/>
      </c>
      <c r="H594" s="20" t="str">
        <f>IFERROR(IF(L593&gt;0,G593*ActivityFactor+IF(WeightGoal="Maintain",0,IF(WeightGoal="Decrease",-500,IF(WeightGoal="Increase",500))),""),"")</f>
        <v/>
      </c>
      <c r="I594" s="20" t="str">
        <f>IFERROR(G594*(ActivityFactor),"")</f>
        <v/>
      </c>
      <c r="J594" s="20" t="str">
        <f>IFERROR(IF(WeightGoal="Increase",H594-I594,I594-H594),"")</f>
        <v/>
      </c>
      <c r="K594" s="21" t="str">
        <f t="shared" si="49"/>
        <v/>
      </c>
      <c r="L594" s="28" t="str">
        <f>IFERROR(IF(Standard,K594/CalsPerPound,K594/CalsPerPound/2.2),"")</f>
        <v/>
      </c>
      <c r="M594" s="27" t="str">
        <f>IFERROR(WeightToLoseGain-L594,"")</f>
        <v/>
      </c>
      <c r="N594" s="40" t="str">
        <f>IFERROR(IF(C593&lt;&gt;"",M594/(WeightToLoseGain),""),"")</f>
        <v/>
      </c>
    </row>
    <row r="595" spans="3:14" ht="15" customHeight="1" x14ac:dyDescent="0.3">
      <c r="C595" s="26" t="str">
        <f t="shared" si="45"/>
        <v/>
      </c>
      <c r="D595" s="18" t="str">
        <f t="shared" si="48"/>
        <v/>
      </c>
      <c r="E595" s="18" t="str">
        <f t="shared" si="46"/>
        <v/>
      </c>
      <c r="F595" s="19" t="str">
        <f t="shared" si="47"/>
        <v/>
      </c>
      <c r="G595" s="29" t="str">
        <f>IFERROR(RunningBMR,"")</f>
        <v/>
      </c>
      <c r="H595" s="20" t="str">
        <f>IFERROR(IF(L594&gt;0,G594*ActivityFactor+IF(WeightGoal="Maintain",0,IF(WeightGoal="Decrease",-500,IF(WeightGoal="Increase",500))),""),"")</f>
        <v/>
      </c>
      <c r="I595" s="20" t="str">
        <f>IFERROR(G595*(ActivityFactor),"")</f>
        <v/>
      </c>
      <c r="J595" s="20" t="str">
        <f>IFERROR(IF(WeightGoal="Increase",H595-I595,I595-H595),"")</f>
        <v/>
      </c>
      <c r="K595" s="21" t="str">
        <f t="shared" si="49"/>
        <v/>
      </c>
      <c r="L595" s="28" t="str">
        <f>IFERROR(IF(Standard,K595/CalsPerPound,K595/CalsPerPound/2.2),"")</f>
        <v/>
      </c>
      <c r="M595" s="27" t="str">
        <f>IFERROR(WeightToLoseGain-L595,"")</f>
        <v/>
      </c>
      <c r="N595" s="40" t="str">
        <f>IFERROR(IF(C594&lt;&gt;"",M595/(WeightToLoseGain),""),"")</f>
        <v/>
      </c>
    </row>
    <row r="596" spans="3:14" ht="15" customHeight="1" x14ac:dyDescent="0.3">
      <c r="C596" s="26" t="str">
        <f t="shared" si="45"/>
        <v/>
      </c>
      <c r="D596" s="18" t="str">
        <f t="shared" si="48"/>
        <v/>
      </c>
      <c r="E596" s="18" t="str">
        <f t="shared" si="46"/>
        <v/>
      </c>
      <c r="F596" s="19" t="str">
        <f t="shared" si="47"/>
        <v/>
      </c>
      <c r="G596" s="29" t="str">
        <f>IFERROR(RunningBMR,"")</f>
        <v/>
      </c>
      <c r="H596" s="20" t="str">
        <f>IFERROR(IF(L595&gt;0,G595*ActivityFactor+IF(WeightGoal="Maintain",0,IF(WeightGoal="Decrease",-500,IF(WeightGoal="Increase",500))),""),"")</f>
        <v/>
      </c>
      <c r="I596" s="20" t="str">
        <f>IFERROR(G596*(ActivityFactor),"")</f>
        <v/>
      </c>
      <c r="J596" s="20" t="str">
        <f>IFERROR(IF(WeightGoal="Increase",H596-I596,I596-H596),"")</f>
        <v/>
      </c>
      <c r="K596" s="21" t="str">
        <f t="shared" si="49"/>
        <v/>
      </c>
      <c r="L596" s="28" t="str">
        <f>IFERROR(IF(Standard,K596/CalsPerPound,K596/CalsPerPound/2.2),"")</f>
        <v/>
      </c>
      <c r="M596" s="27" t="str">
        <f>IFERROR(WeightToLoseGain-L596,"")</f>
        <v/>
      </c>
      <c r="N596" s="40" t="str">
        <f>IFERROR(IF(C595&lt;&gt;"",M596/(WeightToLoseGain),""),"")</f>
        <v/>
      </c>
    </row>
    <row r="597" spans="3:14" ht="15" customHeight="1" x14ac:dyDescent="0.3">
      <c r="C597" s="26" t="str">
        <f t="shared" si="45"/>
        <v/>
      </c>
      <c r="D597" s="18" t="str">
        <f t="shared" si="48"/>
        <v/>
      </c>
      <c r="E597" s="18" t="str">
        <f t="shared" si="46"/>
        <v/>
      </c>
      <c r="F597" s="19" t="str">
        <f t="shared" si="47"/>
        <v/>
      </c>
      <c r="G597" s="29" t="str">
        <f>IFERROR(RunningBMR,"")</f>
        <v/>
      </c>
      <c r="H597" s="20" t="str">
        <f>IFERROR(IF(L596&gt;0,G596*ActivityFactor+IF(WeightGoal="Maintain",0,IF(WeightGoal="Decrease",-500,IF(WeightGoal="Increase",500))),""),"")</f>
        <v/>
      </c>
      <c r="I597" s="20" t="str">
        <f>IFERROR(G597*(ActivityFactor),"")</f>
        <v/>
      </c>
      <c r="J597" s="20" t="str">
        <f>IFERROR(IF(WeightGoal="Increase",H597-I597,I597-H597),"")</f>
        <v/>
      </c>
      <c r="K597" s="21" t="str">
        <f t="shared" si="49"/>
        <v/>
      </c>
      <c r="L597" s="28" t="str">
        <f>IFERROR(IF(Standard,K597/CalsPerPound,K597/CalsPerPound/2.2),"")</f>
        <v/>
      </c>
      <c r="M597" s="27" t="str">
        <f>IFERROR(WeightToLoseGain-L597,"")</f>
        <v/>
      </c>
      <c r="N597" s="40" t="str">
        <f>IFERROR(IF(C596&lt;&gt;"",M597/(WeightToLoseGain),""),"")</f>
        <v/>
      </c>
    </row>
    <row r="598" spans="3:14" ht="15" customHeight="1" x14ac:dyDescent="0.3">
      <c r="C598" s="26" t="str">
        <f t="shared" si="45"/>
        <v/>
      </c>
      <c r="D598" s="18" t="str">
        <f t="shared" si="48"/>
        <v/>
      </c>
      <c r="E598" s="18" t="str">
        <f t="shared" si="46"/>
        <v/>
      </c>
      <c r="F598" s="19" t="str">
        <f t="shared" si="47"/>
        <v/>
      </c>
      <c r="G598" s="29" t="str">
        <f>IFERROR(RunningBMR,"")</f>
        <v/>
      </c>
      <c r="H598" s="20" t="str">
        <f>IFERROR(IF(L597&gt;0,G597*ActivityFactor+IF(WeightGoal="Maintain",0,IF(WeightGoal="Decrease",-500,IF(WeightGoal="Increase",500))),""),"")</f>
        <v/>
      </c>
      <c r="I598" s="20" t="str">
        <f>IFERROR(G598*(ActivityFactor),"")</f>
        <v/>
      </c>
      <c r="J598" s="20" t="str">
        <f>IFERROR(IF(WeightGoal="Increase",H598-I598,I598-H598),"")</f>
        <v/>
      </c>
      <c r="K598" s="21" t="str">
        <f t="shared" si="49"/>
        <v/>
      </c>
      <c r="L598" s="28" t="str">
        <f>IFERROR(IF(Standard,K598/CalsPerPound,K598/CalsPerPound/2.2),"")</f>
        <v/>
      </c>
      <c r="M598" s="27" t="str">
        <f>IFERROR(WeightToLoseGain-L598,"")</f>
        <v/>
      </c>
      <c r="N598" s="40" t="str">
        <f>IFERROR(IF(C597&lt;&gt;"",M598/(WeightToLoseGain),""),"")</f>
        <v/>
      </c>
    </row>
    <row r="599" spans="3:14" ht="15" customHeight="1" x14ac:dyDescent="0.3">
      <c r="C599" s="26" t="str">
        <f t="shared" si="45"/>
        <v/>
      </c>
      <c r="D599" s="18" t="str">
        <f t="shared" si="48"/>
        <v/>
      </c>
      <c r="E599" s="18" t="str">
        <f t="shared" si="46"/>
        <v/>
      </c>
      <c r="F599" s="19" t="str">
        <f t="shared" si="47"/>
        <v/>
      </c>
      <c r="G599" s="29" t="str">
        <f>IFERROR(RunningBMR,"")</f>
        <v/>
      </c>
      <c r="H599" s="20" t="str">
        <f>IFERROR(IF(L598&gt;0,G598*ActivityFactor+IF(WeightGoal="Maintain",0,IF(WeightGoal="Decrease",-500,IF(WeightGoal="Increase",500))),""),"")</f>
        <v/>
      </c>
      <c r="I599" s="20" t="str">
        <f>IFERROR(G599*(ActivityFactor),"")</f>
        <v/>
      </c>
      <c r="J599" s="20" t="str">
        <f>IFERROR(IF(WeightGoal="Increase",H599-I599,I599-H599),"")</f>
        <v/>
      </c>
      <c r="K599" s="21" t="str">
        <f t="shared" si="49"/>
        <v/>
      </c>
      <c r="L599" s="28" t="str">
        <f>IFERROR(IF(Standard,K599/CalsPerPound,K599/CalsPerPound/2.2),"")</f>
        <v/>
      </c>
      <c r="M599" s="27" t="str">
        <f>IFERROR(WeightToLoseGain-L599,"")</f>
        <v/>
      </c>
      <c r="N599" s="40" t="str">
        <f>IFERROR(IF(C598&lt;&gt;"",M599/(WeightToLoseGain),""),"")</f>
        <v/>
      </c>
    </row>
    <row r="600" spans="3:14" ht="15" customHeight="1" x14ac:dyDescent="0.3">
      <c r="C600" s="26" t="str">
        <f t="shared" si="45"/>
        <v/>
      </c>
      <c r="D600" s="18" t="str">
        <f t="shared" si="48"/>
        <v/>
      </c>
      <c r="E600" s="18" t="str">
        <f t="shared" si="46"/>
        <v/>
      </c>
      <c r="F600" s="19" t="str">
        <f t="shared" si="47"/>
        <v/>
      </c>
      <c r="G600" s="29" t="str">
        <f>IFERROR(RunningBMR,"")</f>
        <v/>
      </c>
      <c r="H600" s="20" t="str">
        <f>IFERROR(IF(L599&gt;0,G599*ActivityFactor+IF(WeightGoal="Maintain",0,IF(WeightGoal="Decrease",-500,IF(WeightGoal="Increase",500))),""),"")</f>
        <v/>
      </c>
      <c r="I600" s="20" t="str">
        <f>IFERROR(G600*(ActivityFactor),"")</f>
        <v/>
      </c>
      <c r="J600" s="20" t="str">
        <f>IFERROR(IF(WeightGoal="Increase",H600-I600,I600-H600),"")</f>
        <v/>
      </c>
      <c r="K600" s="21" t="str">
        <f t="shared" si="49"/>
        <v/>
      </c>
      <c r="L600" s="28" t="str">
        <f>IFERROR(IF(Standard,K600/CalsPerPound,K600/CalsPerPound/2.2),"")</f>
        <v/>
      </c>
      <c r="M600" s="27" t="str">
        <f>IFERROR(WeightToLoseGain-L600,"")</f>
        <v/>
      </c>
      <c r="N600" s="40" t="str">
        <f>IFERROR(IF(C599&lt;&gt;"",M600/(WeightToLoseGain),""),"")</f>
        <v/>
      </c>
    </row>
    <row r="601" spans="3:14" ht="15" customHeight="1" x14ac:dyDescent="0.3">
      <c r="C601" s="26" t="str">
        <f t="shared" si="45"/>
        <v/>
      </c>
      <c r="D601" s="18" t="str">
        <f t="shared" si="48"/>
        <v/>
      </c>
      <c r="E601" s="18" t="str">
        <f t="shared" si="46"/>
        <v/>
      </c>
      <c r="F601" s="19" t="str">
        <f t="shared" si="47"/>
        <v/>
      </c>
      <c r="G601" s="29" t="str">
        <f>IFERROR(RunningBMR,"")</f>
        <v/>
      </c>
      <c r="H601" s="20" t="str">
        <f>IFERROR(IF(L600&gt;0,G600*ActivityFactor+IF(WeightGoal="Maintain",0,IF(WeightGoal="Decrease",-500,IF(WeightGoal="Increase",500))),""),"")</f>
        <v/>
      </c>
      <c r="I601" s="20" t="str">
        <f>IFERROR(G601*(ActivityFactor),"")</f>
        <v/>
      </c>
      <c r="J601" s="20" t="str">
        <f>IFERROR(IF(WeightGoal="Increase",H601-I601,I601-H601),"")</f>
        <v/>
      </c>
      <c r="K601" s="21" t="str">
        <f t="shared" si="49"/>
        <v/>
      </c>
      <c r="L601" s="28" t="str">
        <f>IFERROR(IF(Standard,K601/CalsPerPound,K601/CalsPerPound/2.2),"")</f>
        <v/>
      </c>
      <c r="M601" s="27" t="str">
        <f>IFERROR(WeightToLoseGain-L601,"")</f>
        <v/>
      </c>
      <c r="N601" s="40" t="str">
        <f>IFERROR(IF(C600&lt;&gt;"",M601/(WeightToLoseGain),""),"")</f>
        <v/>
      </c>
    </row>
    <row r="602" spans="3:14" ht="15" customHeight="1" x14ac:dyDescent="0.3">
      <c r="C602" s="26" t="str">
        <f t="shared" si="45"/>
        <v/>
      </c>
      <c r="D602" s="18" t="str">
        <f t="shared" si="48"/>
        <v/>
      </c>
      <c r="E602" s="18" t="str">
        <f t="shared" si="46"/>
        <v/>
      </c>
      <c r="F602" s="19" t="str">
        <f t="shared" si="47"/>
        <v/>
      </c>
      <c r="G602" s="29" t="str">
        <f>IFERROR(RunningBMR,"")</f>
        <v/>
      </c>
      <c r="H602" s="20" t="str">
        <f>IFERROR(IF(L601&gt;0,G601*ActivityFactor+IF(WeightGoal="Maintain",0,IF(WeightGoal="Decrease",-500,IF(WeightGoal="Increase",500))),""),"")</f>
        <v/>
      </c>
      <c r="I602" s="20" t="str">
        <f>IFERROR(G602*(ActivityFactor),"")</f>
        <v/>
      </c>
      <c r="J602" s="20" t="str">
        <f>IFERROR(IF(WeightGoal="Increase",H602-I602,I602-H602),"")</f>
        <v/>
      </c>
      <c r="K602" s="21" t="str">
        <f t="shared" si="49"/>
        <v/>
      </c>
      <c r="L602" s="28" t="str">
        <f>IFERROR(IF(Standard,K602/CalsPerPound,K602/CalsPerPound/2.2),"")</f>
        <v/>
      </c>
      <c r="M602" s="27" t="str">
        <f>IFERROR(WeightToLoseGain-L602,"")</f>
        <v/>
      </c>
      <c r="N602" s="40" t="str">
        <f>IFERROR(IF(C601&lt;&gt;"",M602/(WeightToLoseGain),""),"")</f>
        <v/>
      </c>
    </row>
    <row r="603" spans="3:14" ht="15" customHeight="1" x14ac:dyDescent="0.3">
      <c r="C603" s="26" t="str">
        <f t="shared" si="45"/>
        <v/>
      </c>
      <c r="D603" s="18" t="str">
        <f t="shared" si="48"/>
        <v/>
      </c>
      <c r="E603" s="18" t="str">
        <f t="shared" si="46"/>
        <v/>
      </c>
      <c r="F603" s="19" t="str">
        <f t="shared" si="47"/>
        <v/>
      </c>
      <c r="G603" s="29" t="str">
        <f>IFERROR(RunningBMR,"")</f>
        <v/>
      </c>
      <c r="H603" s="20" t="str">
        <f>IFERROR(IF(L602&gt;0,G602*ActivityFactor+IF(WeightGoal="Maintain",0,IF(WeightGoal="Decrease",-500,IF(WeightGoal="Increase",500))),""),"")</f>
        <v/>
      </c>
      <c r="I603" s="20" t="str">
        <f>IFERROR(G603*(ActivityFactor),"")</f>
        <v/>
      </c>
      <c r="J603" s="20" t="str">
        <f>IFERROR(IF(WeightGoal="Increase",H603-I603,I603-H603),"")</f>
        <v/>
      </c>
      <c r="K603" s="21" t="str">
        <f t="shared" si="49"/>
        <v/>
      </c>
      <c r="L603" s="28" t="str">
        <f>IFERROR(IF(Standard,K603/CalsPerPound,K603/CalsPerPound/2.2),"")</f>
        <v/>
      </c>
      <c r="M603" s="27" t="str">
        <f>IFERROR(WeightToLoseGain-L603,"")</f>
        <v/>
      </c>
      <c r="N603" s="40" t="str">
        <f>IFERROR(IF(C602&lt;&gt;"",M603/(WeightToLoseGain),""),"")</f>
        <v/>
      </c>
    </row>
    <row r="604" spans="3:14" ht="15" customHeight="1" x14ac:dyDescent="0.3">
      <c r="C604" s="26" t="str">
        <f t="shared" si="45"/>
        <v/>
      </c>
      <c r="D604" s="18" t="str">
        <f t="shared" si="48"/>
        <v/>
      </c>
      <c r="E604" s="18" t="str">
        <f t="shared" si="46"/>
        <v/>
      </c>
      <c r="F604" s="19" t="str">
        <f t="shared" si="47"/>
        <v/>
      </c>
      <c r="G604" s="29" t="str">
        <f>IFERROR(RunningBMR,"")</f>
        <v/>
      </c>
      <c r="H604" s="20" t="str">
        <f>IFERROR(IF(L603&gt;0,G603*ActivityFactor+IF(WeightGoal="Maintain",0,IF(WeightGoal="Decrease",-500,IF(WeightGoal="Increase",500))),""),"")</f>
        <v/>
      </c>
      <c r="I604" s="20" t="str">
        <f>IFERROR(G604*(ActivityFactor),"")</f>
        <v/>
      </c>
      <c r="J604" s="20" t="str">
        <f>IFERROR(IF(WeightGoal="Increase",H604-I604,I604-H604),"")</f>
        <v/>
      </c>
      <c r="K604" s="21" t="str">
        <f t="shared" si="49"/>
        <v/>
      </c>
      <c r="L604" s="28" t="str">
        <f>IFERROR(IF(Standard,K604/CalsPerPound,K604/CalsPerPound/2.2),"")</f>
        <v/>
      </c>
      <c r="M604" s="27" t="str">
        <f>IFERROR(WeightToLoseGain-L604,"")</f>
        <v/>
      </c>
      <c r="N604" s="40" t="str">
        <f>IFERROR(IF(C603&lt;&gt;"",M604/(WeightToLoseGain),""),"")</f>
        <v/>
      </c>
    </row>
    <row r="605" spans="3:14" ht="15" customHeight="1" x14ac:dyDescent="0.3">
      <c r="C605" s="26" t="str">
        <f t="shared" si="45"/>
        <v/>
      </c>
      <c r="D605" s="18" t="str">
        <f t="shared" si="48"/>
        <v/>
      </c>
      <c r="E605" s="18" t="str">
        <f t="shared" si="46"/>
        <v/>
      </c>
      <c r="F605" s="19" t="str">
        <f t="shared" si="47"/>
        <v/>
      </c>
      <c r="G605" s="29" t="str">
        <f>IFERROR(RunningBMR,"")</f>
        <v/>
      </c>
      <c r="H605" s="20" t="str">
        <f>IFERROR(IF(L604&gt;0,G604*ActivityFactor+IF(WeightGoal="Maintain",0,IF(WeightGoal="Decrease",-500,IF(WeightGoal="Increase",500))),""),"")</f>
        <v/>
      </c>
      <c r="I605" s="20" t="str">
        <f>IFERROR(G605*(ActivityFactor),"")</f>
        <v/>
      </c>
      <c r="J605" s="20" t="str">
        <f>IFERROR(IF(WeightGoal="Increase",H605-I605,I605-H605),"")</f>
        <v/>
      </c>
      <c r="K605" s="21" t="str">
        <f t="shared" si="49"/>
        <v/>
      </c>
      <c r="L605" s="28" t="str">
        <f>IFERROR(IF(Standard,K605/CalsPerPound,K605/CalsPerPound/2.2),"")</f>
        <v/>
      </c>
      <c r="M605" s="27" t="str">
        <f>IFERROR(WeightToLoseGain-L605,"")</f>
        <v/>
      </c>
      <c r="N605" s="40" t="str">
        <f>IFERROR(IF(C604&lt;&gt;"",M605/(WeightToLoseGain),""),"")</f>
        <v/>
      </c>
    </row>
    <row r="606" spans="3:14" ht="15" customHeight="1" x14ac:dyDescent="0.3">
      <c r="C606" s="26" t="str">
        <f t="shared" si="45"/>
        <v/>
      </c>
      <c r="D606" s="18" t="str">
        <f t="shared" si="48"/>
        <v/>
      </c>
      <c r="E606" s="18" t="str">
        <f t="shared" si="46"/>
        <v/>
      </c>
      <c r="F606" s="19" t="str">
        <f t="shared" si="47"/>
        <v/>
      </c>
      <c r="G606" s="29" t="str">
        <f>IFERROR(RunningBMR,"")</f>
        <v/>
      </c>
      <c r="H606" s="20" t="str">
        <f>IFERROR(IF(L605&gt;0,G605*ActivityFactor+IF(WeightGoal="Maintain",0,IF(WeightGoal="Decrease",-500,IF(WeightGoal="Increase",500))),""),"")</f>
        <v/>
      </c>
      <c r="I606" s="20" t="str">
        <f>IFERROR(G606*(ActivityFactor),"")</f>
        <v/>
      </c>
      <c r="J606" s="20" t="str">
        <f>IFERROR(IF(WeightGoal="Increase",H606-I606,I606-H606),"")</f>
        <v/>
      </c>
      <c r="K606" s="21" t="str">
        <f t="shared" si="49"/>
        <v/>
      </c>
      <c r="L606" s="28" t="str">
        <f>IFERROR(IF(Standard,K606/CalsPerPound,K606/CalsPerPound/2.2),"")</f>
        <v/>
      </c>
      <c r="M606" s="27" t="str">
        <f>IFERROR(WeightToLoseGain-L606,"")</f>
        <v/>
      </c>
      <c r="N606" s="40" t="str">
        <f>IFERROR(IF(C605&lt;&gt;"",M606/(WeightToLoseGain),""),"")</f>
        <v/>
      </c>
    </row>
    <row r="607" spans="3:14" ht="15" customHeight="1" x14ac:dyDescent="0.3">
      <c r="C607" s="26" t="str">
        <f t="shared" si="45"/>
        <v/>
      </c>
      <c r="D607" s="18" t="str">
        <f t="shared" si="48"/>
        <v/>
      </c>
      <c r="E607" s="18" t="str">
        <f t="shared" si="46"/>
        <v/>
      </c>
      <c r="F607" s="19" t="str">
        <f t="shared" si="47"/>
        <v/>
      </c>
      <c r="G607" s="29" t="str">
        <f>IFERROR(RunningBMR,"")</f>
        <v/>
      </c>
      <c r="H607" s="20" t="str">
        <f>IFERROR(IF(L606&gt;0,G606*ActivityFactor+IF(WeightGoal="Maintain",0,IF(WeightGoal="Decrease",-500,IF(WeightGoal="Increase",500))),""),"")</f>
        <v/>
      </c>
      <c r="I607" s="20" t="str">
        <f>IFERROR(G607*(ActivityFactor),"")</f>
        <v/>
      </c>
      <c r="J607" s="20" t="str">
        <f>IFERROR(IF(WeightGoal="Increase",H607-I607,I607-H607),"")</f>
        <v/>
      </c>
      <c r="K607" s="21" t="str">
        <f t="shared" si="49"/>
        <v/>
      </c>
      <c r="L607" s="28" t="str">
        <f>IFERROR(IF(Standard,K607/CalsPerPound,K607/CalsPerPound/2.2),"")</f>
        <v/>
      </c>
      <c r="M607" s="27" t="str">
        <f>IFERROR(WeightToLoseGain-L607,"")</f>
        <v/>
      </c>
      <c r="N607" s="40" t="str">
        <f>IFERROR(IF(C606&lt;&gt;"",M607/(WeightToLoseGain),""),"")</f>
        <v/>
      </c>
    </row>
    <row r="608" spans="3:14" ht="15" customHeight="1" x14ac:dyDescent="0.3">
      <c r="C608" s="26" t="str">
        <f t="shared" si="45"/>
        <v/>
      </c>
      <c r="D608" s="18" t="str">
        <f t="shared" si="48"/>
        <v/>
      </c>
      <c r="E608" s="18" t="str">
        <f t="shared" si="46"/>
        <v/>
      </c>
      <c r="F608" s="19" t="str">
        <f t="shared" si="47"/>
        <v/>
      </c>
      <c r="G608" s="29" t="str">
        <f>IFERROR(RunningBMR,"")</f>
        <v/>
      </c>
      <c r="H608" s="20" t="str">
        <f>IFERROR(IF(L607&gt;0,G607*ActivityFactor+IF(WeightGoal="Maintain",0,IF(WeightGoal="Decrease",-500,IF(WeightGoal="Increase",500))),""),"")</f>
        <v/>
      </c>
      <c r="I608" s="20" t="str">
        <f>IFERROR(G608*(ActivityFactor),"")</f>
        <v/>
      </c>
      <c r="J608" s="20" t="str">
        <f>IFERROR(IF(WeightGoal="Increase",H608-I608,I608-H608),"")</f>
        <v/>
      </c>
      <c r="K608" s="21" t="str">
        <f t="shared" si="49"/>
        <v/>
      </c>
      <c r="L608" s="28" t="str">
        <f>IFERROR(IF(Standard,K608/CalsPerPound,K608/CalsPerPound/2.2),"")</f>
        <v/>
      </c>
      <c r="M608" s="27" t="str">
        <f>IFERROR(WeightToLoseGain-L608,"")</f>
        <v/>
      </c>
      <c r="N608" s="40" t="str">
        <f>IFERROR(IF(C607&lt;&gt;"",M608/(WeightToLoseGain),""),"")</f>
        <v/>
      </c>
    </row>
    <row r="609" spans="3:14" ht="15" customHeight="1" x14ac:dyDescent="0.3">
      <c r="C609" s="26" t="str">
        <f t="shared" si="45"/>
        <v/>
      </c>
      <c r="D609" s="18" t="str">
        <f t="shared" si="48"/>
        <v/>
      </c>
      <c r="E609" s="18" t="str">
        <f t="shared" si="46"/>
        <v/>
      </c>
      <c r="F609" s="19" t="str">
        <f t="shared" si="47"/>
        <v/>
      </c>
      <c r="G609" s="29" t="str">
        <f>IFERROR(RunningBMR,"")</f>
        <v/>
      </c>
      <c r="H609" s="20" t="str">
        <f>IFERROR(IF(L608&gt;0,G608*ActivityFactor+IF(WeightGoal="Maintain",0,IF(WeightGoal="Decrease",-500,IF(WeightGoal="Increase",500))),""),"")</f>
        <v/>
      </c>
      <c r="I609" s="20" t="str">
        <f>IFERROR(G609*(ActivityFactor),"")</f>
        <v/>
      </c>
      <c r="J609" s="20" t="str">
        <f>IFERROR(IF(WeightGoal="Increase",H609-I609,I609-H609),"")</f>
        <v/>
      </c>
      <c r="K609" s="21" t="str">
        <f t="shared" si="49"/>
        <v/>
      </c>
      <c r="L609" s="28" t="str">
        <f>IFERROR(IF(Standard,K609/CalsPerPound,K609/CalsPerPound/2.2),"")</f>
        <v/>
      </c>
      <c r="M609" s="27" t="str">
        <f>IFERROR(WeightToLoseGain-L609,"")</f>
        <v/>
      </c>
      <c r="N609" s="40" t="str">
        <f>IFERROR(IF(C608&lt;&gt;"",M609/(WeightToLoseGain),""),"")</f>
        <v/>
      </c>
    </row>
    <row r="610" spans="3:14" ht="15" customHeight="1" x14ac:dyDescent="0.3">
      <c r="C610" s="26" t="str">
        <f t="shared" si="45"/>
        <v/>
      </c>
      <c r="D610" s="18" t="str">
        <f t="shared" si="48"/>
        <v/>
      </c>
      <c r="E610" s="18" t="str">
        <f t="shared" si="46"/>
        <v/>
      </c>
      <c r="F610" s="19" t="str">
        <f t="shared" si="47"/>
        <v/>
      </c>
      <c r="G610" s="29" t="str">
        <f>IFERROR(RunningBMR,"")</f>
        <v/>
      </c>
      <c r="H610" s="20" t="str">
        <f>IFERROR(IF(L609&gt;0,G609*ActivityFactor+IF(WeightGoal="Maintain",0,IF(WeightGoal="Decrease",-500,IF(WeightGoal="Increase",500))),""),"")</f>
        <v/>
      </c>
      <c r="I610" s="20" t="str">
        <f>IFERROR(G610*(ActivityFactor),"")</f>
        <v/>
      </c>
      <c r="J610" s="20" t="str">
        <f>IFERROR(IF(WeightGoal="Increase",H610-I610,I610-H610),"")</f>
        <v/>
      </c>
      <c r="K610" s="21" t="str">
        <f t="shared" si="49"/>
        <v/>
      </c>
      <c r="L610" s="28" t="str">
        <f>IFERROR(IF(Standard,K610/CalsPerPound,K610/CalsPerPound/2.2),"")</f>
        <v/>
      </c>
      <c r="M610" s="27" t="str">
        <f>IFERROR(WeightToLoseGain-L610,"")</f>
        <v/>
      </c>
      <c r="N610" s="40" t="str">
        <f>IFERROR(IF(C609&lt;&gt;"",M610/(WeightToLoseGain),""),"")</f>
        <v/>
      </c>
    </row>
    <row r="611" spans="3:14" ht="15" customHeight="1" x14ac:dyDescent="0.3">
      <c r="C611" s="26" t="str">
        <f t="shared" si="45"/>
        <v/>
      </c>
      <c r="D611" s="18" t="str">
        <f t="shared" si="48"/>
        <v/>
      </c>
      <c r="E611" s="18" t="str">
        <f t="shared" si="46"/>
        <v/>
      </c>
      <c r="F611" s="19" t="str">
        <f t="shared" si="47"/>
        <v/>
      </c>
      <c r="G611" s="29" t="str">
        <f>IFERROR(RunningBMR,"")</f>
        <v/>
      </c>
      <c r="H611" s="20" t="str">
        <f>IFERROR(IF(L610&gt;0,G610*ActivityFactor+IF(WeightGoal="Maintain",0,IF(WeightGoal="Decrease",-500,IF(WeightGoal="Increase",500))),""),"")</f>
        <v/>
      </c>
      <c r="I611" s="20" t="str">
        <f>IFERROR(G611*(ActivityFactor),"")</f>
        <v/>
      </c>
      <c r="J611" s="20" t="str">
        <f>IFERROR(IF(WeightGoal="Increase",H611-I611,I611-H611),"")</f>
        <v/>
      </c>
      <c r="K611" s="21" t="str">
        <f t="shared" si="49"/>
        <v/>
      </c>
      <c r="L611" s="28" t="str">
        <f>IFERROR(IF(Standard,K611/CalsPerPound,K611/CalsPerPound/2.2),"")</f>
        <v/>
      </c>
      <c r="M611" s="27" t="str">
        <f>IFERROR(WeightToLoseGain-L611,"")</f>
        <v/>
      </c>
      <c r="N611" s="40" t="str">
        <f>IFERROR(IF(C610&lt;&gt;"",M611/(WeightToLoseGain),""),"")</f>
        <v/>
      </c>
    </row>
    <row r="612" spans="3:14" ht="15" customHeight="1" x14ac:dyDescent="0.3">
      <c r="C612" s="26" t="str">
        <f t="shared" si="45"/>
        <v/>
      </c>
      <c r="D612" s="18" t="str">
        <f t="shared" si="48"/>
        <v/>
      </c>
      <c r="E612" s="18" t="str">
        <f t="shared" si="46"/>
        <v/>
      </c>
      <c r="F612" s="19" t="str">
        <f t="shared" si="47"/>
        <v/>
      </c>
      <c r="G612" s="29" t="str">
        <f>IFERROR(RunningBMR,"")</f>
        <v/>
      </c>
      <c r="H612" s="20" t="str">
        <f>IFERROR(IF(L611&gt;0,G611*ActivityFactor+IF(WeightGoal="Maintain",0,IF(WeightGoal="Decrease",-500,IF(WeightGoal="Increase",500))),""),"")</f>
        <v/>
      </c>
      <c r="I612" s="20" t="str">
        <f>IFERROR(G612*(ActivityFactor),"")</f>
        <v/>
      </c>
      <c r="J612" s="20" t="str">
        <f>IFERROR(IF(WeightGoal="Increase",H612-I612,I612-H612),"")</f>
        <v/>
      </c>
      <c r="K612" s="21" t="str">
        <f t="shared" si="49"/>
        <v/>
      </c>
      <c r="L612" s="28" t="str">
        <f>IFERROR(IF(Standard,K612/CalsPerPound,K612/CalsPerPound/2.2),"")</f>
        <v/>
      </c>
      <c r="M612" s="27" t="str">
        <f>IFERROR(WeightToLoseGain-L612,"")</f>
        <v/>
      </c>
      <c r="N612" s="40" t="str">
        <f>IFERROR(IF(C611&lt;&gt;"",M612/(WeightToLoseGain),""),"")</f>
        <v/>
      </c>
    </row>
    <row r="613" spans="3:14" ht="15" customHeight="1" x14ac:dyDescent="0.3">
      <c r="C613" s="26" t="str">
        <f t="shared" si="45"/>
        <v/>
      </c>
      <c r="D613" s="18" t="str">
        <f t="shared" si="48"/>
        <v/>
      </c>
      <c r="E613" s="18" t="str">
        <f t="shared" si="46"/>
        <v/>
      </c>
      <c r="F613" s="19" t="str">
        <f t="shared" si="47"/>
        <v/>
      </c>
      <c r="G613" s="29" t="str">
        <f>IFERROR(RunningBMR,"")</f>
        <v/>
      </c>
      <c r="H613" s="20" t="str">
        <f>IFERROR(IF(L612&gt;0,G612*ActivityFactor+IF(WeightGoal="Maintain",0,IF(WeightGoal="Decrease",-500,IF(WeightGoal="Increase",500))),""),"")</f>
        <v/>
      </c>
      <c r="I613" s="20" t="str">
        <f>IFERROR(G613*(ActivityFactor),"")</f>
        <v/>
      </c>
      <c r="J613" s="20" t="str">
        <f>IFERROR(IF(WeightGoal="Increase",H613-I613,I613-H613),"")</f>
        <v/>
      </c>
      <c r="K613" s="21" t="str">
        <f t="shared" si="49"/>
        <v/>
      </c>
      <c r="L613" s="28" t="str">
        <f>IFERROR(IF(Standard,K613/CalsPerPound,K613/CalsPerPound/2.2),"")</f>
        <v/>
      </c>
      <c r="M613" s="27" t="str">
        <f>IFERROR(WeightToLoseGain-L613,"")</f>
        <v/>
      </c>
      <c r="N613" s="40" t="str">
        <f>IFERROR(IF(C612&lt;&gt;"",M613/(WeightToLoseGain),""),"")</f>
        <v/>
      </c>
    </row>
    <row r="614" spans="3:14" ht="15" customHeight="1" x14ac:dyDescent="0.3">
      <c r="C614" s="26" t="str">
        <f t="shared" si="45"/>
        <v/>
      </c>
      <c r="D614" s="18" t="str">
        <f t="shared" si="48"/>
        <v/>
      </c>
      <c r="E614" s="18" t="str">
        <f t="shared" si="46"/>
        <v/>
      </c>
      <c r="F614" s="19" t="str">
        <f t="shared" si="47"/>
        <v/>
      </c>
      <c r="G614" s="29" t="str">
        <f>IFERROR(RunningBMR,"")</f>
        <v/>
      </c>
      <c r="H614" s="20" t="str">
        <f>IFERROR(IF(L613&gt;0,G613*ActivityFactor+IF(WeightGoal="Maintain",0,IF(WeightGoal="Decrease",-500,IF(WeightGoal="Increase",500))),""),"")</f>
        <v/>
      </c>
      <c r="I614" s="20" t="str">
        <f>IFERROR(G614*(ActivityFactor),"")</f>
        <v/>
      </c>
      <c r="J614" s="20" t="str">
        <f>IFERROR(IF(WeightGoal="Increase",H614-I614,I614-H614),"")</f>
        <v/>
      </c>
      <c r="K614" s="21" t="str">
        <f t="shared" si="49"/>
        <v/>
      </c>
      <c r="L614" s="28" t="str">
        <f>IFERROR(IF(Standard,K614/CalsPerPound,K614/CalsPerPound/2.2),"")</f>
        <v/>
      </c>
      <c r="M614" s="27" t="str">
        <f>IFERROR(WeightToLoseGain-L614,"")</f>
        <v/>
      </c>
      <c r="N614" s="40" t="str">
        <f>IFERROR(IF(C613&lt;&gt;"",M614/(WeightToLoseGain),""),"")</f>
        <v/>
      </c>
    </row>
    <row r="615" spans="3:14" ht="15" customHeight="1" x14ac:dyDescent="0.3">
      <c r="C615" s="26" t="str">
        <f t="shared" si="45"/>
        <v/>
      </c>
      <c r="D615" s="18" t="str">
        <f t="shared" si="48"/>
        <v/>
      </c>
      <c r="E615" s="18" t="str">
        <f t="shared" si="46"/>
        <v/>
      </c>
      <c r="F615" s="19" t="str">
        <f t="shared" si="47"/>
        <v/>
      </c>
      <c r="G615" s="29" t="str">
        <f>IFERROR(RunningBMR,"")</f>
        <v/>
      </c>
      <c r="H615" s="20" t="str">
        <f>IFERROR(IF(L614&gt;0,G614*ActivityFactor+IF(WeightGoal="Maintain",0,IF(WeightGoal="Decrease",-500,IF(WeightGoal="Increase",500))),""),"")</f>
        <v/>
      </c>
      <c r="I615" s="20" t="str">
        <f>IFERROR(G615*(ActivityFactor),"")</f>
        <v/>
      </c>
      <c r="J615" s="20" t="str">
        <f>IFERROR(IF(WeightGoal="Increase",H615-I615,I615-H615),"")</f>
        <v/>
      </c>
      <c r="K615" s="21" t="str">
        <f t="shared" si="49"/>
        <v/>
      </c>
      <c r="L615" s="28" t="str">
        <f>IFERROR(IF(Standard,K615/CalsPerPound,K615/CalsPerPound/2.2),"")</f>
        <v/>
      </c>
      <c r="M615" s="27" t="str">
        <f>IFERROR(WeightToLoseGain-L615,"")</f>
        <v/>
      </c>
      <c r="N615" s="40" t="str">
        <f>IFERROR(IF(C614&lt;&gt;"",M615/(WeightToLoseGain),""),"")</f>
        <v/>
      </c>
    </row>
    <row r="616" spans="3:14" ht="15" customHeight="1" x14ac:dyDescent="0.3">
      <c r="C616" s="26" t="str">
        <f t="shared" si="45"/>
        <v/>
      </c>
      <c r="D616" s="18" t="str">
        <f t="shared" si="48"/>
        <v/>
      </c>
      <c r="E616" s="18" t="str">
        <f t="shared" si="46"/>
        <v/>
      </c>
      <c r="F616" s="19" t="str">
        <f t="shared" si="47"/>
        <v/>
      </c>
      <c r="G616" s="29" t="str">
        <f>IFERROR(RunningBMR,"")</f>
        <v/>
      </c>
      <c r="H616" s="20" t="str">
        <f>IFERROR(IF(L615&gt;0,G615*ActivityFactor+IF(WeightGoal="Maintain",0,IF(WeightGoal="Decrease",-500,IF(WeightGoal="Increase",500))),""),"")</f>
        <v/>
      </c>
      <c r="I616" s="20" t="str">
        <f>IFERROR(G616*(ActivityFactor),"")</f>
        <v/>
      </c>
      <c r="J616" s="20" t="str">
        <f>IFERROR(IF(WeightGoal="Increase",H616-I616,I616-H616),"")</f>
        <v/>
      </c>
      <c r="K616" s="21" t="str">
        <f t="shared" si="49"/>
        <v/>
      </c>
      <c r="L616" s="28" t="str">
        <f>IFERROR(IF(Standard,K616/CalsPerPound,K616/CalsPerPound/2.2),"")</f>
        <v/>
      </c>
      <c r="M616" s="27" t="str">
        <f>IFERROR(WeightToLoseGain-L616,"")</f>
        <v/>
      </c>
      <c r="N616" s="40" t="str">
        <f>IFERROR(IF(C615&lt;&gt;"",M616/(WeightToLoseGain),""),"")</f>
        <v/>
      </c>
    </row>
    <row r="617" spans="3:14" ht="15" customHeight="1" x14ac:dyDescent="0.3">
      <c r="C617" s="26" t="str">
        <f t="shared" si="45"/>
        <v/>
      </c>
      <c r="D617" s="18" t="str">
        <f t="shared" si="48"/>
        <v/>
      </c>
      <c r="E617" s="18" t="str">
        <f t="shared" si="46"/>
        <v/>
      </c>
      <c r="F617" s="19" t="str">
        <f t="shared" si="47"/>
        <v/>
      </c>
      <c r="G617" s="29" t="str">
        <f>IFERROR(RunningBMR,"")</f>
        <v/>
      </c>
      <c r="H617" s="20" t="str">
        <f>IFERROR(IF(L616&gt;0,G616*ActivityFactor+IF(WeightGoal="Maintain",0,IF(WeightGoal="Decrease",-500,IF(WeightGoal="Increase",500))),""),"")</f>
        <v/>
      </c>
      <c r="I617" s="20" t="str">
        <f>IFERROR(G617*(ActivityFactor),"")</f>
        <v/>
      </c>
      <c r="J617" s="20" t="str">
        <f>IFERROR(IF(WeightGoal="Increase",H617-I617,I617-H617),"")</f>
        <v/>
      </c>
      <c r="K617" s="21" t="str">
        <f t="shared" si="49"/>
        <v/>
      </c>
      <c r="L617" s="28" t="str">
        <f>IFERROR(IF(Standard,K617/CalsPerPound,K617/CalsPerPound/2.2),"")</f>
        <v/>
      </c>
      <c r="M617" s="27" t="str">
        <f>IFERROR(WeightToLoseGain-L617,"")</f>
        <v/>
      </c>
      <c r="N617" s="40" t="str">
        <f>IFERROR(IF(C616&lt;&gt;"",M617/(WeightToLoseGain),""),"")</f>
        <v/>
      </c>
    </row>
    <row r="618" spans="3:14" ht="15" customHeight="1" x14ac:dyDescent="0.3">
      <c r="C618" s="26" t="str">
        <f t="shared" si="45"/>
        <v/>
      </c>
      <c r="D618" s="18" t="str">
        <f t="shared" si="48"/>
        <v/>
      </c>
      <c r="E618" s="18" t="str">
        <f t="shared" si="46"/>
        <v/>
      </c>
      <c r="F618" s="19" t="str">
        <f t="shared" si="47"/>
        <v/>
      </c>
      <c r="G618" s="29" t="str">
        <f>IFERROR(RunningBMR,"")</f>
        <v/>
      </c>
      <c r="H618" s="20" t="str">
        <f>IFERROR(IF(L617&gt;0,G617*ActivityFactor+IF(WeightGoal="Maintain",0,IF(WeightGoal="Decrease",-500,IF(WeightGoal="Increase",500))),""),"")</f>
        <v/>
      </c>
      <c r="I618" s="20" t="str">
        <f>IFERROR(G618*(ActivityFactor),"")</f>
        <v/>
      </c>
      <c r="J618" s="20" t="str">
        <f>IFERROR(IF(WeightGoal="Increase",H618-I618,I618-H618),"")</f>
        <v/>
      </c>
      <c r="K618" s="21" t="str">
        <f t="shared" si="49"/>
        <v/>
      </c>
      <c r="L618" s="28" t="str">
        <f>IFERROR(IF(Standard,K618/CalsPerPound,K618/CalsPerPound/2.2),"")</f>
        <v/>
      </c>
      <c r="M618" s="27" t="str">
        <f>IFERROR(WeightToLoseGain-L618,"")</f>
        <v/>
      </c>
      <c r="N618" s="40" t="str">
        <f>IFERROR(IF(C617&lt;&gt;"",M618/(WeightToLoseGain),""),"")</f>
        <v/>
      </c>
    </row>
    <row r="619" spans="3:14" ht="15" customHeight="1" x14ac:dyDescent="0.3">
      <c r="C619" s="26" t="str">
        <f t="shared" si="45"/>
        <v/>
      </c>
      <c r="D619" s="18" t="str">
        <f t="shared" si="48"/>
        <v/>
      </c>
      <c r="E619" s="18" t="str">
        <f t="shared" si="46"/>
        <v/>
      </c>
      <c r="F619" s="19" t="str">
        <f t="shared" si="47"/>
        <v/>
      </c>
      <c r="G619" s="29" t="str">
        <f>IFERROR(RunningBMR,"")</f>
        <v/>
      </c>
      <c r="H619" s="20" t="str">
        <f>IFERROR(IF(L618&gt;0,G618*ActivityFactor+IF(WeightGoal="Maintain",0,IF(WeightGoal="Decrease",-500,IF(WeightGoal="Increase",500))),""),"")</f>
        <v/>
      </c>
      <c r="I619" s="20" t="str">
        <f>IFERROR(G619*(ActivityFactor),"")</f>
        <v/>
      </c>
      <c r="J619" s="20" t="str">
        <f>IFERROR(IF(WeightGoal="Increase",H619-I619,I619-H619),"")</f>
        <v/>
      </c>
      <c r="K619" s="21" t="str">
        <f t="shared" si="49"/>
        <v/>
      </c>
      <c r="L619" s="28" t="str">
        <f>IFERROR(IF(Standard,K619/CalsPerPound,K619/CalsPerPound/2.2),"")</f>
        <v/>
      </c>
      <c r="M619" s="27" t="str">
        <f>IFERROR(WeightToLoseGain-L619,"")</f>
        <v/>
      </c>
      <c r="N619" s="40" t="str">
        <f>IFERROR(IF(C618&lt;&gt;"",M619/(WeightToLoseGain),""),"")</f>
        <v/>
      </c>
    </row>
    <row r="620" spans="3:14" ht="15" customHeight="1" x14ac:dyDescent="0.3">
      <c r="C620" s="26" t="str">
        <f t="shared" si="45"/>
        <v/>
      </c>
      <c r="D620" s="18" t="str">
        <f t="shared" si="48"/>
        <v/>
      </c>
      <c r="E620" s="18" t="str">
        <f t="shared" si="46"/>
        <v/>
      </c>
      <c r="F620" s="19" t="str">
        <f t="shared" si="47"/>
        <v/>
      </c>
      <c r="G620" s="29" t="str">
        <f>IFERROR(RunningBMR,"")</f>
        <v/>
      </c>
      <c r="H620" s="20" t="str">
        <f>IFERROR(IF(L619&gt;0,G619*ActivityFactor+IF(WeightGoal="Maintain",0,IF(WeightGoal="Decrease",-500,IF(WeightGoal="Increase",500))),""),"")</f>
        <v/>
      </c>
      <c r="I620" s="20" t="str">
        <f>IFERROR(G620*(ActivityFactor),"")</f>
        <v/>
      </c>
      <c r="J620" s="20" t="str">
        <f>IFERROR(IF(WeightGoal="Increase",H620-I620,I620-H620),"")</f>
        <v/>
      </c>
      <c r="K620" s="21" t="str">
        <f t="shared" si="49"/>
        <v/>
      </c>
      <c r="L620" s="28" t="str">
        <f>IFERROR(IF(Standard,K620/CalsPerPound,K620/CalsPerPound/2.2),"")</f>
        <v/>
      </c>
      <c r="M620" s="27" t="str">
        <f>IFERROR(WeightToLoseGain-L620,"")</f>
        <v/>
      </c>
      <c r="N620" s="40" t="str">
        <f>IFERROR(IF(C619&lt;&gt;"",M620/(WeightToLoseGain),""),"")</f>
        <v/>
      </c>
    </row>
    <row r="621" spans="3:14" ht="15" customHeight="1" x14ac:dyDescent="0.3">
      <c r="C621" s="26" t="str">
        <f t="shared" si="45"/>
        <v/>
      </c>
      <c r="D621" s="18" t="str">
        <f t="shared" si="48"/>
        <v/>
      </c>
      <c r="E621" s="18" t="str">
        <f t="shared" si="46"/>
        <v/>
      </c>
      <c r="F621" s="19" t="str">
        <f t="shared" si="47"/>
        <v/>
      </c>
      <c r="G621" s="29" t="str">
        <f>IFERROR(RunningBMR,"")</f>
        <v/>
      </c>
      <c r="H621" s="20" t="str">
        <f>IFERROR(IF(L620&gt;0,G620*ActivityFactor+IF(WeightGoal="Maintain",0,IF(WeightGoal="Decrease",-500,IF(WeightGoal="Increase",500))),""),"")</f>
        <v/>
      </c>
      <c r="I621" s="20" t="str">
        <f>IFERROR(G621*(ActivityFactor),"")</f>
        <v/>
      </c>
      <c r="J621" s="20" t="str">
        <f>IFERROR(IF(WeightGoal="Increase",H621-I621,I621-H621),"")</f>
        <v/>
      </c>
      <c r="K621" s="21" t="str">
        <f t="shared" si="49"/>
        <v/>
      </c>
      <c r="L621" s="28" t="str">
        <f>IFERROR(IF(Standard,K621/CalsPerPound,K621/CalsPerPound/2.2),"")</f>
        <v/>
      </c>
      <c r="M621" s="27" t="str">
        <f>IFERROR(WeightToLoseGain-L621,"")</f>
        <v/>
      </c>
      <c r="N621" s="40" t="str">
        <f>IFERROR(IF(C620&lt;&gt;"",M621/(WeightToLoseGain),""),"")</f>
        <v/>
      </c>
    </row>
    <row r="622" spans="3:14" ht="15" customHeight="1" x14ac:dyDescent="0.3">
      <c r="C622" s="26" t="str">
        <f t="shared" si="45"/>
        <v/>
      </c>
      <c r="D622" s="18" t="str">
        <f t="shared" si="48"/>
        <v/>
      </c>
      <c r="E622" s="18" t="str">
        <f t="shared" si="46"/>
        <v/>
      </c>
      <c r="F622" s="19" t="str">
        <f t="shared" si="47"/>
        <v/>
      </c>
      <c r="G622" s="29" t="str">
        <f>IFERROR(RunningBMR,"")</f>
        <v/>
      </c>
      <c r="H622" s="20" t="str">
        <f>IFERROR(IF(L621&gt;0,G621*ActivityFactor+IF(WeightGoal="Maintain",0,IF(WeightGoal="Decrease",-500,IF(WeightGoal="Increase",500))),""),"")</f>
        <v/>
      </c>
      <c r="I622" s="20" t="str">
        <f>IFERROR(G622*(ActivityFactor),"")</f>
        <v/>
      </c>
      <c r="J622" s="20" t="str">
        <f>IFERROR(IF(WeightGoal="Increase",H622-I622,I622-H622),"")</f>
        <v/>
      </c>
      <c r="K622" s="21" t="str">
        <f t="shared" si="49"/>
        <v/>
      </c>
      <c r="L622" s="28" t="str">
        <f>IFERROR(IF(Standard,K622/CalsPerPound,K622/CalsPerPound/2.2),"")</f>
        <v/>
      </c>
      <c r="M622" s="27" t="str">
        <f>IFERROR(WeightToLoseGain-L622,"")</f>
        <v/>
      </c>
      <c r="N622" s="40" t="str">
        <f>IFERROR(IF(C621&lt;&gt;"",M622/(WeightToLoseGain),""),"")</f>
        <v/>
      </c>
    </row>
    <row r="623" spans="3:14" ht="15" customHeight="1" x14ac:dyDescent="0.3">
      <c r="C623" s="26" t="str">
        <f t="shared" si="45"/>
        <v/>
      </c>
      <c r="D623" s="18" t="str">
        <f t="shared" si="48"/>
        <v/>
      </c>
      <c r="E623" s="18" t="str">
        <f t="shared" si="46"/>
        <v/>
      </c>
      <c r="F623" s="19" t="str">
        <f t="shared" si="47"/>
        <v/>
      </c>
      <c r="G623" s="29" t="str">
        <f>IFERROR(RunningBMR,"")</f>
        <v/>
      </c>
      <c r="H623" s="20" t="str">
        <f>IFERROR(IF(L622&gt;0,G622*ActivityFactor+IF(WeightGoal="Maintain",0,IF(WeightGoal="Decrease",-500,IF(WeightGoal="Increase",500))),""),"")</f>
        <v/>
      </c>
      <c r="I623" s="20" t="str">
        <f>IFERROR(G623*(ActivityFactor),"")</f>
        <v/>
      </c>
      <c r="J623" s="20" t="str">
        <f>IFERROR(IF(WeightGoal="Increase",H623-I623,I623-H623),"")</f>
        <v/>
      </c>
      <c r="K623" s="21" t="str">
        <f t="shared" si="49"/>
        <v/>
      </c>
      <c r="L623" s="28" t="str">
        <f>IFERROR(IF(Standard,K623/CalsPerPound,K623/CalsPerPound/2.2),"")</f>
        <v/>
      </c>
      <c r="M623" s="27" t="str">
        <f>IFERROR(WeightToLoseGain-L623,"")</f>
        <v/>
      </c>
      <c r="N623" s="40" t="str">
        <f>IFERROR(IF(C622&lt;&gt;"",M623/(WeightToLoseGain),""),"")</f>
        <v/>
      </c>
    </row>
    <row r="624" spans="3:14" ht="15" customHeight="1" x14ac:dyDescent="0.3">
      <c r="C624" s="26" t="str">
        <f t="shared" si="45"/>
        <v/>
      </c>
      <c r="D624" s="18" t="str">
        <f t="shared" si="48"/>
        <v/>
      </c>
      <c r="E624" s="18" t="str">
        <f t="shared" si="46"/>
        <v/>
      </c>
      <c r="F624" s="19" t="str">
        <f t="shared" si="47"/>
        <v/>
      </c>
      <c r="G624" s="29" t="str">
        <f>IFERROR(RunningBMR,"")</f>
        <v/>
      </c>
      <c r="H624" s="20" t="str">
        <f>IFERROR(IF(L623&gt;0,G623*ActivityFactor+IF(WeightGoal="Maintain",0,IF(WeightGoal="Decrease",-500,IF(WeightGoal="Increase",500))),""),"")</f>
        <v/>
      </c>
      <c r="I624" s="20" t="str">
        <f>IFERROR(G624*(ActivityFactor),"")</f>
        <v/>
      </c>
      <c r="J624" s="20" t="str">
        <f>IFERROR(IF(WeightGoal="Increase",H624-I624,I624-H624),"")</f>
        <v/>
      </c>
      <c r="K624" s="21" t="str">
        <f t="shared" si="49"/>
        <v/>
      </c>
      <c r="L624" s="28" t="str">
        <f>IFERROR(IF(Standard,K624/CalsPerPound,K624/CalsPerPound/2.2),"")</f>
        <v/>
      </c>
      <c r="M624" s="27" t="str">
        <f>IFERROR(WeightToLoseGain-L624,"")</f>
        <v/>
      </c>
      <c r="N624" s="40" t="str">
        <f>IFERROR(IF(C623&lt;&gt;"",M624/(WeightToLoseGain),""),"")</f>
        <v/>
      </c>
    </row>
    <row r="625" spans="3:14" ht="15" customHeight="1" x14ac:dyDescent="0.3">
      <c r="C625" s="26" t="str">
        <f t="shared" si="45"/>
        <v/>
      </c>
      <c r="D625" s="18" t="str">
        <f t="shared" si="48"/>
        <v/>
      </c>
      <c r="E625" s="18" t="str">
        <f t="shared" si="46"/>
        <v/>
      </c>
      <c r="F625" s="19" t="str">
        <f t="shared" si="47"/>
        <v/>
      </c>
      <c r="G625" s="29" t="str">
        <f>IFERROR(RunningBMR,"")</f>
        <v/>
      </c>
      <c r="H625" s="20" t="str">
        <f>IFERROR(IF(L624&gt;0,G624*ActivityFactor+IF(WeightGoal="Maintain",0,IF(WeightGoal="Decrease",-500,IF(WeightGoal="Increase",500))),""),"")</f>
        <v/>
      </c>
      <c r="I625" s="20" t="str">
        <f>IFERROR(G625*(ActivityFactor),"")</f>
        <v/>
      </c>
      <c r="J625" s="20" t="str">
        <f>IFERROR(IF(WeightGoal="Increase",H625-I625,I625-H625),"")</f>
        <v/>
      </c>
      <c r="K625" s="21" t="str">
        <f t="shared" si="49"/>
        <v/>
      </c>
      <c r="L625" s="28" t="str">
        <f>IFERROR(IF(Standard,K625/CalsPerPound,K625/CalsPerPound/2.2),"")</f>
        <v/>
      </c>
      <c r="M625" s="27" t="str">
        <f>IFERROR(WeightToLoseGain-L625,"")</f>
        <v/>
      </c>
      <c r="N625" s="40" t="str">
        <f>IFERROR(IF(C624&lt;&gt;"",M625/(WeightToLoseGain),""),"")</f>
        <v/>
      </c>
    </row>
    <row r="626" spans="3:14" ht="15" customHeight="1" x14ac:dyDescent="0.3">
      <c r="C626" s="26" t="str">
        <f t="shared" si="45"/>
        <v/>
      </c>
      <c r="D626" s="18" t="str">
        <f t="shared" si="48"/>
        <v/>
      </c>
      <c r="E626" s="18" t="str">
        <f t="shared" si="46"/>
        <v/>
      </c>
      <c r="F626" s="19" t="str">
        <f t="shared" si="47"/>
        <v/>
      </c>
      <c r="G626" s="29" t="str">
        <f>IFERROR(RunningBMR,"")</f>
        <v/>
      </c>
      <c r="H626" s="20" t="str">
        <f>IFERROR(IF(L625&gt;0,G625*ActivityFactor+IF(WeightGoal="Maintain",0,IF(WeightGoal="Decrease",-500,IF(WeightGoal="Increase",500))),""),"")</f>
        <v/>
      </c>
      <c r="I626" s="20" t="str">
        <f>IFERROR(G626*(ActivityFactor),"")</f>
        <v/>
      </c>
      <c r="J626" s="20" t="str">
        <f>IFERROR(IF(WeightGoal="Increase",H626-I626,I626-H626),"")</f>
        <v/>
      </c>
      <c r="K626" s="21" t="str">
        <f t="shared" si="49"/>
        <v/>
      </c>
      <c r="L626" s="28" t="str">
        <f>IFERROR(IF(Standard,K626/CalsPerPound,K626/CalsPerPound/2.2),"")</f>
        <v/>
      </c>
      <c r="M626" s="27" t="str">
        <f>IFERROR(WeightToLoseGain-L626,"")</f>
        <v/>
      </c>
      <c r="N626" s="40" t="str">
        <f>IFERROR(IF(C625&lt;&gt;"",M626/(WeightToLoseGain),""),"")</f>
        <v/>
      </c>
    </row>
    <row r="627" spans="3:14" ht="15" customHeight="1" x14ac:dyDescent="0.3">
      <c r="C627" s="26" t="str">
        <f t="shared" si="45"/>
        <v/>
      </c>
      <c r="D627" s="18" t="str">
        <f t="shared" si="48"/>
        <v/>
      </c>
      <c r="E627" s="18" t="str">
        <f t="shared" si="46"/>
        <v/>
      </c>
      <c r="F627" s="19" t="str">
        <f t="shared" si="47"/>
        <v/>
      </c>
      <c r="G627" s="29" t="str">
        <f>IFERROR(RunningBMR,"")</f>
        <v/>
      </c>
      <c r="H627" s="20" t="str">
        <f>IFERROR(IF(L626&gt;0,G626*ActivityFactor+IF(WeightGoal="Maintain",0,IF(WeightGoal="Decrease",-500,IF(WeightGoal="Increase",500))),""),"")</f>
        <v/>
      </c>
      <c r="I627" s="20" t="str">
        <f>IFERROR(G627*(ActivityFactor),"")</f>
        <v/>
      </c>
      <c r="J627" s="20" t="str">
        <f>IFERROR(IF(WeightGoal="Increase",H627-I627,I627-H627),"")</f>
        <v/>
      </c>
      <c r="K627" s="21" t="str">
        <f t="shared" si="49"/>
        <v/>
      </c>
      <c r="L627" s="28" t="str">
        <f>IFERROR(IF(Standard,K627/CalsPerPound,K627/CalsPerPound/2.2),"")</f>
        <v/>
      </c>
      <c r="M627" s="27" t="str">
        <f>IFERROR(WeightToLoseGain-L627,"")</f>
        <v/>
      </c>
      <c r="N627" s="40" t="str">
        <f>IFERROR(IF(C626&lt;&gt;"",M627/(WeightToLoseGain),""),"")</f>
        <v/>
      </c>
    </row>
    <row r="628" spans="3:14" ht="15" customHeight="1" x14ac:dyDescent="0.3">
      <c r="C628" s="26" t="str">
        <f t="shared" si="45"/>
        <v/>
      </c>
      <c r="D628" s="18" t="str">
        <f t="shared" si="48"/>
        <v/>
      </c>
      <c r="E628" s="18" t="str">
        <f t="shared" si="46"/>
        <v/>
      </c>
      <c r="F628" s="19" t="str">
        <f t="shared" si="47"/>
        <v/>
      </c>
      <c r="G628" s="29" t="str">
        <f>IFERROR(RunningBMR,"")</f>
        <v/>
      </c>
      <c r="H628" s="20" t="str">
        <f>IFERROR(IF(L627&gt;0,G627*ActivityFactor+IF(WeightGoal="Maintain",0,IF(WeightGoal="Decrease",-500,IF(WeightGoal="Increase",500))),""),"")</f>
        <v/>
      </c>
      <c r="I628" s="20" t="str">
        <f>IFERROR(G628*(ActivityFactor),"")</f>
        <v/>
      </c>
      <c r="J628" s="20" t="str">
        <f>IFERROR(IF(WeightGoal="Increase",H628-I628,I628-H628),"")</f>
        <v/>
      </c>
      <c r="K628" s="21" t="str">
        <f t="shared" si="49"/>
        <v/>
      </c>
      <c r="L628" s="28" t="str">
        <f>IFERROR(IF(Standard,K628/CalsPerPound,K628/CalsPerPound/2.2),"")</f>
        <v/>
      </c>
      <c r="M628" s="27" t="str">
        <f>IFERROR(WeightToLoseGain-L628,"")</f>
        <v/>
      </c>
      <c r="N628" s="40" t="str">
        <f>IFERROR(IF(C627&lt;&gt;"",M628/(WeightToLoseGain),""),"")</f>
        <v/>
      </c>
    </row>
    <row r="629" spans="3:14" ht="15" customHeight="1" x14ac:dyDescent="0.3">
      <c r="C629" s="26" t="str">
        <f t="shared" si="45"/>
        <v/>
      </c>
      <c r="D629" s="18" t="str">
        <f t="shared" si="48"/>
        <v/>
      </c>
      <c r="E629" s="18" t="str">
        <f t="shared" si="46"/>
        <v/>
      </c>
      <c r="F629" s="19" t="str">
        <f t="shared" si="47"/>
        <v/>
      </c>
      <c r="G629" s="29" t="str">
        <f>IFERROR(RunningBMR,"")</f>
        <v/>
      </c>
      <c r="H629" s="20" t="str">
        <f>IFERROR(IF(L628&gt;0,G628*ActivityFactor+IF(WeightGoal="Maintain",0,IF(WeightGoal="Decrease",-500,IF(WeightGoal="Increase",500))),""),"")</f>
        <v/>
      </c>
      <c r="I629" s="20" t="str">
        <f>IFERROR(G629*(ActivityFactor),"")</f>
        <v/>
      </c>
      <c r="J629" s="20" t="str">
        <f>IFERROR(IF(WeightGoal="Increase",H629-I629,I629-H629),"")</f>
        <v/>
      </c>
      <c r="K629" s="21" t="str">
        <f t="shared" si="49"/>
        <v/>
      </c>
      <c r="L629" s="28" t="str">
        <f>IFERROR(IF(Standard,K629/CalsPerPound,K629/CalsPerPound/2.2),"")</f>
        <v/>
      </c>
      <c r="M629" s="27" t="str">
        <f>IFERROR(WeightToLoseGain-L629,"")</f>
        <v/>
      </c>
      <c r="N629" s="40" t="str">
        <f>IFERROR(IF(C628&lt;&gt;"",M629/(WeightToLoseGain),""),"")</f>
        <v/>
      </c>
    </row>
    <row r="630" spans="3:14" ht="15" customHeight="1" x14ac:dyDescent="0.3">
      <c r="C630" s="26" t="str">
        <f t="shared" si="45"/>
        <v/>
      </c>
      <c r="D630" s="18" t="str">
        <f t="shared" si="48"/>
        <v/>
      </c>
      <c r="E630" s="18" t="str">
        <f t="shared" si="46"/>
        <v/>
      </c>
      <c r="F630" s="19" t="str">
        <f t="shared" si="47"/>
        <v/>
      </c>
      <c r="G630" s="29" t="str">
        <f>IFERROR(RunningBMR,"")</f>
        <v/>
      </c>
      <c r="H630" s="20" t="str">
        <f>IFERROR(IF(L629&gt;0,G629*ActivityFactor+IF(WeightGoal="Maintain",0,IF(WeightGoal="Decrease",-500,IF(WeightGoal="Increase",500))),""),"")</f>
        <v/>
      </c>
      <c r="I630" s="20" t="str">
        <f>IFERROR(G630*(ActivityFactor),"")</f>
        <v/>
      </c>
      <c r="J630" s="20" t="str">
        <f>IFERROR(IF(WeightGoal="Increase",H630-I630,I630-H630),"")</f>
        <v/>
      </c>
      <c r="K630" s="21" t="str">
        <f t="shared" si="49"/>
        <v/>
      </c>
      <c r="L630" s="28" t="str">
        <f>IFERROR(IF(Standard,K630/CalsPerPound,K630/CalsPerPound/2.2),"")</f>
        <v/>
      </c>
      <c r="M630" s="27" t="str">
        <f>IFERROR(WeightToLoseGain-L630,"")</f>
        <v/>
      </c>
      <c r="N630" s="40" t="str">
        <f>IFERROR(IF(C629&lt;&gt;"",M630/(WeightToLoseGain),""),"")</f>
        <v/>
      </c>
    </row>
    <row r="631" spans="3:14" ht="15" customHeight="1" x14ac:dyDescent="0.3">
      <c r="C631" s="26" t="str">
        <f t="shared" si="45"/>
        <v/>
      </c>
      <c r="D631" s="18" t="str">
        <f t="shared" si="48"/>
        <v/>
      </c>
      <c r="E631" s="18" t="str">
        <f t="shared" si="46"/>
        <v/>
      </c>
      <c r="F631" s="19" t="str">
        <f t="shared" si="47"/>
        <v/>
      </c>
      <c r="G631" s="29" t="str">
        <f>IFERROR(RunningBMR,"")</f>
        <v/>
      </c>
      <c r="H631" s="20" t="str">
        <f>IFERROR(IF(L630&gt;0,G630*ActivityFactor+IF(WeightGoal="Maintain",0,IF(WeightGoal="Decrease",-500,IF(WeightGoal="Increase",500))),""),"")</f>
        <v/>
      </c>
      <c r="I631" s="20" t="str">
        <f>IFERROR(G631*(ActivityFactor),"")</f>
        <v/>
      </c>
      <c r="J631" s="20" t="str">
        <f>IFERROR(IF(WeightGoal="Increase",H631-I631,I631-H631),"")</f>
        <v/>
      </c>
      <c r="K631" s="21" t="str">
        <f t="shared" si="49"/>
        <v/>
      </c>
      <c r="L631" s="28" t="str">
        <f>IFERROR(IF(Standard,K631/CalsPerPound,K631/CalsPerPound/2.2),"")</f>
        <v/>
      </c>
      <c r="M631" s="27" t="str">
        <f>IFERROR(WeightToLoseGain-L631,"")</f>
        <v/>
      </c>
      <c r="N631" s="40" t="str">
        <f>IFERROR(IF(C630&lt;&gt;"",M631/(WeightToLoseGain),""),"")</f>
        <v/>
      </c>
    </row>
    <row r="632" spans="3:14" ht="15" customHeight="1" x14ac:dyDescent="0.3">
      <c r="C632" s="26" t="str">
        <f t="shared" si="45"/>
        <v/>
      </c>
      <c r="D632" s="18" t="str">
        <f t="shared" si="48"/>
        <v/>
      </c>
      <c r="E632" s="18" t="str">
        <f t="shared" si="46"/>
        <v/>
      </c>
      <c r="F632" s="19" t="str">
        <f t="shared" si="47"/>
        <v/>
      </c>
      <c r="G632" s="29" t="str">
        <f>IFERROR(RunningBMR,"")</f>
        <v/>
      </c>
      <c r="H632" s="20" t="str">
        <f>IFERROR(IF(L631&gt;0,G631*ActivityFactor+IF(WeightGoal="Maintain",0,IF(WeightGoal="Decrease",-500,IF(WeightGoal="Increase",500))),""),"")</f>
        <v/>
      </c>
      <c r="I632" s="20" t="str">
        <f>IFERROR(G632*(ActivityFactor),"")</f>
        <v/>
      </c>
      <c r="J632" s="20" t="str">
        <f>IFERROR(IF(WeightGoal="Increase",H632-I632,I632-H632),"")</f>
        <v/>
      </c>
      <c r="K632" s="21" t="str">
        <f t="shared" si="49"/>
        <v/>
      </c>
      <c r="L632" s="28" t="str">
        <f>IFERROR(IF(Standard,K632/CalsPerPound,K632/CalsPerPound/2.2),"")</f>
        <v/>
      </c>
      <c r="M632" s="27" t="str">
        <f>IFERROR(WeightToLoseGain-L632,"")</f>
        <v/>
      </c>
      <c r="N632" s="40" t="str">
        <f>IFERROR(IF(C631&lt;&gt;"",M632/(WeightToLoseGain),""),"")</f>
        <v/>
      </c>
    </row>
    <row r="633" spans="3:14" ht="15" customHeight="1" x14ac:dyDescent="0.3">
      <c r="C633" s="26" t="str">
        <f t="shared" si="45"/>
        <v/>
      </c>
      <c r="D633" s="18" t="str">
        <f t="shared" si="48"/>
        <v/>
      </c>
      <c r="E633" s="18" t="str">
        <f t="shared" si="46"/>
        <v/>
      </c>
      <c r="F633" s="19" t="str">
        <f t="shared" si="47"/>
        <v/>
      </c>
      <c r="G633" s="29" t="str">
        <f>IFERROR(RunningBMR,"")</f>
        <v/>
      </c>
      <c r="H633" s="20" t="str">
        <f>IFERROR(IF(L632&gt;0,G632*ActivityFactor+IF(WeightGoal="Maintain",0,IF(WeightGoal="Decrease",-500,IF(WeightGoal="Increase",500))),""),"")</f>
        <v/>
      </c>
      <c r="I633" s="20" t="str">
        <f>IFERROR(G633*(ActivityFactor),"")</f>
        <v/>
      </c>
      <c r="J633" s="20" t="str">
        <f>IFERROR(IF(WeightGoal="Increase",H633-I633,I633-H633),"")</f>
        <v/>
      </c>
      <c r="K633" s="21" t="str">
        <f t="shared" si="49"/>
        <v/>
      </c>
      <c r="L633" s="28" t="str">
        <f>IFERROR(IF(Standard,K633/CalsPerPound,K633/CalsPerPound/2.2),"")</f>
        <v/>
      </c>
      <c r="M633" s="27" t="str">
        <f>IFERROR(WeightToLoseGain-L633,"")</f>
        <v/>
      </c>
      <c r="N633" s="40" t="str">
        <f>IFERROR(IF(C632&lt;&gt;"",M633/(WeightToLoseGain),""),"")</f>
        <v/>
      </c>
    </row>
    <row r="634" spans="3:14" ht="15" customHeight="1" x14ac:dyDescent="0.3">
      <c r="C634" s="26" t="str">
        <f t="shared" si="45"/>
        <v/>
      </c>
      <c r="D634" s="18" t="str">
        <f t="shared" si="48"/>
        <v/>
      </c>
      <c r="E634" s="18" t="str">
        <f t="shared" si="46"/>
        <v/>
      </c>
      <c r="F634" s="19" t="str">
        <f t="shared" si="47"/>
        <v/>
      </c>
      <c r="G634" s="29" t="str">
        <f>IFERROR(RunningBMR,"")</f>
        <v/>
      </c>
      <c r="H634" s="20" t="str">
        <f>IFERROR(IF(L633&gt;0,G633*ActivityFactor+IF(WeightGoal="Maintain",0,IF(WeightGoal="Decrease",-500,IF(WeightGoal="Increase",500))),""),"")</f>
        <v/>
      </c>
      <c r="I634" s="20" t="str">
        <f>IFERROR(G634*(ActivityFactor),"")</f>
        <v/>
      </c>
      <c r="J634" s="20" t="str">
        <f>IFERROR(IF(WeightGoal="Increase",H634-I634,I634-H634),"")</f>
        <v/>
      </c>
      <c r="K634" s="21" t="str">
        <f t="shared" si="49"/>
        <v/>
      </c>
      <c r="L634" s="28" t="str">
        <f>IFERROR(IF(Standard,K634/CalsPerPound,K634/CalsPerPound/2.2),"")</f>
        <v/>
      </c>
      <c r="M634" s="27" t="str">
        <f>IFERROR(WeightToLoseGain-L634,"")</f>
        <v/>
      </c>
      <c r="N634" s="40" t="str">
        <f>IFERROR(IF(C633&lt;&gt;"",M634/(WeightToLoseGain),""),"")</f>
        <v/>
      </c>
    </row>
    <row r="635" spans="3:14" ht="15" customHeight="1" x14ac:dyDescent="0.3">
      <c r="C635" s="26" t="str">
        <f t="shared" si="45"/>
        <v/>
      </c>
      <c r="D635" s="18" t="str">
        <f t="shared" si="48"/>
        <v/>
      </c>
      <c r="E635" s="18" t="str">
        <f t="shared" si="46"/>
        <v/>
      </c>
      <c r="F635" s="19" t="str">
        <f t="shared" si="47"/>
        <v/>
      </c>
      <c r="G635" s="29" t="str">
        <f>IFERROR(RunningBMR,"")</f>
        <v/>
      </c>
      <c r="H635" s="20" t="str">
        <f>IFERROR(IF(L634&gt;0,G634*ActivityFactor+IF(WeightGoal="Maintain",0,IF(WeightGoal="Decrease",-500,IF(WeightGoal="Increase",500))),""),"")</f>
        <v/>
      </c>
      <c r="I635" s="20" t="str">
        <f>IFERROR(G635*(ActivityFactor),"")</f>
        <v/>
      </c>
      <c r="J635" s="20" t="str">
        <f>IFERROR(IF(WeightGoal="Increase",H635-I635,I635-H635),"")</f>
        <v/>
      </c>
      <c r="K635" s="21" t="str">
        <f t="shared" si="49"/>
        <v/>
      </c>
      <c r="L635" s="28" t="str">
        <f>IFERROR(IF(Standard,K635/CalsPerPound,K635/CalsPerPound/2.2),"")</f>
        <v/>
      </c>
      <c r="M635" s="27" t="str">
        <f>IFERROR(WeightToLoseGain-L635,"")</f>
        <v/>
      </c>
      <c r="N635" s="40" t="str">
        <f>IFERROR(IF(C634&lt;&gt;"",M635/(WeightToLoseGain),""),"")</f>
        <v/>
      </c>
    </row>
    <row r="636" spans="3:14" ht="15" customHeight="1" x14ac:dyDescent="0.3">
      <c r="C636" s="26" t="str">
        <f t="shared" si="45"/>
        <v/>
      </c>
      <c r="D636" s="18" t="str">
        <f t="shared" si="48"/>
        <v/>
      </c>
      <c r="E636" s="18" t="str">
        <f t="shared" si="46"/>
        <v/>
      </c>
      <c r="F636" s="19" t="str">
        <f t="shared" si="47"/>
        <v/>
      </c>
      <c r="G636" s="29" t="str">
        <f>IFERROR(RunningBMR,"")</f>
        <v/>
      </c>
      <c r="H636" s="20" t="str">
        <f>IFERROR(IF(L635&gt;0,G635*ActivityFactor+IF(WeightGoal="Maintain",0,IF(WeightGoal="Decrease",-500,IF(WeightGoal="Increase",500))),""),"")</f>
        <v/>
      </c>
      <c r="I636" s="20" t="str">
        <f>IFERROR(G636*(ActivityFactor),"")</f>
        <v/>
      </c>
      <c r="J636" s="20" t="str">
        <f>IFERROR(IF(WeightGoal="Increase",H636-I636,I636-H636),"")</f>
        <v/>
      </c>
      <c r="K636" s="21" t="str">
        <f t="shared" si="49"/>
        <v/>
      </c>
      <c r="L636" s="28" t="str">
        <f>IFERROR(IF(Standard,K636/CalsPerPound,K636/CalsPerPound/2.2),"")</f>
        <v/>
      </c>
      <c r="M636" s="27" t="str">
        <f>IFERROR(WeightToLoseGain-L636,"")</f>
        <v/>
      </c>
      <c r="N636" s="40" t="str">
        <f>IFERROR(IF(C635&lt;&gt;"",M636/(WeightToLoseGain),""),"")</f>
        <v/>
      </c>
    </row>
    <row r="637" spans="3:14" ht="15" customHeight="1" x14ac:dyDescent="0.3">
      <c r="C637" s="26" t="str">
        <f t="shared" si="45"/>
        <v/>
      </c>
      <c r="D637" s="18" t="str">
        <f t="shared" si="48"/>
        <v/>
      </c>
      <c r="E637" s="18" t="str">
        <f t="shared" si="46"/>
        <v/>
      </c>
      <c r="F637" s="19" t="str">
        <f t="shared" si="47"/>
        <v/>
      </c>
      <c r="G637" s="29" t="str">
        <f>IFERROR(RunningBMR,"")</f>
        <v/>
      </c>
      <c r="H637" s="20" t="str">
        <f>IFERROR(IF(L636&gt;0,G636*ActivityFactor+IF(WeightGoal="Maintain",0,IF(WeightGoal="Decrease",-500,IF(WeightGoal="Increase",500))),""),"")</f>
        <v/>
      </c>
      <c r="I637" s="20" t="str">
        <f>IFERROR(G637*(ActivityFactor),"")</f>
        <v/>
      </c>
      <c r="J637" s="20" t="str">
        <f>IFERROR(IF(WeightGoal="Increase",H637-I637,I637-H637),"")</f>
        <v/>
      </c>
      <c r="K637" s="21" t="str">
        <f t="shared" si="49"/>
        <v/>
      </c>
      <c r="L637" s="28" t="str">
        <f>IFERROR(IF(Standard,K637/CalsPerPound,K637/CalsPerPound/2.2),"")</f>
        <v/>
      </c>
      <c r="M637" s="27" t="str">
        <f>IFERROR(WeightToLoseGain-L637,"")</f>
        <v/>
      </c>
      <c r="N637" s="40" t="str">
        <f>IFERROR(IF(C636&lt;&gt;"",M637/(WeightToLoseGain),""),"")</f>
        <v/>
      </c>
    </row>
    <row r="638" spans="3:14" ht="15" customHeight="1" x14ac:dyDescent="0.3">
      <c r="C638" s="26" t="str">
        <f t="shared" si="45"/>
        <v/>
      </c>
      <c r="D638" s="18" t="str">
        <f t="shared" si="48"/>
        <v/>
      </c>
      <c r="E638" s="18" t="str">
        <f t="shared" si="46"/>
        <v/>
      </c>
      <c r="F638" s="19" t="str">
        <f t="shared" si="47"/>
        <v/>
      </c>
      <c r="G638" s="29" t="str">
        <f>IFERROR(RunningBMR,"")</f>
        <v/>
      </c>
      <c r="H638" s="20" t="str">
        <f>IFERROR(IF(L637&gt;0,G637*ActivityFactor+IF(WeightGoal="Maintain",0,IF(WeightGoal="Decrease",-500,IF(WeightGoal="Increase",500))),""),"")</f>
        <v/>
      </c>
      <c r="I638" s="20" t="str">
        <f>IFERROR(G638*(ActivityFactor),"")</f>
        <v/>
      </c>
      <c r="J638" s="20" t="str">
        <f>IFERROR(IF(WeightGoal="Increase",H638-I638,I638-H638),"")</f>
        <v/>
      </c>
      <c r="K638" s="21" t="str">
        <f t="shared" si="49"/>
        <v/>
      </c>
      <c r="L638" s="28" t="str">
        <f>IFERROR(IF(Standard,K638/CalsPerPound,K638/CalsPerPound/2.2),"")</f>
        <v/>
      </c>
      <c r="M638" s="27" t="str">
        <f>IFERROR(WeightToLoseGain-L638,"")</f>
        <v/>
      </c>
      <c r="N638" s="40" t="str">
        <f>IFERROR(IF(C637&lt;&gt;"",M638/(WeightToLoseGain),""),"")</f>
        <v/>
      </c>
    </row>
    <row r="639" spans="3:14" ht="15" customHeight="1" x14ac:dyDescent="0.3">
      <c r="C639" s="26" t="str">
        <f t="shared" si="45"/>
        <v/>
      </c>
      <c r="D639" s="18" t="str">
        <f t="shared" si="48"/>
        <v/>
      </c>
      <c r="E639" s="18" t="str">
        <f t="shared" si="46"/>
        <v/>
      </c>
      <c r="F639" s="19" t="str">
        <f t="shared" si="47"/>
        <v/>
      </c>
      <c r="G639" s="29" t="str">
        <f>IFERROR(RunningBMR,"")</f>
        <v/>
      </c>
      <c r="H639" s="20" t="str">
        <f>IFERROR(IF(L638&gt;0,G638*ActivityFactor+IF(WeightGoal="Maintain",0,IF(WeightGoal="Decrease",-500,IF(WeightGoal="Increase",500))),""),"")</f>
        <v/>
      </c>
      <c r="I639" s="20" t="str">
        <f>IFERROR(G639*(ActivityFactor),"")</f>
        <v/>
      </c>
      <c r="J639" s="20" t="str">
        <f>IFERROR(IF(WeightGoal="Increase",H639-I639,I639-H639),"")</f>
        <v/>
      </c>
      <c r="K639" s="21" t="str">
        <f t="shared" si="49"/>
        <v/>
      </c>
      <c r="L639" s="28" t="str">
        <f>IFERROR(IF(Standard,K639/CalsPerPound,K639/CalsPerPound/2.2),"")</f>
        <v/>
      </c>
      <c r="M639" s="27" t="str">
        <f>IFERROR(WeightToLoseGain-L639,"")</f>
        <v/>
      </c>
      <c r="N639" s="40" t="str">
        <f>IFERROR(IF(C638&lt;&gt;"",M639/(WeightToLoseGain),""),"")</f>
        <v/>
      </c>
    </row>
    <row r="640" spans="3:14" ht="15" customHeight="1" x14ac:dyDescent="0.3">
      <c r="C640" s="26" t="str">
        <f t="shared" si="45"/>
        <v/>
      </c>
      <c r="D640" s="18" t="str">
        <f t="shared" si="48"/>
        <v/>
      </c>
      <c r="E640" s="18" t="str">
        <f t="shared" si="46"/>
        <v/>
      </c>
      <c r="F640" s="19" t="str">
        <f t="shared" si="47"/>
        <v/>
      </c>
      <c r="G640" s="29" t="str">
        <f>IFERROR(RunningBMR,"")</f>
        <v/>
      </c>
      <c r="H640" s="20" t="str">
        <f>IFERROR(IF(L639&gt;0,G639*ActivityFactor+IF(WeightGoal="Maintain",0,IF(WeightGoal="Decrease",-500,IF(WeightGoal="Increase",500))),""),"")</f>
        <v/>
      </c>
      <c r="I640" s="20" t="str">
        <f>IFERROR(G640*(ActivityFactor),"")</f>
        <v/>
      </c>
      <c r="J640" s="20" t="str">
        <f>IFERROR(IF(WeightGoal="Increase",H640-I640,I640-H640),"")</f>
        <v/>
      </c>
      <c r="K640" s="21" t="str">
        <f t="shared" si="49"/>
        <v/>
      </c>
      <c r="L640" s="28" t="str">
        <f>IFERROR(IF(Standard,K640/CalsPerPound,K640/CalsPerPound/2.2),"")</f>
        <v/>
      </c>
      <c r="M640" s="27" t="str">
        <f>IFERROR(WeightToLoseGain-L640,"")</f>
        <v/>
      </c>
      <c r="N640" s="40" t="str">
        <f>IFERROR(IF(C639&lt;&gt;"",M640/(WeightToLoseGain),""),"")</f>
        <v/>
      </c>
    </row>
    <row r="641" spans="3:14" ht="15" customHeight="1" x14ac:dyDescent="0.3">
      <c r="C641" s="26" t="str">
        <f t="shared" si="45"/>
        <v/>
      </c>
      <c r="D641" s="18" t="str">
        <f t="shared" si="48"/>
        <v/>
      </c>
      <c r="E641" s="18" t="str">
        <f t="shared" si="46"/>
        <v/>
      </c>
      <c r="F641" s="19" t="str">
        <f t="shared" si="47"/>
        <v/>
      </c>
      <c r="G641" s="29" t="str">
        <f>IFERROR(RunningBMR,"")</f>
        <v/>
      </c>
      <c r="H641" s="20" t="str">
        <f>IFERROR(IF(L640&gt;0,G640*ActivityFactor+IF(WeightGoal="Maintain",0,IF(WeightGoal="Decrease",-500,IF(WeightGoal="Increase",500))),""),"")</f>
        <v/>
      </c>
      <c r="I641" s="20" t="str">
        <f>IFERROR(G641*(ActivityFactor),"")</f>
        <v/>
      </c>
      <c r="J641" s="20" t="str">
        <f>IFERROR(IF(WeightGoal="Increase",H641-I641,I641-H641),"")</f>
        <v/>
      </c>
      <c r="K641" s="21" t="str">
        <f t="shared" si="49"/>
        <v/>
      </c>
      <c r="L641" s="28" t="str">
        <f>IFERROR(IF(Standard,K641/CalsPerPound,K641/CalsPerPound/2.2),"")</f>
        <v/>
      </c>
      <c r="M641" s="27" t="str">
        <f>IFERROR(WeightToLoseGain-L641,"")</f>
        <v/>
      </c>
      <c r="N641" s="40" t="str">
        <f>IFERROR(IF(C640&lt;&gt;"",M641/(WeightToLoseGain),""),"")</f>
        <v/>
      </c>
    </row>
    <row r="642" spans="3:14" ht="15" customHeight="1" x14ac:dyDescent="0.3">
      <c r="C642" s="26" t="str">
        <f t="shared" si="45"/>
        <v/>
      </c>
      <c r="D642" s="18" t="str">
        <f t="shared" si="48"/>
        <v/>
      </c>
      <c r="E642" s="18" t="str">
        <f t="shared" si="46"/>
        <v/>
      </c>
      <c r="F642" s="19" t="str">
        <f t="shared" si="47"/>
        <v/>
      </c>
      <c r="G642" s="29" t="str">
        <f>IFERROR(RunningBMR,"")</f>
        <v/>
      </c>
      <c r="H642" s="20" t="str">
        <f>IFERROR(IF(L641&gt;0,G641*ActivityFactor+IF(WeightGoal="Maintain",0,IF(WeightGoal="Decrease",-500,IF(WeightGoal="Increase",500))),""),"")</f>
        <v/>
      </c>
      <c r="I642" s="20" t="str">
        <f>IFERROR(G642*(ActivityFactor),"")</f>
        <v/>
      </c>
      <c r="J642" s="20" t="str">
        <f>IFERROR(IF(WeightGoal="Increase",H642-I642,I642-H642),"")</f>
        <v/>
      </c>
      <c r="K642" s="21" t="str">
        <f t="shared" si="49"/>
        <v/>
      </c>
      <c r="L642" s="28" t="str">
        <f>IFERROR(IF(Standard,K642/CalsPerPound,K642/CalsPerPound/2.2),"")</f>
        <v/>
      </c>
      <c r="M642" s="27" t="str">
        <f>IFERROR(WeightToLoseGain-L642,"")</f>
        <v/>
      </c>
      <c r="N642" s="40" t="str">
        <f>IFERROR(IF(C641&lt;&gt;"",M642/(WeightToLoseGain),""),"")</f>
        <v/>
      </c>
    </row>
    <row r="643" spans="3:14" ht="15" customHeight="1" x14ac:dyDescent="0.3">
      <c r="C643" s="26" t="str">
        <f t="shared" si="45"/>
        <v/>
      </c>
      <c r="D643" s="18" t="str">
        <f t="shared" si="48"/>
        <v/>
      </c>
      <c r="E643" s="18" t="str">
        <f t="shared" si="46"/>
        <v/>
      </c>
      <c r="F643" s="19" t="str">
        <f t="shared" si="47"/>
        <v/>
      </c>
      <c r="G643" s="29" t="str">
        <f>IFERROR(RunningBMR,"")</f>
        <v/>
      </c>
      <c r="H643" s="20" t="str">
        <f>IFERROR(IF(L642&gt;0,G642*ActivityFactor+IF(WeightGoal="Maintain",0,IF(WeightGoal="Decrease",-500,IF(WeightGoal="Increase",500))),""),"")</f>
        <v/>
      </c>
      <c r="I643" s="20" t="str">
        <f>IFERROR(G643*(ActivityFactor),"")</f>
        <v/>
      </c>
      <c r="J643" s="20" t="str">
        <f>IFERROR(IF(WeightGoal="Increase",H643-I643,I643-H643),"")</f>
        <v/>
      </c>
      <c r="K643" s="21" t="str">
        <f t="shared" si="49"/>
        <v/>
      </c>
      <c r="L643" s="28" t="str">
        <f>IFERROR(IF(Standard,K643/CalsPerPound,K643/CalsPerPound/2.2),"")</f>
        <v/>
      </c>
      <c r="M643" s="27" t="str">
        <f>IFERROR(WeightToLoseGain-L643,"")</f>
        <v/>
      </c>
      <c r="N643" s="40" t="str">
        <f>IFERROR(IF(C642&lt;&gt;"",M643/(WeightToLoseGain),""),"")</f>
        <v/>
      </c>
    </row>
    <row r="644" spans="3:14" ht="15" customHeight="1" x14ac:dyDescent="0.3">
      <c r="C644" s="26" t="str">
        <f t="shared" si="45"/>
        <v/>
      </c>
      <c r="D644" s="18" t="str">
        <f t="shared" si="48"/>
        <v/>
      </c>
      <c r="E644" s="18" t="str">
        <f t="shared" si="46"/>
        <v/>
      </c>
      <c r="F644" s="19" t="str">
        <f t="shared" si="47"/>
        <v/>
      </c>
      <c r="G644" s="29" t="str">
        <f>IFERROR(RunningBMR,"")</f>
        <v/>
      </c>
      <c r="H644" s="20" t="str">
        <f>IFERROR(IF(L643&gt;0,G643*ActivityFactor+IF(WeightGoal="Maintain",0,IF(WeightGoal="Decrease",-500,IF(WeightGoal="Increase",500))),""),"")</f>
        <v/>
      </c>
      <c r="I644" s="20" t="str">
        <f>IFERROR(G644*(ActivityFactor),"")</f>
        <v/>
      </c>
      <c r="J644" s="20" t="str">
        <f>IFERROR(IF(WeightGoal="Increase",H644-I644,I644-H644),"")</f>
        <v/>
      </c>
      <c r="K644" s="21" t="str">
        <f t="shared" si="49"/>
        <v/>
      </c>
      <c r="L644" s="28" t="str">
        <f>IFERROR(IF(Standard,K644/CalsPerPound,K644/CalsPerPound/2.2),"")</f>
        <v/>
      </c>
      <c r="M644" s="27" t="str">
        <f>IFERROR(WeightToLoseGain-L644,"")</f>
        <v/>
      </c>
      <c r="N644" s="40" t="str">
        <f>IFERROR(IF(C643&lt;&gt;"",M644/(WeightToLoseGain),""),"")</f>
        <v/>
      </c>
    </row>
    <row r="645" spans="3:14" ht="15" customHeight="1" x14ac:dyDescent="0.3">
      <c r="C645" s="26" t="str">
        <f t="shared" si="45"/>
        <v/>
      </c>
      <c r="D645" s="18" t="str">
        <f t="shared" si="48"/>
        <v/>
      </c>
      <c r="E645" s="18" t="str">
        <f t="shared" si="46"/>
        <v/>
      </c>
      <c r="F645" s="19" t="str">
        <f t="shared" si="47"/>
        <v/>
      </c>
      <c r="G645" s="29" t="str">
        <f>IFERROR(RunningBMR,"")</f>
        <v/>
      </c>
      <c r="H645" s="20" t="str">
        <f>IFERROR(IF(L644&gt;0,G644*ActivityFactor+IF(WeightGoal="Maintain",0,IF(WeightGoal="Decrease",-500,IF(WeightGoal="Increase",500))),""),"")</f>
        <v/>
      </c>
      <c r="I645" s="20" t="str">
        <f>IFERROR(G645*(ActivityFactor),"")</f>
        <v/>
      </c>
      <c r="J645" s="20" t="str">
        <f>IFERROR(IF(WeightGoal="Increase",H645-I645,I645-H645),"")</f>
        <v/>
      </c>
      <c r="K645" s="21" t="str">
        <f t="shared" si="49"/>
        <v/>
      </c>
      <c r="L645" s="28" t="str">
        <f>IFERROR(IF(Standard,K645/CalsPerPound,K645/CalsPerPound/2.2),"")</f>
        <v/>
      </c>
      <c r="M645" s="27" t="str">
        <f>IFERROR(WeightToLoseGain-L645,"")</f>
        <v/>
      </c>
      <c r="N645" s="40" t="str">
        <f>IFERROR(IF(C644&lt;&gt;"",M645/(WeightToLoseGain),""),"")</f>
        <v/>
      </c>
    </row>
    <row r="646" spans="3:14" ht="15" customHeight="1" x14ac:dyDescent="0.3">
      <c r="C646" s="26" t="str">
        <f t="shared" si="45"/>
        <v/>
      </c>
      <c r="D646" s="18" t="str">
        <f t="shared" si="48"/>
        <v/>
      </c>
      <c r="E646" s="18" t="str">
        <f t="shared" si="46"/>
        <v/>
      </c>
      <c r="F646" s="19" t="str">
        <f t="shared" si="47"/>
        <v/>
      </c>
      <c r="G646" s="29" t="str">
        <f>IFERROR(RunningBMR,"")</f>
        <v/>
      </c>
      <c r="H646" s="20" t="str">
        <f>IFERROR(IF(L645&gt;0,G645*ActivityFactor+IF(WeightGoal="Maintain",0,IF(WeightGoal="Decrease",-500,IF(WeightGoal="Increase",500))),""),"")</f>
        <v/>
      </c>
      <c r="I646" s="20" t="str">
        <f>IFERROR(G646*(ActivityFactor),"")</f>
        <v/>
      </c>
      <c r="J646" s="20" t="str">
        <f>IFERROR(IF(WeightGoal="Increase",H646-I646,I646-H646),"")</f>
        <v/>
      </c>
      <c r="K646" s="21" t="str">
        <f t="shared" si="49"/>
        <v/>
      </c>
      <c r="L646" s="28" t="str">
        <f>IFERROR(IF(Standard,K646/CalsPerPound,K646/CalsPerPound/2.2),"")</f>
        <v/>
      </c>
      <c r="M646" s="27" t="str">
        <f>IFERROR(WeightToLoseGain-L646,"")</f>
        <v/>
      </c>
      <c r="N646" s="40" t="str">
        <f>IFERROR(IF(C645&lt;&gt;"",M646/(WeightToLoseGain),""),"")</f>
        <v/>
      </c>
    </row>
    <row r="647" spans="3:14" ht="15" customHeight="1" x14ac:dyDescent="0.3">
      <c r="C647" s="26" t="str">
        <f t="shared" si="45"/>
        <v/>
      </c>
      <c r="D647" s="18" t="str">
        <f t="shared" si="48"/>
        <v/>
      </c>
      <c r="E647" s="18" t="str">
        <f t="shared" si="46"/>
        <v/>
      </c>
      <c r="F647" s="19" t="str">
        <f t="shared" si="47"/>
        <v/>
      </c>
      <c r="G647" s="29" t="str">
        <f>IFERROR(RunningBMR,"")</f>
        <v/>
      </c>
      <c r="H647" s="20" t="str">
        <f>IFERROR(IF(L646&gt;0,G646*ActivityFactor+IF(WeightGoal="Maintain",0,IF(WeightGoal="Decrease",-500,IF(WeightGoal="Increase",500))),""),"")</f>
        <v/>
      </c>
      <c r="I647" s="20" t="str">
        <f>IFERROR(G647*(ActivityFactor),"")</f>
        <v/>
      </c>
      <c r="J647" s="20" t="str">
        <f>IFERROR(IF(WeightGoal="Increase",H647-I647,I647-H647),"")</f>
        <v/>
      </c>
      <c r="K647" s="21" t="str">
        <f t="shared" si="49"/>
        <v/>
      </c>
      <c r="L647" s="28" t="str">
        <f>IFERROR(IF(Standard,K647/CalsPerPound,K647/CalsPerPound/2.2),"")</f>
        <v/>
      </c>
      <c r="M647" s="27" t="str">
        <f>IFERROR(WeightToLoseGain-L647,"")</f>
        <v/>
      </c>
      <c r="N647" s="40" t="str">
        <f>IFERROR(IF(C646&lt;&gt;"",M647/(WeightToLoseGain),""),"")</f>
        <v/>
      </c>
    </row>
    <row r="648" spans="3:14" ht="15" customHeight="1" x14ac:dyDescent="0.3">
      <c r="C648" s="26" t="str">
        <f t="shared" si="45"/>
        <v/>
      </c>
      <c r="D648" s="18" t="str">
        <f t="shared" si="48"/>
        <v/>
      </c>
      <c r="E648" s="18" t="str">
        <f t="shared" si="46"/>
        <v/>
      </c>
      <c r="F648" s="19" t="str">
        <f t="shared" si="47"/>
        <v/>
      </c>
      <c r="G648" s="29" t="str">
        <f>IFERROR(RunningBMR,"")</f>
        <v/>
      </c>
      <c r="H648" s="20" t="str">
        <f>IFERROR(IF(L647&gt;0,G647*ActivityFactor+IF(WeightGoal="Maintain",0,IF(WeightGoal="Decrease",-500,IF(WeightGoal="Increase",500))),""),"")</f>
        <v/>
      </c>
      <c r="I648" s="20" t="str">
        <f>IFERROR(G648*(ActivityFactor),"")</f>
        <v/>
      </c>
      <c r="J648" s="20" t="str">
        <f>IFERROR(IF(WeightGoal="Increase",H648-I648,I648-H648),"")</f>
        <v/>
      </c>
      <c r="K648" s="21" t="str">
        <f t="shared" si="49"/>
        <v/>
      </c>
      <c r="L648" s="28" t="str">
        <f>IFERROR(IF(Standard,K648/CalsPerPound,K648/CalsPerPound/2.2),"")</f>
        <v/>
      </c>
      <c r="M648" s="27" t="str">
        <f>IFERROR(WeightToLoseGain-L648,"")</f>
        <v/>
      </c>
      <c r="N648" s="40" t="str">
        <f>IFERROR(IF(C647&lt;&gt;"",M648/(WeightToLoseGain),""),"")</f>
        <v/>
      </c>
    </row>
    <row r="649" spans="3:14" ht="15" customHeight="1" x14ac:dyDescent="0.3">
      <c r="C649" s="26" t="str">
        <f t="shared" si="45"/>
        <v/>
      </c>
      <c r="D649" s="18" t="str">
        <f t="shared" si="48"/>
        <v/>
      </c>
      <c r="E649" s="18" t="str">
        <f t="shared" si="46"/>
        <v/>
      </c>
      <c r="F649" s="19" t="str">
        <f t="shared" si="47"/>
        <v/>
      </c>
      <c r="G649" s="29" t="str">
        <f>IFERROR(RunningBMR,"")</f>
        <v/>
      </c>
      <c r="H649" s="20" t="str">
        <f>IFERROR(IF(L648&gt;0,G648*ActivityFactor+IF(WeightGoal="Maintain",0,IF(WeightGoal="Decrease",-500,IF(WeightGoal="Increase",500))),""),"")</f>
        <v/>
      </c>
      <c r="I649" s="20" t="str">
        <f>IFERROR(G649*(ActivityFactor),"")</f>
        <v/>
      </c>
      <c r="J649" s="20" t="str">
        <f>IFERROR(IF(WeightGoal="Increase",H649-I649,I649-H649),"")</f>
        <v/>
      </c>
      <c r="K649" s="21" t="str">
        <f t="shared" si="49"/>
        <v/>
      </c>
      <c r="L649" s="28" t="str">
        <f>IFERROR(IF(Standard,K649/CalsPerPound,K649/CalsPerPound/2.2),"")</f>
        <v/>
      </c>
      <c r="M649" s="27" t="str">
        <f>IFERROR(WeightToLoseGain-L649,"")</f>
        <v/>
      </c>
      <c r="N649" s="40" t="str">
        <f>IFERROR(IF(C648&lt;&gt;"",M649/(WeightToLoseGain),""),"")</f>
        <v/>
      </c>
    </row>
    <row r="650" spans="3:14" ht="15" customHeight="1" x14ac:dyDescent="0.3">
      <c r="C650" s="26" t="str">
        <f t="shared" si="45"/>
        <v/>
      </c>
      <c r="D650" s="18" t="str">
        <f t="shared" si="48"/>
        <v/>
      </c>
      <c r="E650" s="18" t="str">
        <f t="shared" si="46"/>
        <v/>
      </c>
      <c r="F650" s="19" t="str">
        <f t="shared" si="47"/>
        <v/>
      </c>
      <c r="G650" s="29" t="str">
        <f>IFERROR(RunningBMR,"")</f>
        <v/>
      </c>
      <c r="H650" s="20" t="str">
        <f>IFERROR(IF(L649&gt;0,G649*ActivityFactor+IF(WeightGoal="Maintain",0,IF(WeightGoal="Decrease",-500,IF(WeightGoal="Increase",500))),""),"")</f>
        <v/>
      </c>
      <c r="I650" s="20" t="str">
        <f>IFERROR(G650*(ActivityFactor),"")</f>
        <v/>
      </c>
      <c r="J650" s="20" t="str">
        <f>IFERROR(IF(WeightGoal="Increase",H650-I650,I650-H650),"")</f>
        <v/>
      </c>
      <c r="K650" s="21" t="str">
        <f t="shared" si="49"/>
        <v/>
      </c>
      <c r="L650" s="28" t="str">
        <f>IFERROR(IF(Standard,K650/CalsPerPound,K650/CalsPerPound/2.2),"")</f>
        <v/>
      </c>
      <c r="M650" s="27" t="str">
        <f>IFERROR(WeightToLoseGain-L650,"")</f>
        <v/>
      </c>
      <c r="N650" s="40" t="str">
        <f>IFERROR(IF(C649&lt;&gt;"",M650/(WeightToLoseGain),""),"")</f>
        <v/>
      </c>
    </row>
    <row r="651" spans="3:14" ht="15" customHeight="1" x14ac:dyDescent="0.3">
      <c r="C651" s="26" t="str">
        <f t="shared" si="45"/>
        <v/>
      </c>
      <c r="D651" s="18" t="str">
        <f t="shared" si="48"/>
        <v/>
      </c>
      <c r="E651" s="18" t="str">
        <f t="shared" si="46"/>
        <v/>
      </c>
      <c r="F651" s="19" t="str">
        <f t="shared" si="47"/>
        <v/>
      </c>
      <c r="G651" s="29" t="str">
        <f>IFERROR(RunningBMR,"")</f>
        <v/>
      </c>
      <c r="H651" s="20" t="str">
        <f>IFERROR(IF(L650&gt;0,G650*ActivityFactor+IF(WeightGoal="Maintain",0,IF(WeightGoal="Decrease",-500,IF(WeightGoal="Increase",500))),""),"")</f>
        <v/>
      </c>
      <c r="I651" s="20" t="str">
        <f>IFERROR(G651*(ActivityFactor),"")</f>
        <v/>
      </c>
      <c r="J651" s="20" t="str">
        <f>IFERROR(IF(WeightGoal="Increase",H651-I651,I651-H651),"")</f>
        <v/>
      </c>
      <c r="K651" s="21" t="str">
        <f t="shared" si="49"/>
        <v/>
      </c>
      <c r="L651" s="28" t="str">
        <f>IFERROR(IF(Standard,K651/CalsPerPound,K651/CalsPerPound/2.2),"")</f>
        <v/>
      </c>
      <c r="M651" s="27" t="str">
        <f>IFERROR(WeightToLoseGain-L651,"")</f>
        <v/>
      </c>
      <c r="N651" s="40" t="str">
        <f>IFERROR(IF(C650&lt;&gt;"",M651/(WeightToLoseGain),""),"")</f>
        <v/>
      </c>
    </row>
    <row r="652" spans="3:14" ht="15" customHeight="1" x14ac:dyDescent="0.3">
      <c r="C652" s="26" t="str">
        <f t="shared" si="45"/>
        <v/>
      </c>
      <c r="D652" s="18" t="str">
        <f t="shared" si="48"/>
        <v/>
      </c>
      <c r="E652" s="18" t="str">
        <f t="shared" si="46"/>
        <v/>
      </c>
      <c r="F652" s="19" t="str">
        <f t="shared" si="47"/>
        <v/>
      </c>
      <c r="G652" s="29" t="str">
        <f>IFERROR(RunningBMR,"")</f>
        <v/>
      </c>
      <c r="H652" s="20" t="str">
        <f>IFERROR(IF(L651&gt;0,G651*ActivityFactor+IF(WeightGoal="Maintain",0,IF(WeightGoal="Decrease",-500,IF(WeightGoal="Increase",500))),""),"")</f>
        <v/>
      </c>
      <c r="I652" s="20" t="str">
        <f>IFERROR(G652*(ActivityFactor),"")</f>
        <v/>
      </c>
      <c r="J652" s="20" t="str">
        <f>IFERROR(IF(WeightGoal="Increase",H652-I652,I652-H652),"")</f>
        <v/>
      </c>
      <c r="K652" s="21" t="str">
        <f t="shared" si="49"/>
        <v/>
      </c>
      <c r="L652" s="28" t="str">
        <f>IFERROR(IF(Standard,K652/CalsPerPound,K652/CalsPerPound/2.2),"")</f>
        <v/>
      </c>
      <c r="M652" s="27" t="str">
        <f>IFERROR(WeightToLoseGain-L652,"")</f>
        <v/>
      </c>
      <c r="N652" s="40" t="str">
        <f>IFERROR(IF(C651&lt;&gt;"",M652/(WeightToLoseGain),""),"")</f>
        <v/>
      </c>
    </row>
    <row r="653" spans="3:14" ht="15" customHeight="1" x14ac:dyDescent="0.3">
      <c r="C653" s="26" t="str">
        <f t="shared" ref="C653:C716" si="50">IFERROR(IF(L652&gt;0,C652+1,""),"")</f>
        <v/>
      </c>
      <c r="D653" s="18" t="str">
        <f t="shared" si="48"/>
        <v/>
      </c>
      <c r="E653" s="18" t="str">
        <f t="shared" ref="E653:E716" si="51">IFERROR(IF(L652&gt;0,E652+1,""),"")</f>
        <v/>
      </c>
      <c r="F653" s="19" t="str">
        <f t="shared" ref="F653:F716" si="52">IFERROR(IF($E653&lt;&gt;"",F652-(J652/CalsPerPound),""),"")</f>
        <v/>
      </c>
      <c r="G653" s="29" t="str">
        <f>IFERROR(RunningBMR,"")</f>
        <v/>
      </c>
      <c r="H653" s="20" t="str">
        <f>IFERROR(IF(L652&gt;0,G652*ActivityFactor+IF(WeightGoal="Maintain",0,IF(WeightGoal="Decrease",-500,IF(WeightGoal="Increase",500))),""),"")</f>
        <v/>
      </c>
      <c r="I653" s="20" t="str">
        <f>IFERROR(G653*(ActivityFactor),"")</f>
        <v/>
      </c>
      <c r="J653" s="20" t="str">
        <f>IFERROR(IF(WeightGoal="Increase",H653-I653,I653-H653),"")</f>
        <v/>
      </c>
      <c r="K653" s="21" t="str">
        <f t="shared" si="49"/>
        <v/>
      </c>
      <c r="L653" s="28" t="str">
        <f>IFERROR(IF(Standard,K653/CalsPerPound,K653/CalsPerPound/2.2),"")</f>
        <v/>
      </c>
      <c r="M653" s="27" t="str">
        <f>IFERROR(WeightToLoseGain-L653,"")</f>
        <v/>
      </c>
      <c r="N653" s="40" t="str">
        <f>IFERROR(IF(C652&lt;&gt;"",M653/(WeightToLoseGain),""),"")</f>
        <v/>
      </c>
    </row>
    <row r="654" spans="3:14" ht="15" customHeight="1" x14ac:dyDescent="0.3">
      <c r="C654" s="26" t="str">
        <f t="shared" si="50"/>
        <v/>
      </c>
      <c r="D654" s="18" t="str">
        <f t="shared" ref="D654:D717" si="53">IFERROR(IF(E654&lt;&gt;"",IF(MOD(E654,7)=1,(E653/7)+1,""),""),"")</f>
        <v/>
      </c>
      <c r="E654" s="18" t="str">
        <f t="shared" si="51"/>
        <v/>
      </c>
      <c r="F654" s="19" t="str">
        <f t="shared" si="52"/>
        <v/>
      </c>
      <c r="G654" s="29" t="str">
        <f>IFERROR(RunningBMR,"")</f>
        <v/>
      </c>
      <c r="H654" s="20" t="str">
        <f>IFERROR(IF(L653&gt;0,G653*ActivityFactor+IF(WeightGoal="Maintain",0,IF(WeightGoal="Decrease",-500,IF(WeightGoal="Increase",500))),""),"")</f>
        <v/>
      </c>
      <c r="I654" s="20" t="str">
        <f>IFERROR(G654*(ActivityFactor),"")</f>
        <v/>
      </c>
      <c r="J654" s="20" t="str">
        <f>IFERROR(IF(WeightGoal="Increase",H654-I654,I654-H654),"")</f>
        <v/>
      </c>
      <c r="K654" s="21" t="str">
        <f t="shared" ref="K654:K717" si="54">IFERROR(K653-J654,"")</f>
        <v/>
      </c>
      <c r="L654" s="28" t="str">
        <f>IFERROR(IF(Standard,K654/CalsPerPound,K654/CalsPerPound/2.2),"")</f>
        <v/>
      </c>
      <c r="M654" s="27" t="str">
        <f>IFERROR(WeightToLoseGain-L654,"")</f>
        <v/>
      </c>
      <c r="N654" s="40" t="str">
        <f>IFERROR(IF(C653&lt;&gt;"",M654/(WeightToLoseGain),""),"")</f>
        <v/>
      </c>
    </row>
    <row r="655" spans="3:14" ht="15" customHeight="1" x14ac:dyDescent="0.3">
      <c r="C655" s="26" t="str">
        <f t="shared" si="50"/>
        <v/>
      </c>
      <c r="D655" s="18" t="str">
        <f t="shared" si="53"/>
        <v/>
      </c>
      <c r="E655" s="18" t="str">
        <f t="shared" si="51"/>
        <v/>
      </c>
      <c r="F655" s="19" t="str">
        <f t="shared" si="52"/>
        <v/>
      </c>
      <c r="G655" s="29" t="str">
        <f>IFERROR(RunningBMR,"")</f>
        <v/>
      </c>
      <c r="H655" s="20" t="str">
        <f>IFERROR(IF(L654&gt;0,G654*ActivityFactor+IF(WeightGoal="Maintain",0,IF(WeightGoal="Decrease",-500,IF(WeightGoal="Increase",500))),""),"")</f>
        <v/>
      </c>
      <c r="I655" s="20" t="str">
        <f>IFERROR(G655*(ActivityFactor),"")</f>
        <v/>
      </c>
      <c r="J655" s="20" t="str">
        <f>IFERROR(IF(WeightGoal="Increase",H655-I655,I655-H655),"")</f>
        <v/>
      </c>
      <c r="K655" s="21" t="str">
        <f t="shared" si="54"/>
        <v/>
      </c>
      <c r="L655" s="28" t="str">
        <f>IFERROR(IF(Standard,K655/CalsPerPound,K655/CalsPerPound/2.2),"")</f>
        <v/>
      </c>
      <c r="M655" s="27" t="str">
        <f>IFERROR(WeightToLoseGain-L655,"")</f>
        <v/>
      </c>
      <c r="N655" s="40" t="str">
        <f>IFERROR(IF(C654&lt;&gt;"",M655/(WeightToLoseGain),""),"")</f>
        <v/>
      </c>
    </row>
    <row r="656" spans="3:14" ht="15" customHeight="1" x14ac:dyDescent="0.3">
      <c r="C656" s="26" t="str">
        <f t="shared" si="50"/>
        <v/>
      </c>
      <c r="D656" s="18" t="str">
        <f t="shared" si="53"/>
        <v/>
      </c>
      <c r="E656" s="18" t="str">
        <f t="shared" si="51"/>
        <v/>
      </c>
      <c r="F656" s="19" t="str">
        <f t="shared" si="52"/>
        <v/>
      </c>
      <c r="G656" s="29" t="str">
        <f>IFERROR(RunningBMR,"")</f>
        <v/>
      </c>
      <c r="H656" s="20" t="str">
        <f>IFERROR(IF(L655&gt;0,G655*ActivityFactor+IF(WeightGoal="Maintain",0,IF(WeightGoal="Decrease",-500,IF(WeightGoal="Increase",500))),""),"")</f>
        <v/>
      </c>
      <c r="I656" s="20" t="str">
        <f>IFERROR(G656*(ActivityFactor),"")</f>
        <v/>
      </c>
      <c r="J656" s="20" t="str">
        <f>IFERROR(IF(WeightGoal="Increase",H656-I656,I656-H656),"")</f>
        <v/>
      </c>
      <c r="K656" s="21" t="str">
        <f t="shared" si="54"/>
        <v/>
      </c>
      <c r="L656" s="28" t="str">
        <f>IFERROR(IF(Standard,K656/CalsPerPound,K656/CalsPerPound/2.2),"")</f>
        <v/>
      </c>
      <c r="M656" s="27" t="str">
        <f>IFERROR(WeightToLoseGain-L656,"")</f>
        <v/>
      </c>
      <c r="N656" s="40" t="str">
        <f>IFERROR(IF(C655&lt;&gt;"",M656/(WeightToLoseGain),""),"")</f>
        <v/>
      </c>
    </row>
    <row r="657" spans="3:14" ht="15" customHeight="1" x14ac:dyDescent="0.3">
      <c r="C657" s="26" t="str">
        <f t="shared" si="50"/>
        <v/>
      </c>
      <c r="D657" s="18" t="str">
        <f t="shared" si="53"/>
        <v/>
      </c>
      <c r="E657" s="18" t="str">
        <f t="shared" si="51"/>
        <v/>
      </c>
      <c r="F657" s="19" t="str">
        <f t="shared" si="52"/>
        <v/>
      </c>
      <c r="G657" s="29" t="str">
        <f>IFERROR(RunningBMR,"")</f>
        <v/>
      </c>
      <c r="H657" s="20" t="str">
        <f>IFERROR(IF(L656&gt;0,G656*ActivityFactor+IF(WeightGoal="Maintain",0,IF(WeightGoal="Decrease",-500,IF(WeightGoal="Increase",500))),""),"")</f>
        <v/>
      </c>
      <c r="I657" s="20" t="str">
        <f>IFERROR(G657*(ActivityFactor),"")</f>
        <v/>
      </c>
      <c r="J657" s="20" t="str">
        <f>IFERROR(IF(WeightGoal="Increase",H657-I657,I657-H657),"")</f>
        <v/>
      </c>
      <c r="K657" s="21" t="str">
        <f t="shared" si="54"/>
        <v/>
      </c>
      <c r="L657" s="28" t="str">
        <f>IFERROR(IF(Standard,K657/CalsPerPound,K657/CalsPerPound/2.2),"")</f>
        <v/>
      </c>
      <c r="M657" s="27" t="str">
        <f>IFERROR(WeightToLoseGain-L657,"")</f>
        <v/>
      </c>
      <c r="N657" s="40" t="str">
        <f>IFERROR(IF(C656&lt;&gt;"",M657/(WeightToLoseGain),""),"")</f>
        <v/>
      </c>
    </row>
    <row r="658" spans="3:14" ht="15" customHeight="1" x14ac:dyDescent="0.3">
      <c r="C658" s="26" t="str">
        <f t="shared" si="50"/>
        <v/>
      </c>
      <c r="D658" s="18" t="str">
        <f t="shared" si="53"/>
        <v/>
      </c>
      <c r="E658" s="18" t="str">
        <f t="shared" si="51"/>
        <v/>
      </c>
      <c r="F658" s="19" t="str">
        <f t="shared" si="52"/>
        <v/>
      </c>
      <c r="G658" s="29" t="str">
        <f>IFERROR(RunningBMR,"")</f>
        <v/>
      </c>
      <c r="H658" s="20" t="str">
        <f>IFERROR(IF(L657&gt;0,G657*ActivityFactor+IF(WeightGoal="Maintain",0,IF(WeightGoal="Decrease",-500,IF(WeightGoal="Increase",500))),""),"")</f>
        <v/>
      </c>
      <c r="I658" s="20" t="str">
        <f>IFERROR(G658*(ActivityFactor),"")</f>
        <v/>
      </c>
      <c r="J658" s="20" t="str">
        <f>IFERROR(IF(WeightGoal="Increase",H658-I658,I658-H658),"")</f>
        <v/>
      </c>
      <c r="K658" s="21" t="str">
        <f t="shared" si="54"/>
        <v/>
      </c>
      <c r="L658" s="28" t="str">
        <f>IFERROR(IF(Standard,K658/CalsPerPound,K658/CalsPerPound/2.2),"")</f>
        <v/>
      </c>
      <c r="M658" s="27" t="str">
        <f>IFERROR(WeightToLoseGain-L658,"")</f>
        <v/>
      </c>
      <c r="N658" s="40" t="str">
        <f>IFERROR(IF(C657&lt;&gt;"",M658/(WeightToLoseGain),""),"")</f>
        <v/>
      </c>
    </row>
    <row r="659" spans="3:14" ht="15" customHeight="1" x14ac:dyDescent="0.3">
      <c r="C659" s="26" t="str">
        <f t="shared" si="50"/>
        <v/>
      </c>
      <c r="D659" s="18" t="str">
        <f t="shared" si="53"/>
        <v/>
      </c>
      <c r="E659" s="18" t="str">
        <f t="shared" si="51"/>
        <v/>
      </c>
      <c r="F659" s="19" t="str">
        <f t="shared" si="52"/>
        <v/>
      </c>
      <c r="G659" s="29" t="str">
        <f>IFERROR(RunningBMR,"")</f>
        <v/>
      </c>
      <c r="H659" s="20" t="str">
        <f>IFERROR(IF(L658&gt;0,G658*ActivityFactor+IF(WeightGoal="Maintain",0,IF(WeightGoal="Decrease",-500,IF(WeightGoal="Increase",500))),""),"")</f>
        <v/>
      </c>
      <c r="I659" s="20" t="str">
        <f>IFERROR(G659*(ActivityFactor),"")</f>
        <v/>
      </c>
      <c r="J659" s="20" t="str">
        <f>IFERROR(IF(WeightGoal="Increase",H659-I659,I659-H659),"")</f>
        <v/>
      </c>
      <c r="K659" s="21" t="str">
        <f t="shared" si="54"/>
        <v/>
      </c>
      <c r="L659" s="28" t="str">
        <f>IFERROR(IF(Standard,K659/CalsPerPound,K659/CalsPerPound/2.2),"")</f>
        <v/>
      </c>
      <c r="M659" s="27" t="str">
        <f>IFERROR(WeightToLoseGain-L659,"")</f>
        <v/>
      </c>
      <c r="N659" s="40" t="str">
        <f>IFERROR(IF(C658&lt;&gt;"",M659/(WeightToLoseGain),""),"")</f>
        <v/>
      </c>
    </row>
    <row r="660" spans="3:14" ht="15" customHeight="1" x14ac:dyDescent="0.3">
      <c r="C660" s="26" t="str">
        <f t="shared" si="50"/>
        <v/>
      </c>
      <c r="D660" s="18" t="str">
        <f t="shared" si="53"/>
        <v/>
      </c>
      <c r="E660" s="18" t="str">
        <f t="shared" si="51"/>
        <v/>
      </c>
      <c r="F660" s="19" t="str">
        <f t="shared" si="52"/>
        <v/>
      </c>
      <c r="G660" s="29" t="str">
        <f>IFERROR(RunningBMR,"")</f>
        <v/>
      </c>
      <c r="H660" s="20" t="str">
        <f>IFERROR(IF(L659&gt;0,G659*ActivityFactor+IF(WeightGoal="Maintain",0,IF(WeightGoal="Decrease",-500,IF(WeightGoal="Increase",500))),""),"")</f>
        <v/>
      </c>
      <c r="I660" s="20" t="str">
        <f>IFERROR(G660*(ActivityFactor),"")</f>
        <v/>
      </c>
      <c r="J660" s="20" t="str">
        <f>IFERROR(IF(WeightGoal="Increase",H660-I660,I660-H660),"")</f>
        <v/>
      </c>
      <c r="K660" s="21" t="str">
        <f t="shared" si="54"/>
        <v/>
      </c>
      <c r="L660" s="28" t="str">
        <f>IFERROR(IF(Standard,K660/CalsPerPound,K660/CalsPerPound/2.2),"")</f>
        <v/>
      </c>
      <c r="M660" s="27" t="str">
        <f>IFERROR(WeightToLoseGain-L660,"")</f>
        <v/>
      </c>
      <c r="N660" s="40" t="str">
        <f>IFERROR(IF(C659&lt;&gt;"",M660/(WeightToLoseGain),""),"")</f>
        <v/>
      </c>
    </row>
    <row r="661" spans="3:14" ht="15" customHeight="1" x14ac:dyDescent="0.3">
      <c r="C661" s="26" t="str">
        <f t="shared" si="50"/>
        <v/>
      </c>
      <c r="D661" s="18" t="str">
        <f t="shared" si="53"/>
        <v/>
      </c>
      <c r="E661" s="18" t="str">
        <f t="shared" si="51"/>
        <v/>
      </c>
      <c r="F661" s="19" t="str">
        <f t="shared" si="52"/>
        <v/>
      </c>
      <c r="G661" s="29" t="str">
        <f>IFERROR(RunningBMR,"")</f>
        <v/>
      </c>
      <c r="H661" s="20" t="str">
        <f>IFERROR(IF(L660&gt;0,G660*ActivityFactor+IF(WeightGoal="Maintain",0,IF(WeightGoal="Decrease",-500,IF(WeightGoal="Increase",500))),""),"")</f>
        <v/>
      </c>
      <c r="I661" s="20" t="str">
        <f>IFERROR(G661*(ActivityFactor),"")</f>
        <v/>
      </c>
      <c r="J661" s="20" t="str">
        <f>IFERROR(IF(WeightGoal="Increase",H661-I661,I661-H661),"")</f>
        <v/>
      </c>
      <c r="K661" s="21" t="str">
        <f t="shared" si="54"/>
        <v/>
      </c>
      <c r="L661" s="28" t="str">
        <f>IFERROR(IF(Standard,K661/CalsPerPound,K661/CalsPerPound/2.2),"")</f>
        <v/>
      </c>
      <c r="M661" s="27" t="str">
        <f>IFERROR(WeightToLoseGain-L661,"")</f>
        <v/>
      </c>
      <c r="N661" s="40" t="str">
        <f>IFERROR(IF(C660&lt;&gt;"",M661/(WeightToLoseGain),""),"")</f>
        <v/>
      </c>
    </row>
    <row r="662" spans="3:14" ht="15" customHeight="1" x14ac:dyDescent="0.3">
      <c r="C662" s="26" t="str">
        <f t="shared" si="50"/>
        <v/>
      </c>
      <c r="D662" s="18" t="str">
        <f t="shared" si="53"/>
        <v/>
      </c>
      <c r="E662" s="18" t="str">
        <f t="shared" si="51"/>
        <v/>
      </c>
      <c r="F662" s="19" t="str">
        <f t="shared" si="52"/>
        <v/>
      </c>
      <c r="G662" s="29" t="str">
        <f>IFERROR(RunningBMR,"")</f>
        <v/>
      </c>
      <c r="H662" s="20" t="str">
        <f>IFERROR(IF(L661&gt;0,G661*ActivityFactor+IF(WeightGoal="Maintain",0,IF(WeightGoal="Decrease",-500,IF(WeightGoal="Increase",500))),""),"")</f>
        <v/>
      </c>
      <c r="I662" s="20" t="str">
        <f>IFERROR(G662*(ActivityFactor),"")</f>
        <v/>
      </c>
      <c r="J662" s="20" t="str">
        <f>IFERROR(IF(WeightGoal="Increase",H662-I662,I662-H662),"")</f>
        <v/>
      </c>
      <c r="K662" s="21" t="str">
        <f t="shared" si="54"/>
        <v/>
      </c>
      <c r="L662" s="28" t="str">
        <f>IFERROR(IF(Standard,K662/CalsPerPound,K662/CalsPerPound/2.2),"")</f>
        <v/>
      </c>
      <c r="M662" s="27" t="str">
        <f>IFERROR(WeightToLoseGain-L662,"")</f>
        <v/>
      </c>
      <c r="N662" s="40" t="str">
        <f>IFERROR(IF(C661&lt;&gt;"",M662/(WeightToLoseGain),""),"")</f>
        <v/>
      </c>
    </row>
    <row r="663" spans="3:14" ht="15" customHeight="1" x14ac:dyDescent="0.3">
      <c r="C663" s="26" t="str">
        <f t="shared" si="50"/>
        <v/>
      </c>
      <c r="D663" s="18" t="str">
        <f t="shared" si="53"/>
        <v/>
      </c>
      <c r="E663" s="18" t="str">
        <f t="shared" si="51"/>
        <v/>
      </c>
      <c r="F663" s="19" t="str">
        <f t="shared" si="52"/>
        <v/>
      </c>
      <c r="G663" s="29" t="str">
        <f>IFERROR(RunningBMR,"")</f>
        <v/>
      </c>
      <c r="H663" s="20" t="str">
        <f>IFERROR(IF(L662&gt;0,G662*ActivityFactor+IF(WeightGoal="Maintain",0,IF(WeightGoal="Decrease",-500,IF(WeightGoal="Increase",500))),""),"")</f>
        <v/>
      </c>
      <c r="I663" s="20" t="str">
        <f>IFERROR(G663*(ActivityFactor),"")</f>
        <v/>
      </c>
      <c r="J663" s="20" t="str">
        <f>IFERROR(IF(WeightGoal="Increase",H663-I663,I663-H663),"")</f>
        <v/>
      </c>
      <c r="K663" s="21" t="str">
        <f t="shared" si="54"/>
        <v/>
      </c>
      <c r="L663" s="28" t="str">
        <f>IFERROR(IF(Standard,K663/CalsPerPound,K663/CalsPerPound/2.2),"")</f>
        <v/>
      </c>
      <c r="M663" s="27" t="str">
        <f>IFERROR(WeightToLoseGain-L663,"")</f>
        <v/>
      </c>
      <c r="N663" s="40" t="str">
        <f>IFERROR(IF(C662&lt;&gt;"",M663/(WeightToLoseGain),""),"")</f>
        <v/>
      </c>
    </row>
    <row r="664" spans="3:14" ht="15" customHeight="1" x14ac:dyDescent="0.3">
      <c r="C664" s="26" t="str">
        <f t="shared" si="50"/>
        <v/>
      </c>
      <c r="D664" s="18" t="str">
        <f t="shared" si="53"/>
        <v/>
      </c>
      <c r="E664" s="18" t="str">
        <f t="shared" si="51"/>
        <v/>
      </c>
      <c r="F664" s="19" t="str">
        <f t="shared" si="52"/>
        <v/>
      </c>
      <c r="G664" s="29" t="str">
        <f>IFERROR(RunningBMR,"")</f>
        <v/>
      </c>
      <c r="H664" s="20" t="str">
        <f>IFERROR(IF(L663&gt;0,G663*ActivityFactor+IF(WeightGoal="Maintain",0,IF(WeightGoal="Decrease",-500,IF(WeightGoal="Increase",500))),""),"")</f>
        <v/>
      </c>
      <c r="I664" s="20" t="str">
        <f>IFERROR(G664*(ActivityFactor),"")</f>
        <v/>
      </c>
      <c r="J664" s="20" t="str">
        <f>IFERROR(IF(WeightGoal="Increase",H664-I664,I664-H664),"")</f>
        <v/>
      </c>
      <c r="K664" s="21" t="str">
        <f t="shared" si="54"/>
        <v/>
      </c>
      <c r="L664" s="28" t="str">
        <f>IFERROR(IF(Standard,K664/CalsPerPound,K664/CalsPerPound/2.2),"")</f>
        <v/>
      </c>
      <c r="M664" s="27" t="str">
        <f>IFERROR(WeightToLoseGain-L664,"")</f>
        <v/>
      </c>
      <c r="N664" s="40" t="str">
        <f>IFERROR(IF(C663&lt;&gt;"",M664/(WeightToLoseGain),""),"")</f>
        <v/>
      </c>
    </row>
    <row r="665" spans="3:14" ht="15" customHeight="1" x14ac:dyDescent="0.3">
      <c r="C665" s="26" t="str">
        <f t="shared" si="50"/>
        <v/>
      </c>
      <c r="D665" s="18" t="str">
        <f t="shared" si="53"/>
        <v/>
      </c>
      <c r="E665" s="18" t="str">
        <f t="shared" si="51"/>
        <v/>
      </c>
      <c r="F665" s="19" t="str">
        <f t="shared" si="52"/>
        <v/>
      </c>
      <c r="G665" s="29" t="str">
        <f>IFERROR(RunningBMR,"")</f>
        <v/>
      </c>
      <c r="H665" s="20" t="str">
        <f>IFERROR(IF(L664&gt;0,G664*ActivityFactor+IF(WeightGoal="Maintain",0,IF(WeightGoal="Decrease",-500,IF(WeightGoal="Increase",500))),""),"")</f>
        <v/>
      </c>
      <c r="I665" s="20" t="str">
        <f>IFERROR(G665*(ActivityFactor),"")</f>
        <v/>
      </c>
      <c r="J665" s="20" t="str">
        <f>IFERROR(IF(WeightGoal="Increase",H665-I665,I665-H665),"")</f>
        <v/>
      </c>
      <c r="K665" s="21" t="str">
        <f t="shared" si="54"/>
        <v/>
      </c>
      <c r="L665" s="28" t="str">
        <f>IFERROR(IF(Standard,K665/CalsPerPound,K665/CalsPerPound/2.2),"")</f>
        <v/>
      </c>
      <c r="M665" s="27" t="str">
        <f>IFERROR(WeightToLoseGain-L665,"")</f>
        <v/>
      </c>
      <c r="N665" s="40" t="str">
        <f>IFERROR(IF(C664&lt;&gt;"",M665/(WeightToLoseGain),""),"")</f>
        <v/>
      </c>
    </row>
    <row r="666" spans="3:14" ht="15" customHeight="1" x14ac:dyDescent="0.3">
      <c r="C666" s="26" t="str">
        <f t="shared" si="50"/>
        <v/>
      </c>
      <c r="D666" s="18" t="str">
        <f t="shared" si="53"/>
        <v/>
      </c>
      <c r="E666" s="18" t="str">
        <f t="shared" si="51"/>
        <v/>
      </c>
      <c r="F666" s="19" t="str">
        <f t="shared" si="52"/>
        <v/>
      </c>
      <c r="G666" s="29" t="str">
        <f>IFERROR(RunningBMR,"")</f>
        <v/>
      </c>
      <c r="H666" s="20" t="str">
        <f>IFERROR(IF(L665&gt;0,G665*ActivityFactor+IF(WeightGoal="Maintain",0,IF(WeightGoal="Decrease",-500,IF(WeightGoal="Increase",500))),""),"")</f>
        <v/>
      </c>
      <c r="I666" s="20" t="str">
        <f>IFERROR(G666*(ActivityFactor),"")</f>
        <v/>
      </c>
      <c r="J666" s="20" t="str">
        <f>IFERROR(IF(WeightGoal="Increase",H666-I666,I666-H666),"")</f>
        <v/>
      </c>
      <c r="K666" s="21" t="str">
        <f t="shared" si="54"/>
        <v/>
      </c>
      <c r="L666" s="28" t="str">
        <f>IFERROR(IF(Standard,K666/CalsPerPound,K666/CalsPerPound/2.2),"")</f>
        <v/>
      </c>
      <c r="M666" s="27" t="str">
        <f>IFERROR(WeightToLoseGain-L666,"")</f>
        <v/>
      </c>
      <c r="N666" s="40" t="str">
        <f>IFERROR(IF(C665&lt;&gt;"",M666/(WeightToLoseGain),""),"")</f>
        <v/>
      </c>
    </row>
    <row r="667" spans="3:14" ht="15" customHeight="1" x14ac:dyDescent="0.3">
      <c r="C667" s="26" t="str">
        <f t="shared" si="50"/>
        <v/>
      </c>
      <c r="D667" s="18" t="str">
        <f t="shared" si="53"/>
        <v/>
      </c>
      <c r="E667" s="18" t="str">
        <f t="shared" si="51"/>
        <v/>
      </c>
      <c r="F667" s="19" t="str">
        <f t="shared" si="52"/>
        <v/>
      </c>
      <c r="G667" s="29" t="str">
        <f>IFERROR(RunningBMR,"")</f>
        <v/>
      </c>
      <c r="H667" s="20" t="str">
        <f>IFERROR(IF(L666&gt;0,G666*ActivityFactor+IF(WeightGoal="Maintain",0,IF(WeightGoal="Decrease",-500,IF(WeightGoal="Increase",500))),""),"")</f>
        <v/>
      </c>
      <c r="I667" s="20" t="str">
        <f>IFERROR(G667*(ActivityFactor),"")</f>
        <v/>
      </c>
      <c r="J667" s="20" t="str">
        <f>IFERROR(IF(WeightGoal="Increase",H667-I667,I667-H667),"")</f>
        <v/>
      </c>
      <c r="K667" s="21" t="str">
        <f t="shared" si="54"/>
        <v/>
      </c>
      <c r="L667" s="28" t="str">
        <f>IFERROR(IF(Standard,K667/CalsPerPound,K667/CalsPerPound/2.2),"")</f>
        <v/>
      </c>
      <c r="M667" s="27" t="str">
        <f>IFERROR(WeightToLoseGain-L667,"")</f>
        <v/>
      </c>
      <c r="N667" s="40" t="str">
        <f>IFERROR(IF(C666&lt;&gt;"",M667/(WeightToLoseGain),""),"")</f>
        <v/>
      </c>
    </row>
    <row r="668" spans="3:14" ht="15" customHeight="1" x14ac:dyDescent="0.3">
      <c r="C668" s="26" t="str">
        <f t="shared" si="50"/>
        <v/>
      </c>
      <c r="D668" s="18" t="str">
        <f t="shared" si="53"/>
        <v/>
      </c>
      <c r="E668" s="18" t="str">
        <f t="shared" si="51"/>
        <v/>
      </c>
      <c r="F668" s="19" t="str">
        <f t="shared" si="52"/>
        <v/>
      </c>
      <c r="G668" s="29" t="str">
        <f>IFERROR(RunningBMR,"")</f>
        <v/>
      </c>
      <c r="H668" s="20" t="str">
        <f>IFERROR(IF(L667&gt;0,G667*ActivityFactor+IF(WeightGoal="Maintain",0,IF(WeightGoal="Decrease",-500,IF(WeightGoal="Increase",500))),""),"")</f>
        <v/>
      </c>
      <c r="I668" s="20" t="str">
        <f>IFERROR(G668*(ActivityFactor),"")</f>
        <v/>
      </c>
      <c r="J668" s="20" t="str">
        <f>IFERROR(IF(WeightGoal="Increase",H668-I668,I668-H668),"")</f>
        <v/>
      </c>
      <c r="K668" s="21" t="str">
        <f t="shared" si="54"/>
        <v/>
      </c>
      <c r="L668" s="28" t="str">
        <f>IFERROR(IF(Standard,K668/CalsPerPound,K668/CalsPerPound/2.2),"")</f>
        <v/>
      </c>
      <c r="M668" s="27" t="str">
        <f>IFERROR(WeightToLoseGain-L668,"")</f>
        <v/>
      </c>
      <c r="N668" s="40" t="str">
        <f>IFERROR(IF(C667&lt;&gt;"",M668/(WeightToLoseGain),""),"")</f>
        <v/>
      </c>
    </row>
    <row r="669" spans="3:14" ht="15" customHeight="1" x14ac:dyDescent="0.3">
      <c r="C669" s="26" t="str">
        <f t="shared" si="50"/>
        <v/>
      </c>
      <c r="D669" s="18" t="str">
        <f t="shared" si="53"/>
        <v/>
      </c>
      <c r="E669" s="18" t="str">
        <f t="shared" si="51"/>
        <v/>
      </c>
      <c r="F669" s="19" t="str">
        <f t="shared" si="52"/>
        <v/>
      </c>
      <c r="G669" s="29" t="str">
        <f>IFERROR(RunningBMR,"")</f>
        <v/>
      </c>
      <c r="H669" s="20" t="str">
        <f>IFERROR(IF(L668&gt;0,G668*ActivityFactor+IF(WeightGoal="Maintain",0,IF(WeightGoal="Decrease",-500,IF(WeightGoal="Increase",500))),""),"")</f>
        <v/>
      </c>
      <c r="I669" s="20" t="str">
        <f>IFERROR(G669*(ActivityFactor),"")</f>
        <v/>
      </c>
      <c r="J669" s="20" t="str">
        <f>IFERROR(IF(WeightGoal="Increase",H669-I669,I669-H669),"")</f>
        <v/>
      </c>
      <c r="K669" s="21" t="str">
        <f t="shared" si="54"/>
        <v/>
      </c>
      <c r="L669" s="28" t="str">
        <f>IFERROR(IF(Standard,K669/CalsPerPound,K669/CalsPerPound/2.2),"")</f>
        <v/>
      </c>
      <c r="M669" s="27" t="str">
        <f>IFERROR(WeightToLoseGain-L669,"")</f>
        <v/>
      </c>
      <c r="N669" s="40" t="str">
        <f>IFERROR(IF(C668&lt;&gt;"",M669/(WeightToLoseGain),""),"")</f>
        <v/>
      </c>
    </row>
    <row r="670" spans="3:14" ht="15" customHeight="1" x14ac:dyDescent="0.3">
      <c r="C670" s="26" t="str">
        <f t="shared" si="50"/>
        <v/>
      </c>
      <c r="D670" s="18" t="str">
        <f t="shared" si="53"/>
        <v/>
      </c>
      <c r="E670" s="18" t="str">
        <f t="shared" si="51"/>
        <v/>
      </c>
      <c r="F670" s="19" t="str">
        <f t="shared" si="52"/>
        <v/>
      </c>
      <c r="G670" s="29" t="str">
        <f>IFERROR(RunningBMR,"")</f>
        <v/>
      </c>
      <c r="H670" s="20" t="str">
        <f>IFERROR(IF(L669&gt;0,G669*ActivityFactor+IF(WeightGoal="Maintain",0,IF(WeightGoal="Decrease",-500,IF(WeightGoal="Increase",500))),""),"")</f>
        <v/>
      </c>
      <c r="I670" s="20" t="str">
        <f>IFERROR(G670*(ActivityFactor),"")</f>
        <v/>
      </c>
      <c r="J670" s="20" t="str">
        <f>IFERROR(IF(WeightGoal="Increase",H670-I670,I670-H670),"")</f>
        <v/>
      </c>
      <c r="K670" s="21" t="str">
        <f t="shared" si="54"/>
        <v/>
      </c>
      <c r="L670" s="28" t="str">
        <f>IFERROR(IF(Standard,K670/CalsPerPound,K670/CalsPerPound/2.2),"")</f>
        <v/>
      </c>
      <c r="M670" s="27" t="str">
        <f>IFERROR(WeightToLoseGain-L670,"")</f>
        <v/>
      </c>
      <c r="N670" s="40" t="str">
        <f>IFERROR(IF(C669&lt;&gt;"",M670/(WeightToLoseGain),""),"")</f>
        <v/>
      </c>
    </row>
    <row r="671" spans="3:14" ht="15" customHeight="1" x14ac:dyDescent="0.3">
      <c r="C671" s="26" t="str">
        <f t="shared" si="50"/>
        <v/>
      </c>
      <c r="D671" s="18" t="str">
        <f t="shared" si="53"/>
        <v/>
      </c>
      <c r="E671" s="18" t="str">
        <f t="shared" si="51"/>
        <v/>
      </c>
      <c r="F671" s="19" t="str">
        <f t="shared" si="52"/>
        <v/>
      </c>
      <c r="G671" s="29" t="str">
        <f>IFERROR(RunningBMR,"")</f>
        <v/>
      </c>
      <c r="H671" s="20" t="str">
        <f>IFERROR(IF(L670&gt;0,G670*ActivityFactor+IF(WeightGoal="Maintain",0,IF(WeightGoal="Decrease",-500,IF(WeightGoal="Increase",500))),""),"")</f>
        <v/>
      </c>
      <c r="I671" s="20" t="str">
        <f>IFERROR(G671*(ActivityFactor),"")</f>
        <v/>
      </c>
      <c r="J671" s="20" t="str">
        <f>IFERROR(IF(WeightGoal="Increase",H671-I671,I671-H671),"")</f>
        <v/>
      </c>
      <c r="K671" s="21" t="str">
        <f t="shared" si="54"/>
        <v/>
      </c>
      <c r="L671" s="28" t="str">
        <f>IFERROR(IF(Standard,K671/CalsPerPound,K671/CalsPerPound/2.2),"")</f>
        <v/>
      </c>
      <c r="M671" s="27" t="str">
        <f>IFERROR(WeightToLoseGain-L671,"")</f>
        <v/>
      </c>
      <c r="N671" s="40" t="str">
        <f>IFERROR(IF(C670&lt;&gt;"",M671/(WeightToLoseGain),""),"")</f>
        <v/>
      </c>
    </row>
    <row r="672" spans="3:14" ht="15" customHeight="1" x14ac:dyDescent="0.3">
      <c r="C672" s="26" t="str">
        <f t="shared" si="50"/>
        <v/>
      </c>
      <c r="D672" s="18" t="str">
        <f t="shared" si="53"/>
        <v/>
      </c>
      <c r="E672" s="18" t="str">
        <f t="shared" si="51"/>
        <v/>
      </c>
      <c r="F672" s="19" t="str">
        <f t="shared" si="52"/>
        <v/>
      </c>
      <c r="G672" s="29" t="str">
        <f>IFERROR(RunningBMR,"")</f>
        <v/>
      </c>
      <c r="H672" s="20" t="str">
        <f>IFERROR(IF(L671&gt;0,G671*ActivityFactor+IF(WeightGoal="Maintain",0,IF(WeightGoal="Decrease",-500,IF(WeightGoal="Increase",500))),""),"")</f>
        <v/>
      </c>
      <c r="I672" s="20" t="str">
        <f>IFERROR(G672*(ActivityFactor),"")</f>
        <v/>
      </c>
      <c r="J672" s="20" t="str">
        <f>IFERROR(IF(WeightGoal="Increase",H672-I672,I672-H672),"")</f>
        <v/>
      </c>
      <c r="K672" s="21" t="str">
        <f t="shared" si="54"/>
        <v/>
      </c>
      <c r="L672" s="28" t="str">
        <f>IFERROR(IF(Standard,K672/CalsPerPound,K672/CalsPerPound/2.2),"")</f>
        <v/>
      </c>
      <c r="M672" s="27" t="str">
        <f>IFERROR(WeightToLoseGain-L672,"")</f>
        <v/>
      </c>
      <c r="N672" s="40" t="str">
        <f>IFERROR(IF(C671&lt;&gt;"",M672/(WeightToLoseGain),""),"")</f>
        <v/>
      </c>
    </row>
    <row r="673" spans="3:14" ht="15" customHeight="1" x14ac:dyDescent="0.3">
      <c r="C673" s="26" t="str">
        <f t="shared" si="50"/>
        <v/>
      </c>
      <c r="D673" s="18" t="str">
        <f t="shared" si="53"/>
        <v/>
      </c>
      <c r="E673" s="18" t="str">
        <f t="shared" si="51"/>
        <v/>
      </c>
      <c r="F673" s="19" t="str">
        <f t="shared" si="52"/>
        <v/>
      </c>
      <c r="G673" s="29" t="str">
        <f>IFERROR(RunningBMR,"")</f>
        <v/>
      </c>
      <c r="H673" s="20" t="str">
        <f>IFERROR(IF(L672&gt;0,G672*ActivityFactor+IF(WeightGoal="Maintain",0,IF(WeightGoal="Decrease",-500,IF(WeightGoal="Increase",500))),""),"")</f>
        <v/>
      </c>
      <c r="I673" s="20" t="str">
        <f>IFERROR(G673*(ActivityFactor),"")</f>
        <v/>
      </c>
      <c r="J673" s="20" t="str">
        <f>IFERROR(IF(WeightGoal="Increase",H673-I673,I673-H673),"")</f>
        <v/>
      </c>
      <c r="K673" s="21" t="str">
        <f t="shared" si="54"/>
        <v/>
      </c>
      <c r="L673" s="28" t="str">
        <f>IFERROR(IF(Standard,K673/CalsPerPound,K673/CalsPerPound/2.2),"")</f>
        <v/>
      </c>
      <c r="M673" s="27" t="str">
        <f>IFERROR(WeightToLoseGain-L673,"")</f>
        <v/>
      </c>
      <c r="N673" s="40" t="str">
        <f>IFERROR(IF(C672&lt;&gt;"",M673/(WeightToLoseGain),""),"")</f>
        <v/>
      </c>
    </row>
    <row r="674" spans="3:14" ht="15" customHeight="1" x14ac:dyDescent="0.3">
      <c r="C674" s="26" t="str">
        <f t="shared" si="50"/>
        <v/>
      </c>
      <c r="D674" s="18" t="str">
        <f t="shared" si="53"/>
        <v/>
      </c>
      <c r="E674" s="18" t="str">
        <f t="shared" si="51"/>
        <v/>
      </c>
      <c r="F674" s="19" t="str">
        <f t="shared" si="52"/>
        <v/>
      </c>
      <c r="G674" s="29" t="str">
        <f>IFERROR(RunningBMR,"")</f>
        <v/>
      </c>
      <c r="H674" s="20" t="str">
        <f>IFERROR(IF(L673&gt;0,G673*ActivityFactor+IF(WeightGoal="Maintain",0,IF(WeightGoal="Decrease",-500,IF(WeightGoal="Increase",500))),""),"")</f>
        <v/>
      </c>
      <c r="I674" s="20" t="str">
        <f>IFERROR(G674*(ActivityFactor),"")</f>
        <v/>
      </c>
      <c r="J674" s="20" t="str">
        <f>IFERROR(IF(WeightGoal="Increase",H674-I674,I674-H674),"")</f>
        <v/>
      </c>
      <c r="K674" s="21" t="str">
        <f t="shared" si="54"/>
        <v/>
      </c>
      <c r="L674" s="28" t="str">
        <f>IFERROR(IF(Standard,K674/CalsPerPound,K674/CalsPerPound/2.2),"")</f>
        <v/>
      </c>
      <c r="M674" s="27" t="str">
        <f>IFERROR(WeightToLoseGain-L674,"")</f>
        <v/>
      </c>
      <c r="N674" s="40" t="str">
        <f>IFERROR(IF(C673&lt;&gt;"",M674/(WeightToLoseGain),""),"")</f>
        <v/>
      </c>
    </row>
    <row r="675" spans="3:14" ht="15" customHeight="1" x14ac:dyDescent="0.3">
      <c r="C675" s="26" t="str">
        <f t="shared" si="50"/>
        <v/>
      </c>
      <c r="D675" s="18" t="str">
        <f t="shared" si="53"/>
        <v/>
      </c>
      <c r="E675" s="18" t="str">
        <f t="shared" si="51"/>
        <v/>
      </c>
      <c r="F675" s="19" t="str">
        <f t="shared" si="52"/>
        <v/>
      </c>
      <c r="G675" s="29" t="str">
        <f>IFERROR(RunningBMR,"")</f>
        <v/>
      </c>
      <c r="H675" s="20" t="str">
        <f>IFERROR(IF(L674&gt;0,G674*ActivityFactor+IF(WeightGoal="Maintain",0,IF(WeightGoal="Decrease",-500,IF(WeightGoal="Increase",500))),""),"")</f>
        <v/>
      </c>
      <c r="I675" s="20" t="str">
        <f>IFERROR(G675*(ActivityFactor),"")</f>
        <v/>
      </c>
      <c r="J675" s="20" t="str">
        <f>IFERROR(IF(WeightGoal="Increase",H675-I675,I675-H675),"")</f>
        <v/>
      </c>
      <c r="K675" s="21" t="str">
        <f t="shared" si="54"/>
        <v/>
      </c>
      <c r="L675" s="28" t="str">
        <f>IFERROR(IF(Standard,K675/CalsPerPound,K675/CalsPerPound/2.2),"")</f>
        <v/>
      </c>
      <c r="M675" s="27" t="str">
        <f>IFERROR(WeightToLoseGain-L675,"")</f>
        <v/>
      </c>
      <c r="N675" s="40" t="str">
        <f>IFERROR(IF(C674&lt;&gt;"",M675/(WeightToLoseGain),""),"")</f>
        <v/>
      </c>
    </row>
    <row r="676" spans="3:14" ht="15" customHeight="1" x14ac:dyDescent="0.3">
      <c r="C676" s="26" t="str">
        <f t="shared" si="50"/>
        <v/>
      </c>
      <c r="D676" s="18" t="str">
        <f t="shared" si="53"/>
        <v/>
      </c>
      <c r="E676" s="18" t="str">
        <f t="shared" si="51"/>
        <v/>
      </c>
      <c r="F676" s="19" t="str">
        <f t="shared" si="52"/>
        <v/>
      </c>
      <c r="G676" s="29" t="str">
        <f>IFERROR(RunningBMR,"")</f>
        <v/>
      </c>
      <c r="H676" s="20" t="str">
        <f>IFERROR(IF(L675&gt;0,G675*ActivityFactor+IF(WeightGoal="Maintain",0,IF(WeightGoal="Decrease",-500,IF(WeightGoal="Increase",500))),""),"")</f>
        <v/>
      </c>
      <c r="I676" s="20" t="str">
        <f>IFERROR(G676*(ActivityFactor),"")</f>
        <v/>
      </c>
      <c r="J676" s="20" t="str">
        <f>IFERROR(IF(WeightGoal="Increase",H676-I676,I676-H676),"")</f>
        <v/>
      </c>
      <c r="K676" s="21" t="str">
        <f t="shared" si="54"/>
        <v/>
      </c>
      <c r="L676" s="28" t="str">
        <f>IFERROR(IF(Standard,K676/CalsPerPound,K676/CalsPerPound/2.2),"")</f>
        <v/>
      </c>
      <c r="M676" s="27" t="str">
        <f>IFERROR(WeightToLoseGain-L676,"")</f>
        <v/>
      </c>
      <c r="N676" s="40" t="str">
        <f>IFERROR(IF(C675&lt;&gt;"",M676/(WeightToLoseGain),""),"")</f>
        <v/>
      </c>
    </row>
    <row r="677" spans="3:14" ht="15" customHeight="1" x14ac:dyDescent="0.3">
      <c r="C677" s="26" t="str">
        <f t="shared" si="50"/>
        <v/>
      </c>
      <c r="D677" s="18" t="str">
        <f t="shared" si="53"/>
        <v/>
      </c>
      <c r="E677" s="18" t="str">
        <f t="shared" si="51"/>
        <v/>
      </c>
      <c r="F677" s="19" t="str">
        <f t="shared" si="52"/>
        <v/>
      </c>
      <c r="G677" s="29" t="str">
        <f>IFERROR(RunningBMR,"")</f>
        <v/>
      </c>
      <c r="H677" s="20" t="str">
        <f>IFERROR(IF(L676&gt;0,G676*ActivityFactor+IF(WeightGoal="Maintain",0,IF(WeightGoal="Decrease",-500,IF(WeightGoal="Increase",500))),""),"")</f>
        <v/>
      </c>
      <c r="I677" s="20" t="str">
        <f>IFERROR(G677*(ActivityFactor),"")</f>
        <v/>
      </c>
      <c r="J677" s="20" t="str">
        <f>IFERROR(IF(WeightGoal="Increase",H677-I677,I677-H677),"")</f>
        <v/>
      </c>
      <c r="K677" s="21" t="str">
        <f t="shared" si="54"/>
        <v/>
      </c>
      <c r="L677" s="28" t="str">
        <f>IFERROR(IF(Standard,K677/CalsPerPound,K677/CalsPerPound/2.2),"")</f>
        <v/>
      </c>
      <c r="M677" s="27" t="str">
        <f>IFERROR(WeightToLoseGain-L677,"")</f>
        <v/>
      </c>
      <c r="N677" s="40" t="str">
        <f>IFERROR(IF(C676&lt;&gt;"",M677/(WeightToLoseGain),""),"")</f>
        <v/>
      </c>
    </row>
    <row r="678" spans="3:14" ht="15" customHeight="1" x14ac:dyDescent="0.3">
      <c r="C678" s="26" t="str">
        <f t="shared" si="50"/>
        <v/>
      </c>
      <c r="D678" s="18" t="str">
        <f t="shared" si="53"/>
        <v/>
      </c>
      <c r="E678" s="18" t="str">
        <f t="shared" si="51"/>
        <v/>
      </c>
      <c r="F678" s="19" t="str">
        <f t="shared" si="52"/>
        <v/>
      </c>
      <c r="G678" s="29" t="str">
        <f>IFERROR(RunningBMR,"")</f>
        <v/>
      </c>
      <c r="H678" s="20" t="str">
        <f>IFERROR(IF(L677&gt;0,G677*ActivityFactor+IF(WeightGoal="Maintain",0,IF(WeightGoal="Decrease",-500,IF(WeightGoal="Increase",500))),""),"")</f>
        <v/>
      </c>
      <c r="I678" s="20" t="str">
        <f>IFERROR(G678*(ActivityFactor),"")</f>
        <v/>
      </c>
      <c r="J678" s="20" t="str">
        <f>IFERROR(IF(WeightGoal="Increase",H678-I678,I678-H678),"")</f>
        <v/>
      </c>
      <c r="K678" s="21" t="str">
        <f t="shared" si="54"/>
        <v/>
      </c>
      <c r="L678" s="28" t="str">
        <f>IFERROR(IF(Standard,K678/CalsPerPound,K678/CalsPerPound/2.2),"")</f>
        <v/>
      </c>
      <c r="M678" s="27" t="str">
        <f>IFERROR(WeightToLoseGain-L678,"")</f>
        <v/>
      </c>
      <c r="N678" s="40" t="str">
        <f>IFERROR(IF(C677&lt;&gt;"",M678/(WeightToLoseGain),""),"")</f>
        <v/>
      </c>
    </row>
    <row r="679" spans="3:14" ht="15" customHeight="1" x14ac:dyDescent="0.3">
      <c r="C679" s="26" t="str">
        <f t="shared" si="50"/>
        <v/>
      </c>
      <c r="D679" s="18" t="str">
        <f t="shared" si="53"/>
        <v/>
      </c>
      <c r="E679" s="18" t="str">
        <f t="shared" si="51"/>
        <v/>
      </c>
      <c r="F679" s="19" t="str">
        <f t="shared" si="52"/>
        <v/>
      </c>
      <c r="G679" s="29" t="str">
        <f>IFERROR(RunningBMR,"")</f>
        <v/>
      </c>
      <c r="H679" s="20" t="str">
        <f>IFERROR(IF(L678&gt;0,G678*ActivityFactor+IF(WeightGoal="Maintain",0,IF(WeightGoal="Decrease",-500,IF(WeightGoal="Increase",500))),""),"")</f>
        <v/>
      </c>
      <c r="I679" s="20" t="str">
        <f>IFERROR(G679*(ActivityFactor),"")</f>
        <v/>
      </c>
      <c r="J679" s="20" t="str">
        <f>IFERROR(IF(WeightGoal="Increase",H679-I679,I679-H679),"")</f>
        <v/>
      </c>
      <c r="K679" s="21" t="str">
        <f t="shared" si="54"/>
        <v/>
      </c>
      <c r="L679" s="28" t="str">
        <f>IFERROR(IF(Standard,K679/CalsPerPound,K679/CalsPerPound/2.2),"")</f>
        <v/>
      </c>
      <c r="M679" s="27" t="str">
        <f>IFERROR(WeightToLoseGain-L679,"")</f>
        <v/>
      </c>
      <c r="N679" s="40" t="str">
        <f>IFERROR(IF(C678&lt;&gt;"",M679/(WeightToLoseGain),""),"")</f>
        <v/>
      </c>
    </row>
    <row r="680" spans="3:14" ht="15" customHeight="1" x14ac:dyDescent="0.3">
      <c r="C680" s="26" t="str">
        <f t="shared" si="50"/>
        <v/>
      </c>
      <c r="D680" s="18" t="str">
        <f t="shared" si="53"/>
        <v/>
      </c>
      <c r="E680" s="18" t="str">
        <f t="shared" si="51"/>
        <v/>
      </c>
      <c r="F680" s="19" t="str">
        <f t="shared" si="52"/>
        <v/>
      </c>
      <c r="G680" s="29" t="str">
        <f>IFERROR(RunningBMR,"")</f>
        <v/>
      </c>
      <c r="H680" s="20" t="str">
        <f>IFERROR(IF(L679&gt;0,G679*ActivityFactor+IF(WeightGoal="Maintain",0,IF(WeightGoal="Decrease",-500,IF(WeightGoal="Increase",500))),""),"")</f>
        <v/>
      </c>
      <c r="I680" s="20" t="str">
        <f>IFERROR(G680*(ActivityFactor),"")</f>
        <v/>
      </c>
      <c r="J680" s="20" t="str">
        <f>IFERROR(IF(WeightGoal="Increase",H680-I680,I680-H680),"")</f>
        <v/>
      </c>
      <c r="K680" s="21" t="str">
        <f t="shared" si="54"/>
        <v/>
      </c>
      <c r="L680" s="28" t="str">
        <f>IFERROR(IF(Standard,K680/CalsPerPound,K680/CalsPerPound/2.2),"")</f>
        <v/>
      </c>
      <c r="M680" s="27" t="str">
        <f>IFERROR(WeightToLoseGain-L680,"")</f>
        <v/>
      </c>
      <c r="N680" s="40" t="str">
        <f>IFERROR(IF(C679&lt;&gt;"",M680/(WeightToLoseGain),""),"")</f>
        <v/>
      </c>
    </row>
    <row r="681" spans="3:14" ht="15" customHeight="1" x14ac:dyDescent="0.3">
      <c r="C681" s="26" t="str">
        <f t="shared" si="50"/>
        <v/>
      </c>
      <c r="D681" s="18" t="str">
        <f t="shared" si="53"/>
        <v/>
      </c>
      <c r="E681" s="18" t="str">
        <f t="shared" si="51"/>
        <v/>
      </c>
      <c r="F681" s="19" t="str">
        <f t="shared" si="52"/>
        <v/>
      </c>
      <c r="G681" s="29" t="str">
        <f>IFERROR(RunningBMR,"")</f>
        <v/>
      </c>
      <c r="H681" s="20" t="str">
        <f>IFERROR(IF(L680&gt;0,G680*ActivityFactor+IF(WeightGoal="Maintain",0,IF(WeightGoal="Decrease",-500,IF(WeightGoal="Increase",500))),""),"")</f>
        <v/>
      </c>
      <c r="I681" s="20" t="str">
        <f>IFERROR(G681*(ActivityFactor),"")</f>
        <v/>
      </c>
      <c r="J681" s="20" t="str">
        <f>IFERROR(IF(WeightGoal="Increase",H681-I681,I681-H681),"")</f>
        <v/>
      </c>
      <c r="K681" s="21" t="str">
        <f t="shared" si="54"/>
        <v/>
      </c>
      <c r="L681" s="28" t="str">
        <f>IFERROR(IF(Standard,K681/CalsPerPound,K681/CalsPerPound/2.2),"")</f>
        <v/>
      </c>
      <c r="M681" s="27" t="str">
        <f>IFERROR(WeightToLoseGain-L681,"")</f>
        <v/>
      </c>
      <c r="N681" s="40" t="str">
        <f>IFERROR(IF(C680&lt;&gt;"",M681/(WeightToLoseGain),""),"")</f>
        <v/>
      </c>
    </row>
    <row r="682" spans="3:14" ht="15" customHeight="1" x14ac:dyDescent="0.3">
      <c r="C682" s="26" t="str">
        <f t="shared" si="50"/>
        <v/>
      </c>
      <c r="D682" s="18" t="str">
        <f t="shared" si="53"/>
        <v/>
      </c>
      <c r="E682" s="18" t="str">
        <f t="shared" si="51"/>
        <v/>
      </c>
      <c r="F682" s="19" t="str">
        <f t="shared" si="52"/>
        <v/>
      </c>
      <c r="G682" s="29" t="str">
        <f>IFERROR(RunningBMR,"")</f>
        <v/>
      </c>
      <c r="H682" s="20" t="str">
        <f>IFERROR(IF(L681&gt;0,G681*ActivityFactor+IF(WeightGoal="Maintain",0,IF(WeightGoal="Decrease",-500,IF(WeightGoal="Increase",500))),""),"")</f>
        <v/>
      </c>
      <c r="I682" s="20" t="str">
        <f>IFERROR(G682*(ActivityFactor),"")</f>
        <v/>
      </c>
      <c r="J682" s="20" t="str">
        <f>IFERROR(IF(WeightGoal="Increase",H682-I682,I682-H682),"")</f>
        <v/>
      </c>
      <c r="K682" s="21" t="str">
        <f t="shared" si="54"/>
        <v/>
      </c>
      <c r="L682" s="28" t="str">
        <f>IFERROR(IF(Standard,K682/CalsPerPound,K682/CalsPerPound/2.2),"")</f>
        <v/>
      </c>
      <c r="M682" s="27" t="str">
        <f>IFERROR(WeightToLoseGain-L682,"")</f>
        <v/>
      </c>
      <c r="N682" s="40" t="str">
        <f>IFERROR(IF(C681&lt;&gt;"",M682/(WeightToLoseGain),""),"")</f>
        <v/>
      </c>
    </row>
    <row r="683" spans="3:14" ht="15" customHeight="1" x14ac:dyDescent="0.3">
      <c r="C683" s="26" t="str">
        <f t="shared" si="50"/>
        <v/>
      </c>
      <c r="D683" s="18" t="str">
        <f t="shared" si="53"/>
        <v/>
      </c>
      <c r="E683" s="18" t="str">
        <f t="shared" si="51"/>
        <v/>
      </c>
      <c r="F683" s="19" t="str">
        <f t="shared" si="52"/>
        <v/>
      </c>
      <c r="G683" s="29" t="str">
        <f>IFERROR(RunningBMR,"")</f>
        <v/>
      </c>
      <c r="H683" s="20" t="str">
        <f>IFERROR(IF(L682&gt;0,G682*ActivityFactor+IF(WeightGoal="Maintain",0,IF(WeightGoal="Decrease",-500,IF(WeightGoal="Increase",500))),""),"")</f>
        <v/>
      </c>
      <c r="I683" s="20" t="str">
        <f>IFERROR(G683*(ActivityFactor),"")</f>
        <v/>
      </c>
      <c r="J683" s="20" t="str">
        <f>IFERROR(IF(WeightGoal="Increase",H683-I683,I683-H683),"")</f>
        <v/>
      </c>
      <c r="K683" s="21" t="str">
        <f t="shared" si="54"/>
        <v/>
      </c>
      <c r="L683" s="28" t="str">
        <f>IFERROR(IF(Standard,K683/CalsPerPound,K683/CalsPerPound/2.2),"")</f>
        <v/>
      </c>
      <c r="M683" s="27" t="str">
        <f>IFERROR(WeightToLoseGain-L683,"")</f>
        <v/>
      </c>
      <c r="N683" s="40" t="str">
        <f>IFERROR(IF(C682&lt;&gt;"",M683/(WeightToLoseGain),""),"")</f>
        <v/>
      </c>
    </row>
    <row r="684" spans="3:14" ht="15" customHeight="1" x14ac:dyDescent="0.3">
      <c r="C684" s="26" t="str">
        <f t="shared" si="50"/>
        <v/>
      </c>
      <c r="D684" s="18" t="str">
        <f t="shared" si="53"/>
        <v/>
      </c>
      <c r="E684" s="18" t="str">
        <f t="shared" si="51"/>
        <v/>
      </c>
      <c r="F684" s="19" t="str">
        <f t="shared" si="52"/>
        <v/>
      </c>
      <c r="G684" s="29" t="str">
        <f>IFERROR(RunningBMR,"")</f>
        <v/>
      </c>
      <c r="H684" s="20" t="str">
        <f>IFERROR(IF(L683&gt;0,G683*ActivityFactor+IF(WeightGoal="Maintain",0,IF(WeightGoal="Decrease",-500,IF(WeightGoal="Increase",500))),""),"")</f>
        <v/>
      </c>
      <c r="I684" s="20" t="str">
        <f>IFERROR(G684*(ActivityFactor),"")</f>
        <v/>
      </c>
      <c r="J684" s="20" t="str">
        <f>IFERROR(IF(WeightGoal="Increase",H684-I684,I684-H684),"")</f>
        <v/>
      </c>
      <c r="K684" s="21" t="str">
        <f t="shared" si="54"/>
        <v/>
      </c>
      <c r="L684" s="28" t="str">
        <f>IFERROR(IF(Standard,K684/CalsPerPound,K684/CalsPerPound/2.2),"")</f>
        <v/>
      </c>
      <c r="M684" s="27" t="str">
        <f>IFERROR(WeightToLoseGain-L684,"")</f>
        <v/>
      </c>
      <c r="N684" s="40" t="str">
        <f>IFERROR(IF(C683&lt;&gt;"",M684/(WeightToLoseGain),""),"")</f>
        <v/>
      </c>
    </row>
    <row r="685" spans="3:14" ht="15" customHeight="1" x14ac:dyDescent="0.3">
      <c r="C685" s="26" t="str">
        <f t="shared" si="50"/>
        <v/>
      </c>
      <c r="D685" s="18" t="str">
        <f t="shared" si="53"/>
        <v/>
      </c>
      <c r="E685" s="18" t="str">
        <f t="shared" si="51"/>
        <v/>
      </c>
      <c r="F685" s="19" t="str">
        <f t="shared" si="52"/>
        <v/>
      </c>
      <c r="G685" s="29" t="str">
        <f>IFERROR(RunningBMR,"")</f>
        <v/>
      </c>
      <c r="H685" s="20" t="str">
        <f>IFERROR(IF(L684&gt;0,G684*ActivityFactor+IF(WeightGoal="Maintain",0,IF(WeightGoal="Decrease",-500,IF(WeightGoal="Increase",500))),""),"")</f>
        <v/>
      </c>
      <c r="I685" s="20" t="str">
        <f>IFERROR(G685*(ActivityFactor),"")</f>
        <v/>
      </c>
      <c r="J685" s="20" t="str">
        <f>IFERROR(IF(WeightGoal="Increase",H685-I685,I685-H685),"")</f>
        <v/>
      </c>
      <c r="K685" s="21" t="str">
        <f t="shared" si="54"/>
        <v/>
      </c>
      <c r="L685" s="28" t="str">
        <f>IFERROR(IF(Standard,K685/CalsPerPound,K685/CalsPerPound/2.2),"")</f>
        <v/>
      </c>
      <c r="M685" s="27" t="str">
        <f>IFERROR(WeightToLoseGain-L685,"")</f>
        <v/>
      </c>
      <c r="N685" s="40" t="str">
        <f>IFERROR(IF(C684&lt;&gt;"",M685/(WeightToLoseGain),""),"")</f>
        <v/>
      </c>
    </row>
    <row r="686" spans="3:14" ht="15" customHeight="1" x14ac:dyDescent="0.3">
      <c r="C686" s="26" t="str">
        <f t="shared" si="50"/>
        <v/>
      </c>
      <c r="D686" s="18" t="str">
        <f t="shared" si="53"/>
        <v/>
      </c>
      <c r="E686" s="18" t="str">
        <f t="shared" si="51"/>
        <v/>
      </c>
      <c r="F686" s="19" t="str">
        <f t="shared" si="52"/>
        <v/>
      </c>
      <c r="G686" s="29" t="str">
        <f>IFERROR(RunningBMR,"")</f>
        <v/>
      </c>
      <c r="H686" s="20" t="str">
        <f>IFERROR(IF(L685&gt;0,G685*ActivityFactor+IF(WeightGoal="Maintain",0,IF(WeightGoal="Decrease",-500,IF(WeightGoal="Increase",500))),""),"")</f>
        <v/>
      </c>
      <c r="I686" s="20" t="str">
        <f>IFERROR(G686*(ActivityFactor),"")</f>
        <v/>
      </c>
      <c r="J686" s="20" t="str">
        <f>IFERROR(IF(WeightGoal="Increase",H686-I686,I686-H686),"")</f>
        <v/>
      </c>
      <c r="K686" s="21" t="str">
        <f t="shared" si="54"/>
        <v/>
      </c>
      <c r="L686" s="28" t="str">
        <f>IFERROR(IF(Standard,K686/CalsPerPound,K686/CalsPerPound/2.2),"")</f>
        <v/>
      </c>
      <c r="M686" s="27" t="str">
        <f>IFERROR(WeightToLoseGain-L686,"")</f>
        <v/>
      </c>
      <c r="N686" s="40" t="str">
        <f>IFERROR(IF(C685&lt;&gt;"",M686/(WeightToLoseGain),""),"")</f>
        <v/>
      </c>
    </row>
    <row r="687" spans="3:14" ht="15" customHeight="1" x14ac:dyDescent="0.3">
      <c r="C687" s="26" t="str">
        <f t="shared" si="50"/>
        <v/>
      </c>
      <c r="D687" s="18" t="str">
        <f t="shared" si="53"/>
        <v/>
      </c>
      <c r="E687" s="18" t="str">
        <f t="shared" si="51"/>
        <v/>
      </c>
      <c r="F687" s="19" t="str">
        <f t="shared" si="52"/>
        <v/>
      </c>
      <c r="G687" s="29" t="str">
        <f>IFERROR(RunningBMR,"")</f>
        <v/>
      </c>
      <c r="H687" s="20" t="str">
        <f>IFERROR(IF(L686&gt;0,G686*ActivityFactor+IF(WeightGoal="Maintain",0,IF(WeightGoal="Decrease",-500,IF(WeightGoal="Increase",500))),""),"")</f>
        <v/>
      </c>
      <c r="I687" s="20" t="str">
        <f>IFERROR(G687*(ActivityFactor),"")</f>
        <v/>
      </c>
      <c r="J687" s="20" t="str">
        <f>IFERROR(IF(WeightGoal="Increase",H687-I687,I687-H687),"")</f>
        <v/>
      </c>
      <c r="K687" s="21" t="str">
        <f t="shared" si="54"/>
        <v/>
      </c>
      <c r="L687" s="28" t="str">
        <f>IFERROR(IF(Standard,K687/CalsPerPound,K687/CalsPerPound/2.2),"")</f>
        <v/>
      </c>
      <c r="M687" s="27" t="str">
        <f>IFERROR(WeightToLoseGain-L687,"")</f>
        <v/>
      </c>
      <c r="N687" s="40" t="str">
        <f>IFERROR(IF(C686&lt;&gt;"",M687/(WeightToLoseGain),""),"")</f>
        <v/>
      </c>
    </row>
    <row r="688" spans="3:14" ht="15" customHeight="1" x14ac:dyDescent="0.3">
      <c r="C688" s="26" t="str">
        <f t="shared" si="50"/>
        <v/>
      </c>
      <c r="D688" s="18" t="str">
        <f t="shared" si="53"/>
        <v/>
      </c>
      <c r="E688" s="18" t="str">
        <f t="shared" si="51"/>
        <v/>
      </c>
      <c r="F688" s="19" t="str">
        <f t="shared" si="52"/>
        <v/>
      </c>
      <c r="G688" s="29" t="str">
        <f>IFERROR(RunningBMR,"")</f>
        <v/>
      </c>
      <c r="H688" s="20" t="str">
        <f>IFERROR(IF(L687&gt;0,G687*ActivityFactor+IF(WeightGoal="Maintain",0,IF(WeightGoal="Decrease",-500,IF(WeightGoal="Increase",500))),""),"")</f>
        <v/>
      </c>
      <c r="I688" s="20" t="str">
        <f>IFERROR(G688*(ActivityFactor),"")</f>
        <v/>
      </c>
      <c r="J688" s="20" t="str">
        <f>IFERROR(IF(WeightGoal="Increase",H688-I688,I688-H688),"")</f>
        <v/>
      </c>
      <c r="K688" s="21" t="str">
        <f t="shared" si="54"/>
        <v/>
      </c>
      <c r="L688" s="28" t="str">
        <f>IFERROR(IF(Standard,K688/CalsPerPound,K688/CalsPerPound/2.2),"")</f>
        <v/>
      </c>
      <c r="M688" s="27" t="str">
        <f>IFERROR(WeightToLoseGain-L688,"")</f>
        <v/>
      </c>
      <c r="N688" s="40" t="str">
        <f>IFERROR(IF(C687&lt;&gt;"",M688/(WeightToLoseGain),""),"")</f>
        <v/>
      </c>
    </row>
    <row r="689" spans="3:14" ht="15" customHeight="1" x14ac:dyDescent="0.3">
      <c r="C689" s="26" t="str">
        <f t="shared" si="50"/>
        <v/>
      </c>
      <c r="D689" s="18" t="str">
        <f t="shared" si="53"/>
        <v/>
      </c>
      <c r="E689" s="18" t="str">
        <f t="shared" si="51"/>
        <v/>
      </c>
      <c r="F689" s="19" t="str">
        <f t="shared" si="52"/>
        <v/>
      </c>
      <c r="G689" s="29" t="str">
        <f>IFERROR(RunningBMR,"")</f>
        <v/>
      </c>
      <c r="H689" s="20" t="str">
        <f>IFERROR(IF(L688&gt;0,G688*ActivityFactor+IF(WeightGoal="Maintain",0,IF(WeightGoal="Decrease",-500,IF(WeightGoal="Increase",500))),""),"")</f>
        <v/>
      </c>
      <c r="I689" s="20" t="str">
        <f>IFERROR(G689*(ActivityFactor),"")</f>
        <v/>
      </c>
      <c r="J689" s="20" t="str">
        <f>IFERROR(IF(WeightGoal="Increase",H689-I689,I689-H689),"")</f>
        <v/>
      </c>
      <c r="K689" s="21" t="str">
        <f t="shared" si="54"/>
        <v/>
      </c>
      <c r="L689" s="28" t="str">
        <f>IFERROR(IF(Standard,K689/CalsPerPound,K689/CalsPerPound/2.2),"")</f>
        <v/>
      </c>
      <c r="M689" s="27" t="str">
        <f>IFERROR(WeightToLoseGain-L689,"")</f>
        <v/>
      </c>
      <c r="N689" s="40" t="str">
        <f>IFERROR(IF(C688&lt;&gt;"",M689/(WeightToLoseGain),""),"")</f>
        <v/>
      </c>
    </row>
    <row r="690" spans="3:14" ht="15" customHeight="1" x14ac:dyDescent="0.3">
      <c r="C690" s="26" t="str">
        <f t="shared" si="50"/>
        <v/>
      </c>
      <c r="D690" s="18" t="str">
        <f t="shared" si="53"/>
        <v/>
      </c>
      <c r="E690" s="18" t="str">
        <f t="shared" si="51"/>
        <v/>
      </c>
      <c r="F690" s="19" t="str">
        <f t="shared" si="52"/>
        <v/>
      </c>
      <c r="G690" s="29" t="str">
        <f>IFERROR(RunningBMR,"")</f>
        <v/>
      </c>
      <c r="H690" s="20" t="str">
        <f>IFERROR(IF(L689&gt;0,G689*ActivityFactor+IF(WeightGoal="Maintain",0,IF(WeightGoal="Decrease",-500,IF(WeightGoal="Increase",500))),""),"")</f>
        <v/>
      </c>
      <c r="I690" s="20" t="str">
        <f>IFERROR(G690*(ActivityFactor),"")</f>
        <v/>
      </c>
      <c r="J690" s="20" t="str">
        <f>IFERROR(IF(WeightGoal="Increase",H690-I690,I690-H690),"")</f>
        <v/>
      </c>
      <c r="K690" s="21" t="str">
        <f t="shared" si="54"/>
        <v/>
      </c>
      <c r="L690" s="28" t="str">
        <f>IFERROR(IF(Standard,K690/CalsPerPound,K690/CalsPerPound/2.2),"")</f>
        <v/>
      </c>
      <c r="M690" s="27" t="str">
        <f>IFERROR(WeightToLoseGain-L690,"")</f>
        <v/>
      </c>
      <c r="N690" s="40" t="str">
        <f>IFERROR(IF(C689&lt;&gt;"",M690/(WeightToLoseGain),""),"")</f>
        <v/>
      </c>
    </row>
    <row r="691" spans="3:14" ht="15" customHeight="1" x14ac:dyDescent="0.3">
      <c r="C691" s="26" t="str">
        <f t="shared" si="50"/>
        <v/>
      </c>
      <c r="D691" s="18" t="str">
        <f t="shared" si="53"/>
        <v/>
      </c>
      <c r="E691" s="18" t="str">
        <f t="shared" si="51"/>
        <v/>
      </c>
      <c r="F691" s="19" t="str">
        <f t="shared" si="52"/>
        <v/>
      </c>
      <c r="G691" s="29" t="str">
        <f>IFERROR(RunningBMR,"")</f>
        <v/>
      </c>
      <c r="H691" s="20" t="str">
        <f>IFERROR(IF(L690&gt;0,G690*ActivityFactor+IF(WeightGoal="Maintain",0,IF(WeightGoal="Decrease",-500,IF(WeightGoal="Increase",500))),""),"")</f>
        <v/>
      </c>
      <c r="I691" s="20" t="str">
        <f>IFERROR(G691*(ActivityFactor),"")</f>
        <v/>
      </c>
      <c r="J691" s="20" t="str">
        <f>IFERROR(IF(WeightGoal="Increase",H691-I691,I691-H691),"")</f>
        <v/>
      </c>
      <c r="K691" s="21" t="str">
        <f t="shared" si="54"/>
        <v/>
      </c>
      <c r="L691" s="28" t="str">
        <f>IFERROR(IF(Standard,K691/CalsPerPound,K691/CalsPerPound/2.2),"")</f>
        <v/>
      </c>
      <c r="M691" s="27" t="str">
        <f>IFERROR(WeightToLoseGain-L691,"")</f>
        <v/>
      </c>
      <c r="N691" s="40" t="str">
        <f>IFERROR(IF(C690&lt;&gt;"",M691/(WeightToLoseGain),""),"")</f>
        <v/>
      </c>
    </row>
    <row r="692" spans="3:14" ht="15" customHeight="1" x14ac:dyDescent="0.3">
      <c r="C692" s="26" t="str">
        <f t="shared" si="50"/>
        <v/>
      </c>
      <c r="D692" s="18" t="str">
        <f t="shared" si="53"/>
        <v/>
      </c>
      <c r="E692" s="18" t="str">
        <f t="shared" si="51"/>
        <v/>
      </c>
      <c r="F692" s="19" t="str">
        <f t="shared" si="52"/>
        <v/>
      </c>
      <c r="G692" s="29" t="str">
        <f>IFERROR(RunningBMR,"")</f>
        <v/>
      </c>
      <c r="H692" s="20" t="str">
        <f>IFERROR(IF(L691&gt;0,G691*ActivityFactor+IF(WeightGoal="Maintain",0,IF(WeightGoal="Decrease",-500,IF(WeightGoal="Increase",500))),""),"")</f>
        <v/>
      </c>
      <c r="I692" s="20" t="str">
        <f>IFERROR(G692*(ActivityFactor),"")</f>
        <v/>
      </c>
      <c r="J692" s="20" t="str">
        <f>IFERROR(IF(WeightGoal="Increase",H692-I692,I692-H692),"")</f>
        <v/>
      </c>
      <c r="K692" s="21" t="str">
        <f t="shared" si="54"/>
        <v/>
      </c>
      <c r="L692" s="28" t="str">
        <f>IFERROR(IF(Standard,K692/CalsPerPound,K692/CalsPerPound/2.2),"")</f>
        <v/>
      </c>
      <c r="M692" s="27" t="str">
        <f>IFERROR(WeightToLoseGain-L692,"")</f>
        <v/>
      </c>
      <c r="N692" s="40" t="str">
        <f>IFERROR(IF(C691&lt;&gt;"",M692/(WeightToLoseGain),""),"")</f>
        <v/>
      </c>
    </row>
    <row r="693" spans="3:14" ht="15" customHeight="1" x14ac:dyDescent="0.3">
      <c r="C693" s="26" t="str">
        <f t="shared" si="50"/>
        <v/>
      </c>
      <c r="D693" s="18" t="str">
        <f t="shared" si="53"/>
        <v/>
      </c>
      <c r="E693" s="18" t="str">
        <f t="shared" si="51"/>
        <v/>
      </c>
      <c r="F693" s="19" t="str">
        <f t="shared" si="52"/>
        <v/>
      </c>
      <c r="G693" s="29" t="str">
        <f>IFERROR(RunningBMR,"")</f>
        <v/>
      </c>
      <c r="H693" s="20" t="str">
        <f>IFERROR(IF(L692&gt;0,G692*ActivityFactor+IF(WeightGoal="Maintain",0,IF(WeightGoal="Decrease",-500,IF(WeightGoal="Increase",500))),""),"")</f>
        <v/>
      </c>
      <c r="I693" s="20" t="str">
        <f>IFERROR(G693*(ActivityFactor),"")</f>
        <v/>
      </c>
      <c r="J693" s="20" t="str">
        <f>IFERROR(IF(WeightGoal="Increase",H693-I693,I693-H693),"")</f>
        <v/>
      </c>
      <c r="K693" s="21" t="str">
        <f t="shared" si="54"/>
        <v/>
      </c>
      <c r="L693" s="28" t="str">
        <f>IFERROR(IF(Standard,K693/CalsPerPound,K693/CalsPerPound/2.2),"")</f>
        <v/>
      </c>
      <c r="M693" s="27" t="str">
        <f>IFERROR(WeightToLoseGain-L693,"")</f>
        <v/>
      </c>
      <c r="N693" s="40" t="str">
        <f>IFERROR(IF(C692&lt;&gt;"",M693/(WeightToLoseGain),""),"")</f>
        <v/>
      </c>
    </row>
    <row r="694" spans="3:14" ht="15" customHeight="1" x14ac:dyDescent="0.3">
      <c r="C694" s="26" t="str">
        <f t="shared" si="50"/>
        <v/>
      </c>
      <c r="D694" s="18" t="str">
        <f t="shared" si="53"/>
        <v/>
      </c>
      <c r="E694" s="18" t="str">
        <f t="shared" si="51"/>
        <v/>
      </c>
      <c r="F694" s="19" t="str">
        <f t="shared" si="52"/>
        <v/>
      </c>
      <c r="G694" s="29" t="str">
        <f>IFERROR(RunningBMR,"")</f>
        <v/>
      </c>
      <c r="H694" s="20" t="str">
        <f>IFERROR(IF(L693&gt;0,G693*ActivityFactor+IF(WeightGoal="Maintain",0,IF(WeightGoal="Decrease",-500,IF(WeightGoal="Increase",500))),""),"")</f>
        <v/>
      </c>
      <c r="I694" s="20" t="str">
        <f>IFERROR(G694*(ActivityFactor),"")</f>
        <v/>
      </c>
      <c r="J694" s="20" t="str">
        <f>IFERROR(IF(WeightGoal="Increase",H694-I694,I694-H694),"")</f>
        <v/>
      </c>
      <c r="K694" s="21" t="str">
        <f t="shared" si="54"/>
        <v/>
      </c>
      <c r="L694" s="28" t="str">
        <f>IFERROR(IF(Standard,K694/CalsPerPound,K694/CalsPerPound/2.2),"")</f>
        <v/>
      </c>
      <c r="M694" s="27" t="str">
        <f>IFERROR(WeightToLoseGain-L694,"")</f>
        <v/>
      </c>
      <c r="N694" s="40" t="str">
        <f>IFERROR(IF(C693&lt;&gt;"",M694/(WeightToLoseGain),""),"")</f>
        <v/>
      </c>
    </row>
    <row r="695" spans="3:14" ht="15" customHeight="1" x14ac:dyDescent="0.3">
      <c r="C695" s="26" t="str">
        <f t="shared" si="50"/>
        <v/>
      </c>
      <c r="D695" s="18" t="str">
        <f t="shared" si="53"/>
        <v/>
      </c>
      <c r="E695" s="18" t="str">
        <f t="shared" si="51"/>
        <v/>
      </c>
      <c r="F695" s="19" t="str">
        <f t="shared" si="52"/>
        <v/>
      </c>
      <c r="G695" s="29" t="str">
        <f>IFERROR(RunningBMR,"")</f>
        <v/>
      </c>
      <c r="H695" s="20" t="str">
        <f>IFERROR(IF(L694&gt;0,G694*ActivityFactor+IF(WeightGoal="Maintain",0,IF(WeightGoal="Decrease",-500,IF(WeightGoal="Increase",500))),""),"")</f>
        <v/>
      </c>
      <c r="I695" s="20" t="str">
        <f>IFERROR(G695*(ActivityFactor),"")</f>
        <v/>
      </c>
      <c r="J695" s="20" t="str">
        <f>IFERROR(IF(WeightGoal="Increase",H695-I695,I695-H695),"")</f>
        <v/>
      </c>
      <c r="K695" s="21" t="str">
        <f t="shared" si="54"/>
        <v/>
      </c>
      <c r="L695" s="28" t="str">
        <f>IFERROR(IF(Standard,K695/CalsPerPound,K695/CalsPerPound/2.2),"")</f>
        <v/>
      </c>
      <c r="M695" s="27" t="str">
        <f>IFERROR(WeightToLoseGain-L695,"")</f>
        <v/>
      </c>
      <c r="N695" s="40" t="str">
        <f>IFERROR(IF(C694&lt;&gt;"",M695/(WeightToLoseGain),""),"")</f>
        <v/>
      </c>
    </row>
    <row r="696" spans="3:14" ht="15" customHeight="1" x14ac:dyDescent="0.3">
      <c r="C696" s="26" t="str">
        <f t="shared" si="50"/>
        <v/>
      </c>
      <c r="D696" s="18" t="str">
        <f t="shared" si="53"/>
        <v/>
      </c>
      <c r="E696" s="18" t="str">
        <f t="shared" si="51"/>
        <v/>
      </c>
      <c r="F696" s="19" t="str">
        <f t="shared" si="52"/>
        <v/>
      </c>
      <c r="G696" s="29" t="str">
        <f>IFERROR(RunningBMR,"")</f>
        <v/>
      </c>
      <c r="H696" s="20" t="str">
        <f>IFERROR(IF(L695&gt;0,G695*ActivityFactor+IF(WeightGoal="Maintain",0,IF(WeightGoal="Decrease",-500,IF(WeightGoal="Increase",500))),""),"")</f>
        <v/>
      </c>
      <c r="I696" s="20" t="str">
        <f>IFERROR(G696*(ActivityFactor),"")</f>
        <v/>
      </c>
      <c r="J696" s="20" t="str">
        <f>IFERROR(IF(WeightGoal="Increase",H696-I696,I696-H696),"")</f>
        <v/>
      </c>
      <c r="K696" s="21" t="str">
        <f t="shared" si="54"/>
        <v/>
      </c>
      <c r="L696" s="28" t="str">
        <f>IFERROR(IF(Standard,K696/CalsPerPound,K696/CalsPerPound/2.2),"")</f>
        <v/>
      </c>
      <c r="M696" s="27" t="str">
        <f>IFERROR(WeightToLoseGain-L696,"")</f>
        <v/>
      </c>
      <c r="N696" s="40" t="str">
        <f>IFERROR(IF(C695&lt;&gt;"",M696/(WeightToLoseGain),""),"")</f>
        <v/>
      </c>
    </row>
    <row r="697" spans="3:14" ht="15" customHeight="1" x14ac:dyDescent="0.3">
      <c r="C697" s="26" t="str">
        <f t="shared" si="50"/>
        <v/>
      </c>
      <c r="D697" s="18" t="str">
        <f t="shared" si="53"/>
        <v/>
      </c>
      <c r="E697" s="18" t="str">
        <f t="shared" si="51"/>
        <v/>
      </c>
      <c r="F697" s="19" t="str">
        <f t="shared" si="52"/>
        <v/>
      </c>
      <c r="G697" s="29" t="str">
        <f>IFERROR(RunningBMR,"")</f>
        <v/>
      </c>
      <c r="H697" s="20" t="str">
        <f>IFERROR(IF(L696&gt;0,G696*ActivityFactor+IF(WeightGoal="Maintain",0,IF(WeightGoal="Decrease",-500,IF(WeightGoal="Increase",500))),""),"")</f>
        <v/>
      </c>
      <c r="I697" s="20" t="str">
        <f>IFERROR(G697*(ActivityFactor),"")</f>
        <v/>
      </c>
      <c r="J697" s="20" t="str">
        <f>IFERROR(IF(WeightGoal="Increase",H697-I697,I697-H697),"")</f>
        <v/>
      </c>
      <c r="K697" s="21" t="str">
        <f t="shared" si="54"/>
        <v/>
      </c>
      <c r="L697" s="28" t="str">
        <f>IFERROR(IF(Standard,K697/CalsPerPound,K697/CalsPerPound/2.2),"")</f>
        <v/>
      </c>
      <c r="M697" s="27" t="str">
        <f>IFERROR(WeightToLoseGain-L697,"")</f>
        <v/>
      </c>
      <c r="N697" s="40" t="str">
        <f>IFERROR(IF(C696&lt;&gt;"",M697/(WeightToLoseGain),""),"")</f>
        <v/>
      </c>
    </row>
    <row r="698" spans="3:14" ht="15" customHeight="1" x14ac:dyDescent="0.3">
      <c r="C698" s="26" t="str">
        <f t="shared" si="50"/>
        <v/>
      </c>
      <c r="D698" s="18" t="str">
        <f t="shared" si="53"/>
        <v/>
      </c>
      <c r="E698" s="18" t="str">
        <f t="shared" si="51"/>
        <v/>
      </c>
      <c r="F698" s="19" t="str">
        <f t="shared" si="52"/>
        <v/>
      </c>
      <c r="G698" s="29" t="str">
        <f>IFERROR(RunningBMR,"")</f>
        <v/>
      </c>
      <c r="H698" s="20" t="str">
        <f>IFERROR(IF(L697&gt;0,G697*ActivityFactor+IF(WeightGoal="Maintain",0,IF(WeightGoal="Decrease",-500,IF(WeightGoal="Increase",500))),""),"")</f>
        <v/>
      </c>
      <c r="I698" s="20" t="str">
        <f>IFERROR(G698*(ActivityFactor),"")</f>
        <v/>
      </c>
      <c r="J698" s="20" t="str">
        <f>IFERROR(IF(WeightGoal="Increase",H698-I698,I698-H698),"")</f>
        <v/>
      </c>
      <c r="K698" s="21" t="str">
        <f t="shared" si="54"/>
        <v/>
      </c>
      <c r="L698" s="28" t="str">
        <f>IFERROR(IF(Standard,K698/CalsPerPound,K698/CalsPerPound/2.2),"")</f>
        <v/>
      </c>
      <c r="M698" s="27" t="str">
        <f>IFERROR(WeightToLoseGain-L698,"")</f>
        <v/>
      </c>
      <c r="N698" s="40" t="str">
        <f>IFERROR(IF(C697&lt;&gt;"",M698/(WeightToLoseGain),""),"")</f>
        <v/>
      </c>
    </row>
    <row r="699" spans="3:14" ht="15" customHeight="1" x14ac:dyDescent="0.3">
      <c r="C699" s="26" t="str">
        <f t="shared" si="50"/>
        <v/>
      </c>
      <c r="D699" s="18" t="str">
        <f t="shared" si="53"/>
        <v/>
      </c>
      <c r="E699" s="18" t="str">
        <f t="shared" si="51"/>
        <v/>
      </c>
      <c r="F699" s="19" t="str">
        <f t="shared" si="52"/>
        <v/>
      </c>
      <c r="G699" s="29" t="str">
        <f>IFERROR(RunningBMR,"")</f>
        <v/>
      </c>
      <c r="H699" s="20" t="str">
        <f>IFERROR(IF(L698&gt;0,G698*ActivityFactor+IF(WeightGoal="Maintain",0,IF(WeightGoal="Decrease",-500,IF(WeightGoal="Increase",500))),""),"")</f>
        <v/>
      </c>
      <c r="I699" s="20" t="str">
        <f>IFERROR(G699*(ActivityFactor),"")</f>
        <v/>
      </c>
      <c r="J699" s="20" t="str">
        <f>IFERROR(IF(WeightGoal="Increase",H699-I699,I699-H699),"")</f>
        <v/>
      </c>
      <c r="K699" s="21" t="str">
        <f t="shared" si="54"/>
        <v/>
      </c>
      <c r="L699" s="28" t="str">
        <f>IFERROR(IF(Standard,K699/CalsPerPound,K699/CalsPerPound/2.2),"")</f>
        <v/>
      </c>
      <c r="M699" s="27" t="str">
        <f>IFERROR(WeightToLoseGain-L699,"")</f>
        <v/>
      </c>
      <c r="N699" s="40" t="str">
        <f>IFERROR(IF(C698&lt;&gt;"",M699/(WeightToLoseGain),""),"")</f>
        <v/>
      </c>
    </row>
    <row r="700" spans="3:14" ht="15" customHeight="1" x14ac:dyDescent="0.3">
      <c r="C700" s="26" t="str">
        <f t="shared" si="50"/>
        <v/>
      </c>
      <c r="D700" s="18" t="str">
        <f t="shared" si="53"/>
        <v/>
      </c>
      <c r="E700" s="18" t="str">
        <f t="shared" si="51"/>
        <v/>
      </c>
      <c r="F700" s="19" t="str">
        <f t="shared" si="52"/>
        <v/>
      </c>
      <c r="G700" s="29" t="str">
        <f>IFERROR(RunningBMR,"")</f>
        <v/>
      </c>
      <c r="H700" s="20" t="str">
        <f>IFERROR(IF(L699&gt;0,G699*ActivityFactor+IF(WeightGoal="Maintain",0,IF(WeightGoal="Decrease",-500,IF(WeightGoal="Increase",500))),""),"")</f>
        <v/>
      </c>
      <c r="I700" s="20" t="str">
        <f>IFERROR(G700*(ActivityFactor),"")</f>
        <v/>
      </c>
      <c r="J700" s="20" t="str">
        <f>IFERROR(IF(WeightGoal="Increase",H700-I700,I700-H700),"")</f>
        <v/>
      </c>
      <c r="K700" s="21" t="str">
        <f t="shared" si="54"/>
        <v/>
      </c>
      <c r="L700" s="28" t="str">
        <f>IFERROR(IF(Standard,K700/CalsPerPound,K700/CalsPerPound/2.2),"")</f>
        <v/>
      </c>
      <c r="M700" s="27" t="str">
        <f>IFERROR(WeightToLoseGain-L700,"")</f>
        <v/>
      </c>
      <c r="N700" s="40" t="str">
        <f>IFERROR(IF(C699&lt;&gt;"",M700/(WeightToLoseGain),""),"")</f>
        <v/>
      </c>
    </row>
    <row r="701" spans="3:14" ht="15" customHeight="1" x14ac:dyDescent="0.3">
      <c r="C701" s="26" t="str">
        <f t="shared" si="50"/>
        <v/>
      </c>
      <c r="D701" s="18" t="str">
        <f t="shared" si="53"/>
        <v/>
      </c>
      <c r="E701" s="18" t="str">
        <f t="shared" si="51"/>
        <v/>
      </c>
      <c r="F701" s="19" t="str">
        <f t="shared" si="52"/>
        <v/>
      </c>
      <c r="G701" s="29" t="str">
        <f>IFERROR(RunningBMR,"")</f>
        <v/>
      </c>
      <c r="H701" s="20" t="str">
        <f>IFERROR(IF(L700&gt;0,G700*ActivityFactor+IF(WeightGoal="Maintain",0,IF(WeightGoal="Decrease",-500,IF(WeightGoal="Increase",500))),""),"")</f>
        <v/>
      </c>
      <c r="I701" s="20" t="str">
        <f>IFERROR(G701*(ActivityFactor),"")</f>
        <v/>
      </c>
      <c r="J701" s="20" t="str">
        <f>IFERROR(IF(WeightGoal="Increase",H701-I701,I701-H701),"")</f>
        <v/>
      </c>
      <c r="K701" s="21" t="str">
        <f t="shared" si="54"/>
        <v/>
      </c>
      <c r="L701" s="28" t="str">
        <f>IFERROR(IF(Standard,K701/CalsPerPound,K701/CalsPerPound/2.2),"")</f>
        <v/>
      </c>
      <c r="M701" s="27" t="str">
        <f>IFERROR(WeightToLoseGain-L701,"")</f>
        <v/>
      </c>
      <c r="N701" s="40" t="str">
        <f>IFERROR(IF(C700&lt;&gt;"",M701/(WeightToLoseGain),""),"")</f>
        <v/>
      </c>
    </row>
    <row r="702" spans="3:14" ht="15" customHeight="1" x14ac:dyDescent="0.3">
      <c r="C702" s="26" t="str">
        <f t="shared" si="50"/>
        <v/>
      </c>
      <c r="D702" s="18" t="str">
        <f t="shared" si="53"/>
        <v/>
      </c>
      <c r="E702" s="18" t="str">
        <f t="shared" si="51"/>
        <v/>
      </c>
      <c r="F702" s="19" t="str">
        <f t="shared" si="52"/>
        <v/>
      </c>
      <c r="G702" s="29" t="str">
        <f>IFERROR(RunningBMR,"")</f>
        <v/>
      </c>
      <c r="H702" s="20" t="str">
        <f>IFERROR(IF(L701&gt;0,G701*ActivityFactor+IF(WeightGoal="Maintain",0,IF(WeightGoal="Decrease",-500,IF(WeightGoal="Increase",500))),""),"")</f>
        <v/>
      </c>
      <c r="I702" s="20" t="str">
        <f>IFERROR(G702*(ActivityFactor),"")</f>
        <v/>
      </c>
      <c r="J702" s="20" t="str">
        <f>IFERROR(IF(WeightGoal="Increase",H702-I702,I702-H702),"")</f>
        <v/>
      </c>
      <c r="K702" s="21" t="str">
        <f t="shared" si="54"/>
        <v/>
      </c>
      <c r="L702" s="28" t="str">
        <f>IFERROR(IF(Standard,K702/CalsPerPound,K702/CalsPerPound/2.2),"")</f>
        <v/>
      </c>
      <c r="M702" s="27" t="str">
        <f>IFERROR(WeightToLoseGain-L702,"")</f>
        <v/>
      </c>
      <c r="N702" s="40" t="str">
        <f>IFERROR(IF(C701&lt;&gt;"",M702/(WeightToLoseGain),""),"")</f>
        <v/>
      </c>
    </row>
    <row r="703" spans="3:14" ht="15" customHeight="1" x14ac:dyDescent="0.3">
      <c r="C703" s="26" t="str">
        <f t="shared" si="50"/>
        <v/>
      </c>
      <c r="D703" s="18" t="str">
        <f t="shared" si="53"/>
        <v/>
      </c>
      <c r="E703" s="18" t="str">
        <f t="shared" si="51"/>
        <v/>
      </c>
      <c r="F703" s="19" t="str">
        <f t="shared" si="52"/>
        <v/>
      </c>
      <c r="G703" s="29" t="str">
        <f>IFERROR(RunningBMR,"")</f>
        <v/>
      </c>
      <c r="H703" s="20" t="str">
        <f>IFERROR(IF(L702&gt;0,G702*ActivityFactor+IF(WeightGoal="Maintain",0,IF(WeightGoal="Decrease",-500,IF(WeightGoal="Increase",500))),""),"")</f>
        <v/>
      </c>
      <c r="I703" s="20" t="str">
        <f>IFERROR(G703*(ActivityFactor),"")</f>
        <v/>
      </c>
      <c r="J703" s="20" t="str">
        <f>IFERROR(IF(WeightGoal="Increase",H703-I703,I703-H703),"")</f>
        <v/>
      </c>
      <c r="K703" s="21" t="str">
        <f t="shared" si="54"/>
        <v/>
      </c>
      <c r="L703" s="28" t="str">
        <f>IFERROR(IF(Standard,K703/CalsPerPound,K703/CalsPerPound/2.2),"")</f>
        <v/>
      </c>
      <c r="M703" s="27" t="str">
        <f>IFERROR(WeightToLoseGain-L703,"")</f>
        <v/>
      </c>
      <c r="N703" s="40" t="str">
        <f>IFERROR(IF(C702&lt;&gt;"",M703/(WeightToLoseGain),""),"")</f>
        <v/>
      </c>
    </row>
    <row r="704" spans="3:14" ht="15" customHeight="1" x14ac:dyDescent="0.3">
      <c r="C704" s="26" t="str">
        <f t="shared" si="50"/>
        <v/>
      </c>
      <c r="D704" s="18" t="str">
        <f t="shared" si="53"/>
        <v/>
      </c>
      <c r="E704" s="18" t="str">
        <f t="shared" si="51"/>
        <v/>
      </c>
      <c r="F704" s="19" t="str">
        <f t="shared" si="52"/>
        <v/>
      </c>
      <c r="G704" s="29" t="str">
        <f>IFERROR(RunningBMR,"")</f>
        <v/>
      </c>
      <c r="H704" s="20" t="str">
        <f>IFERROR(IF(L703&gt;0,G703*ActivityFactor+IF(WeightGoal="Maintain",0,IF(WeightGoal="Decrease",-500,IF(WeightGoal="Increase",500))),""),"")</f>
        <v/>
      </c>
      <c r="I704" s="20" t="str">
        <f>IFERROR(G704*(ActivityFactor),"")</f>
        <v/>
      </c>
      <c r="J704" s="20" t="str">
        <f>IFERROR(IF(WeightGoal="Increase",H704-I704,I704-H704),"")</f>
        <v/>
      </c>
      <c r="K704" s="21" t="str">
        <f t="shared" si="54"/>
        <v/>
      </c>
      <c r="L704" s="28" t="str">
        <f>IFERROR(IF(Standard,K704/CalsPerPound,K704/CalsPerPound/2.2),"")</f>
        <v/>
      </c>
      <c r="M704" s="27" t="str">
        <f>IFERROR(WeightToLoseGain-L704,"")</f>
        <v/>
      </c>
      <c r="N704" s="40" t="str">
        <f>IFERROR(IF(C703&lt;&gt;"",M704/(WeightToLoseGain),""),"")</f>
        <v/>
      </c>
    </row>
    <row r="705" spans="3:14" ht="15" customHeight="1" x14ac:dyDescent="0.3">
      <c r="C705" s="26" t="str">
        <f t="shared" si="50"/>
        <v/>
      </c>
      <c r="D705" s="18" t="str">
        <f t="shared" si="53"/>
        <v/>
      </c>
      <c r="E705" s="18" t="str">
        <f t="shared" si="51"/>
        <v/>
      </c>
      <c r="F705" s="19" t="str">
        <f t="shared" si="52"/>
        <v/>
      </c>
      <c r="G705" s="29" t="str">
        <f>IFERROR(RunningBMR,"")</f>
        <v/>
      </c>
      <c r="H705" s="20" t="str">
        <f>IFERROR(IF(L704&gt;0,G704*ActivityFactor+IF(WeightGoal="Maintain",0,IF(WeightGoal="Decrease",-500,IF(WeightGoal="Increase",500))),""),"")</f>
        <v/>
      </c>
      <c r="I705" s="20" t="str">
        <f>IFERROR(G705*(ActivityFactor),"")</f>
        <v/>
      </c>
      <c r="J705" s="20" t="str">
        <f>IFERROR(IF(WeightGoal="Increase",H705-I705,I705-H705),"")</f>
        <v/>
      </c>
      <c r="K705" s="21" t="str">
        <f t="shared" si="54"/>
        <v/>
      </c>
      <c r="L705" s="28" t="str">
        <f>IFERROR(IF(Standard,K705/CalsPerPound,K705/CalsPerPound/2.2),"")</f>
        <v/>
      </c>
      <c r="M705" s="27" t="str">
        <f>IFERROR(WeightToLoseGain-L705,"")</f>
        <v/>
      </c>
      <c r="N705" s="40" t="str">
        <f>IFERROR(IF(C704&lt;&gt;"",M705/(WeightToLoseGain),""),"")</f>
        <v/>
      </c>
    </row>
    <row r="706" spans="3:14" ht="15" customHeight="1" x14ac:dyDescent="0.3">
      <c r="C706" s="26" t="str">
        <f t="shared" si="50"/>
        <v/>
      </c>
      <c r="D706" s="18" t="str">
        <f t="shared" si="53"/>
        <v/>
      </c>
      <c r="E706" s="18" t="str">
        <f t="shared" si="51"/>
        <v/>
      </c>
      <c r="F706" s="19" t="str">
        <f t="shared" si="52"/>
        <v/>
      </c>
      <c r="G706" s="29" t="str">
        <f>IFERROR(RunningBMR,"")</f>
        <v/>
      </c>
      <c r="H706" s="20" t="str">
        <f>IFERROR(IF(L705&gt;0,G705*ActivityFactor+IF(WeightGoal="Maintain",0,IF(WeightGoal="Decrease",-500,IF(WeightGoal="Increase",500))),""),"")</f>
        <v/>
      </c>
      <c r="I706" s="20" t="str">
        <f>IFERROR(G706*(ActivityFactor),"")</f>
        <v/>
      </c>
      <c r="J706" s="20" t="str">
        <f>IFERROR(IF(WeightGoal="Increase",H706-I706,I706-H706),"")</f>
        <v/>
      </c>
      <c r="K706" s="21" t="str">
        <f t="shared" si="54"/>
        <v/>
      </c>
      <c r="L706" s="28" t="str">
        <f>IFERROR(IF(Standard,K706/CalsPerPound,K706/CalsPerPound/2.2),"")</f>
        <v/>
      </c>
      <c r="M706" s="27" t="str">
        <f>IFERROR(WeightToLoseGain-L706,"")</f>
        <v/>
      </c>
      <c r="N706" s="40" t="str">
        <f>IFERROR(IF(C705&lt;&gt;"",M706/(WeightToLoseGain),""),"")</f>
        <v/>
      </c>
    </row>
    <row r="707" spans="3:14" ht="15" customHeight="1" x14ac:dyDescent="0.3">
      <c r="C707" s="26" t="str">
        <f t="shared" si="50"/>
        <v/>
      </c>
      <c r="D707" s="18" t="str">
        <f t="shared" si="53"/>
        <v/>
      </c>
      <c r="E707" s="18" t="str">
        <f t="shared" si="51"/>
        <v/>
      </c>
      <c r="F707" s="19" t="str">
        <f t="shared" si="52"/>
        <v/>
      </c>
      <c r="G707" s="29" t="str">
        <f>IFERROR(RunningBMR,"")</f>
        <v/>
      </c>
      <c r="H707" s="20" t="str">
        <f>IFERROR(IF(L706&gt;0,G706*ActivityFactor+IF(WeightGoal="Maintain",0,IF(WeightGoal="Decrease",-500,IF(WeightGoal="Increase",500))),""),"")</f>
        <v/>
      </c>
      <c r="I707" s="20" t="str">
        <f>IFERROR(G707*(ActivityFactor),"")</f>
        <v/>
      </c>
      <c r="J707" s="20" t="str">
        <f>IFERROR(IF(WeightGoal="Increase",H707-I707,I707-H707),"")</f>
        <v/>
      </c>
      <c r="K707" s="21" t="str">
        <f t="shared" si="54"/>
        <v/>
      </c>
      <c r="L707" s="28" t="str">
        <f>IFERROR(IF(Standard,K707/CalsPerPound,K707/CalsPerPound/2.2),"")</f>
        <v/>
      </c>
      <c r="M707" s="27" t="str">
        <f>IFERROR(WeightToLoseGain-L707,"")</f>
        <v/>
      </c>
      <c r="N707" s="40" t="str">
        <f>IFERROR(IF(C706&lt;&gt;"",M707/(WeightToLoseGain),""),"")</f>
        <v/>
      </c>
    </row>
    <row r="708" spans="3:14" ht="15" customHeight="1" x14ac:dyDescent="0.3">
      <c r="C708" s="26" t="str">
        <f t="shared" si="50"/>
        <v/>
      </c>
      <c r="D708" s="18" t="str">
        <f t="shared" si="53"/>
        <v/>
      </c>
      <c r="E708" s="18" t="str">
        <f t="shared" si="51"/>
        <v/>
      </c>
      <c r="F708" s="19" t="str">
        <f t="shared" si="52"/>
        <v/>
      </c>
      <c r="G708" s="29" t="str">
        <f>IFERROR(RunningBMR,"")</f>
        <v/>
      </c>
      <c r="H708" s="20" t="str">
        <f>IFERROR(IF(L707&gt;0,G707*ActivityFactor+IF(WeightGoal="Maintain",0,IF(WeightGoal="Decrease",-500,IF(WeightGoal="Increase",500))),""),"")</f>
        <v/>
      </c>
      <c r="I708" s="20" t="str">
        <f>IFERROR(G708*(ActivityFactor),"")</f>
        <v/>
      </c>
      <c r="J708" s="20" t="str">
        <f>IFERROR(IF(WeightGoal="Increase",H708-I708,I708-H708),"")</f>
        <v/>
      </c>
      <c r="K708" s="21" t="str">
        <f t="shared" si="54"/>
        <v/>
      </c>
      <c r="L708" s="28" t="str">
        <f>IFERROR(IF(Standard,K708/CalsPerPound,K708/CalsPerPound/2.2),"")</f>
        <v/>
      </c>
      <c r="M708" s="27" t="str">
        <f>IFERROR(WeightToLoseGain-L708,"")</f>
        <v/>
      </c>
      <c r="N708" s="40" t="str">
        <f>IFERROR(IF(C707&lt;&gt;"",M708/(WeightToLoseGain),""),"")</f>
        <v/>
      </c>
    </row>
    <row r="709" spans="3:14" ht="15" customHeight="1" x14ac:dyDescent="0.3">
      <c r="C709" s="26" t="str">
        <f t="shared" si="50"/>
        <v/>
      </c>
      <c r="D709" s="18" t="str">
        <f t="shared" si="53"/>
        <v/>
      </c>
      <c r="E709" s="18" t="str">
        <f t="shared" si="51"/>
        <v/>
      </c>
      <c r="F709" s="19" t="str">
        <f t="shared" si="52"/>
        <v/>
      </c>
      <c r="G709" s="29" t="str">
        <f>IFERROR(RunningBMR,"")</f>
        <v/>
      </c>
      <c r="H709" s="20" t="str">
        <f>IFERROR(IF(L708&gt;0,G708*ActivityFactor+IF(WeightGoal="Maintain",0,IF(WeightGoal="Decrease",-500,IF(WeightGoal="Increase",500))),""),"")</f>
        <v/>
      </c>
      <c r="I709" s="20" t="str">
        <f>IFERROR(G709*(ActivityFactor),"")</f>
        <v/>
      </c>
      <c r="J709" s="20" t="str">
        <f>IFERROR(IF(WeightGoal="Increase",H709-I709,I709-H709),"")</f>
        <v/>
      </c>
      <c r="K709" s="21" t="str">
        <f t="shared" si="54"/>
        <v/>
      </c>
      <c r="L709" s="28" t="str">
        <f>IFERROR(IF(Standard,K709/CalsPerPound,K709/CalsPerPound/2.2),"")</f>
        <v/>
      </c>
      <c r="M709" s="27" t="str">
        <f>IFERROR(WeightToLoseGain-L709,"")</f>
        <v/>
      </c>
      <c r="N709" s="40" t="str">
        <f>IFERROR(IF(C708&lt;&gt;"",M709/(WeightToLoseGain),""),"")</f>
        <v/>
      </c>
    </row>
    <row r="710" spans="3:14" ht="15" customHeight="1" x14ac:dyDescent="0.3">
      <c r="C710" s="26" t="str">
        <f t="shared" si="50"/>
        <v/>
      </c>
      <c r="D710" s="18" t="str">
        <f t="shared" si="53"/>
        <v/>
      </c>
      <c r="E710" s="18" t="str">
        <f t="shared" si="51"/>
        <v/>
      </c>
      <c r="F710" s="19" t="str">
        <f t="shared" si="52"/>
        <v/>
      </c>
      <c r="G710" s="29" t="str">
        <f>IFERROR(RunningBMR,"")</f>
        <v/>
      </c>
      <c r="H710" s="20" t="str">
        <f>IFERROR(IF(L709&gt;0,G709*ActivityFactor+IF(WeightGoal="Maintain",0,IF(WeightGoal="Decrease",-500,IF(WeightGoal="Increase",500))),""),"")</f>
        <v/>
      </c>
      <c r="I710" s="20" t="str">
        <f>IFERROR(G710*(ActivityFactor),"")</f>
        <v/>
      </c>
      <c r="J710" s="20" t="str">
        <f>IFERROR(IF(WeightGoal="Increase",H710-I710,I710-H710),"")</f>
        <v/>
      </c>
      <c r="K710" s="21" t="str">
        <f t="shared" si="54"/>
        <v/>
      </c>
      <c r="L710" s="28" t="str">
        <f>IFERROR(IF(Standard,K710/CalsPerPound,K710/CalsPerPound/2.2),"")</f>
        <v/>
      </c>
      <c r="M710" s="27" t="str">
        <f>IFERROR(WeightToLoseGain-L710,"")</f>
        <v/>
      </c>
      <c r="N710" s="40" t="str">
        <f>IFERROR(IF(C709&lt;&gt;"",M710/(WeightToLoseGain),""),"")</f>
        <v/>
      </c>
    </row>
    <row r="711" spans="3:14" ht="15" customHeight="1" x14ac:dyDescent="0.3">
      <c r="C711" s="26" t="str">
        <f t="shared" si="50"/>
        <v/>
      </c>
      <c r="D711" s="18" t="str">
        <f t="shared" si="53"/>
        <v/>
      </c>
      <c r="E711" s="18" t="str">
        <f t="shared" si="51"/>
        <v/>
      </c>
      <c r="F711" s="19" t="str">
        <f t="shared" si="52"/>
        <v/>
      </c>
      <c r="G711" s="29" t="str">
        <f>IFERROR(RunningBMR,"")</f>
        <v/>
      </c>
      <c r="H711" s="20" t="str">
        <f>IFERROR(IF(L710&gt;0,G710*ActivityFactor+IF(WeightGoal="Maintain",0,IF(WeightGoal="Decrease",-500,IF(WeightGoal="Increase",500))),""),"")</f>
        <v/>
      </c>
      <c r="I711" s="20" t="str">
        <f>IFERROR(G711*(ActivityFactor),"")</f>
        <v/>
      </c>
      <c r="J711" s="20" t="str">
        <f>IFERROR(IF(WeightGoal="Increase",H711-I711,I711-H711),"")</f>
        <v/>
      </c>
      <c r="K711" s="21" t="str">
        <f t="shared" si="54"/>
        <v/>
      </c>
      <c r="L711" s="28" t="str">
        <f>IFERROR(IF(Standard,K711/CalsPerPound,K711/CalsPerPound/2.2),"")</f>
        <v/>
      </c>
      <c r="M711" s="27" t="str">
        <f>IFERROR(WeightToLoseGain-L711,"")</f>
        <v/>
      </c>
      <c r="N711" s="40" t="str">
        <f>IFERROR(IF(C710&lt;&gt;"",M711/(WeightToLoseGain),""),"")</f>
        <v/>
      </c>
    </row>
    <row r="712" spans="3:14" ht="15" customHeight="1" x14ac:dyDescent="0.3">
      <c r="C712" s="26" t="str">
        <f t="shared" si="50"/>
        <v/>
      </c>
      <c r="D712" s="18" t="str">
        <f t="shared" si="53"/>
        <v/>
      </c>
      <c r="E712" s="18" t="str">
        <f t="shared" si="51"/>
        <v/>
      </c>
      <c r="F712" s="19" t="str">
        <f t="shared" si="52"/>
        <v/>
      </c>
      <c r="G712" s="29" t="str">
        <f>IFERROR(RunningBMR,"")</f>
        <v/>
      </c>
      <c r="H712" s="20" t="str">
        <f>IFERROR(IF(L711&gt;0,G711*ActivityFactor+IF(WeightGoal="Maintain",0,IF(WeightGoal="Decrease",-500,IF(WeightGoal="Increase",500))),""),"")</f>
        <v/>
      </c>
      <c r="I712" s="20" t="str">
        <f>IFERROR(G712*(ActivityFactor),"")</f>
        <v/>
      </c>
      <c r="J712" s="20" t="str">
        <f>IFERROR(IF(WeightGoal="Increase",H712-I712,I712-H712),"")</f>
        <v/>
      </c>
      <c r="K712" s="21" t="str">
        <f t="shared" si="54"/>
        <v/>
      </c>
      <c r="L712" s="28" t="str">
        <f>IFERROR(IF(Standard,K712/CalsPerPound,K712/CalsPerPound/2.2),"")</f>
        <v/>
      </c>
      <c r="M712" s="27" t="str">
        <f>IFERROR(WeightToLoseGain-L712,"")</f>
        <v/>
      </c>
      <c r="N712" s="40" t="str">
        <f>IFERROR(IF(C711&lt;&gt;"",M712/(WeightToLoseGain),""),"")</f>
        <v/>
      </c>
    </row>
    <row r="713" spans="3:14" ht="15" customHeight="1" x14ac:dyDescent="0.3">
      <c r="C713" s="26" t="str">
        <f t="shared" si="50"/>
        <v/>
      </c>
      <c r="D713" s="18" t="str">
        <f t="shared" si="53"/>
        <v/>
      </c>
      <c r="E713" s="18" t="str">
        <f t="shared" si="51"/>
        <v/>
      </c>
      <c r="F713" s="19" t="str">
        <f t="shared" si="52"/>
        <v/>
      </c>
      <c r="G713" s="29" t="str">
        <f>IFERROR(RunningBMR,"")</f>
        <v/>
      </c>
      <c r="H713" s="20" t="str">
        <f>IFERROR(IF(L712&gt;0,G712*ActivityFactor+IF(WeightGoal="Maintain",0,IF(WeightGoal="Decrease",-500,IF(WeightGoal="Increase",500))),""),"")</f>
        <v/>
      </c>
      <c r="I713" s="20" t="str">
        <f>IFERROR(G713*(ActivityFactor),"")</f>
        <v/>
      </c>
      <c r="J713" s="20" t="str">
        <f>IFERROR(IF(WeightGoal="Increase",H713-I713,I713-H713),"")</f>
        <v/>
      </c>
      <c r="K713" s="21" t="str">
        <f t="shared" si="54"/>
        <v/>
      </c>
      <c r="L713" s="28" t="str">
        <f>IFERROR(IF(Standard,K713/CalsPerPound,K713/CalsPerPound/2.2),"")</f>
        <v/>
      </c>
      <c r="M713" s="27" t="str">
        <f>IFERROR(WeightToLoseGain-L713,"")</f>
        <v/>
      </c>
      <c r="N713" s="40" t="str">
        <f>IFERROR(IF(C712&lt;&gt;"",M713/(WeightToLoseGain),""),"")</f>
        <v/>
      </c>
    </row>
    <row r="714" spans="3:14" ht="15" customHeight="1" x14ac:dyDescent="0.3">
      <c r="C714" s="26" t="str">
        <f t="shared" si="50"/>
        <v/>
      </c>
      <c r="D714" s="18" t="str">
        <f t="shared" si="53"/>
        <v/>
      </c>
      <c r="E714" s="18" t="str">
        <f t="shared" si="51"/>
        <v/>
      </c>
      <c r="F714" s="19" t="str">
        <f t="shared" si="52"/>
        <v/>
      </c>
      <c r="G714" s="29" t="str">
        <f>IFERROR(RunningBMR,"")</f>
        <v/>
      </c>
      <c r="H714" s="20" t="str">
        <f>IFERROR(IF(L713&gt;0,G713*ActivityFactor+IF(WeightGoal="Maintain",0,IF(WeightGoal="Decrease",-500,IF(WeightGoal="Increase",500))),""),"")</f>
        <v/>
      </c>
      <c r="I714" s="20" t="str">
        <f>IFERROR(G714*(ActivityFactor),"")</f>
        <v/>
      </c>
      <c r="J714" s="20" t="str">
        <f>IFERROR(IF(WeightGoal="Increase",H714-I714,I714-H714),"")</f>
        <v/>
      </c>
      <c r="K714" s="21" t="str">
        <f t="shared" si="54"/>
        <v/>
      </c>
      <c r="L714" s="28" t="str">
        <f>IFERROR(IF(Standard,K714/CalsPerPound,K714/CalsPerPound/2.2),"")</f>
        <v/>
      </c>
      <c r="M714" s="27" t="str">
        <f>IFERROR(WeightToLoseGain-L714,"")</f>
        <v/>
      </c>
      <c r="N714" s="40" t="str">
        <f>IFERROR(IF(C713&lt;&gt;"",M714/(WeightToLoseGain),""),"")</f>
        <v/>
      </c>
    </row>
    <row r="715" spans="3:14" ht="15" customHeight="1" x14ac:dyDescent="0.3">
      <c r="C715" s="26" t="str">
        <f t="shared" si="50"/>
        <v/>
      </c>
      <c r="D715" s="18" t="str">
        <f t="shared" si="53"/>
        <v/>
      </c>
      <c r="E715" s="18" t="str">
        <f t="shared" si="51"/>
        <v/>
      </c>
      <c r="F715" s="19" t="str">
        <f t="shared" si="52"/>
        <v/>
      </c>
      <c r="G715" s="29" t="str">
        <f>IFERROR(RunningBMR,"")</f>
        <v/>
      </c>
      <c r="H715" s="20" t="str">
        <f>IFERROR(IF(L714&gt;0,G714*ActivityFactor+IF(WeightGoal="Maintain",0,IF(WeightGoal="Decrease",-500,IF(WeightGoal="Increase",500))),""),"")</f>
        <v/>
      </c>
      <c r="I715" s="20" t="str">
        <f>IFERROR(G715*(ActivityFactor),"")</f>
        <v/>
      </c>
      <c r="J715" s="20" t="str">
        <f>IFERROR(IF(WeightGoal="Increase",H715-I715,I715-H715),"")</f>
        <v/>
      </c>
      <c r="K715" s="21" t="str">
        <f t="shared" si="54"/>
        <v/>
      </c>
      <c r="L715" s="28" t="str">
        <f>IFERROR(IF(Standard,K715/CalsPerPound,K715/CalsPerPound/2.2),"")</f>
        <v/>
      </c>
      <c r="M715" s="27" t="str">
        <f>IFERROR(WeightToLoseGain-L715,"")</f>
        <v/>
      </c>
      <c r="N715" s="40" t="str">
        <f>IFERROR(IF(C714&lt;&gt;"",M715/(WeightToLoseGain),""),"")</f>
        <v/>
      </c>
    </row>
    <row r="716" spans="3:14" ht="15" customHeight="1" x14ac:dyDescent="0.3">
      <c r="C716" s="26" t="str">
        <f t="shared" si="50"/>
        <v/>
      </c>
      <c r="D716" s="18" t="str">
        <f t="shared" si="53"/>
        <v/>
      </c>
      <c r="E716" s="18" t="str">
        <f t="shared" si="51"/>
        <v/>
      </c>
      <c r="F716" s="19" t="str">
        <f t="shared" si="52"/>
        <v/>
      </c>
      <c r="G716" s="29" t="str">
        <f>IFERROR(RunningBMR,"")</f>
        <v/>
      </c>
      <c r="H716" s="20" t="str">
        <f>IFERROR(IF(L715&gt;0,G715*ActivityFactor+IF(WeightGoal="Maintain",0,IF(WeightGoal="Decrease",-500,IF(WeightGoal="Increase",500))),""),"")</f>
        <v/>
      </c>
      <c r="I716" s="20" t="str">
        <f>IFERROR(G716*(ActivityFactor),"")</f>
        <v/>
      </c>
      <c r="J716" s="20" t="str">
        <f>IFERROR(IF(WeightGoal="Increase",H716-I716,I716-H716),"")</f>
        <v/>
      </c>
      <c r="K716" s="21" t="str">
        <f t="shared" si="54"/>
        <v/>
      </c>
      <c r="L716" s="28" t="str">
        <f>IFERROR(IF(Standard,K716/CalsPerPound,K716/CalsPerPound/2.2),"")</f>
        <v/>
      </c>
      <c r="M716" s="27" t="str">
        <f>IFERROR(WeightToLoseGain-L716,"")</f>
        <v/>
      </c>
      <c r="N716" s="40" t="str">
        <f>IFERROR(IF(C715&lt;&gt;"",M716/(WeightToLoseGain),""),"")</f>
        <v/>
      </c>
    </row>
    <row r="717" spans="3:14" ht="15" customHeight="1" x14ac:dyDescent="0.3">
      <c r="C717" s="26" t="str">
        <f t="shared" ref="C717:C780" si="55">IFERROR(IF(L716&gt;0,C716+1,""),"")</f>
        <v/>
      </c>
      <c r="D717" s="18" t="str">
        <f t="shared" si="53"/>
        <v/>
      </c>
      <c r="E717" s="18" t="str">
        <f t="shared" ref="E717:E780" si="56">IFERROR(IF(L716&gt;0,E716+1,""),"")</f>
        <v/>
      </c>
      <c r="F717" s="19" t="str">
        <f t="shared" ref="F717:F780" si="57">IFERROR(IF($E717&lt;&gt;"",F716-(J716/CalsPerPound),""),"")</f>
        <v/>
      </c>
      <c r="G717" s="29" t="str">
        <f>IFERROR(RunningBMR,"")</f>
        <v/>
      </c>
      <c r="H717" s="20" t="str">
        <f>IFERROR(IF(L716&gt;0,G716*ActivityFactor+IF(WeightGoal="Maintain",0,IF(WeightGoal="Decrease",-500,IF(WeightGoal="Increase",500))),""),"")</f>
        <v/>
      </c>
      <c r="I717" s="20" t="str">
        <f>IFERROR(G717*(ActivityFactor),"")</f>
        <v/>
      </c>
      <c r="J717" s="20" t="str">
        <f>IFERROR(IF(WeightGoal="Increase",H717-I717,I717-H717),"")</f>
        <v/>
      </c>
      <c r="K717" s="21" t="str">
        <f t="shared" si="54"/>
        <v/>
      </c>
      <c r="L717" s="28" t="str">
        <f>IFERROR(IF(Standard,K717/CalsPerPound,K717/CalsPerPound/2.2),"")</f>
        <v/>
      </c>
      <c r="M717" s="27" t="str">
        <f>IFERROR(WeightToLoseGain-L717,"")</f>
        <v/>
      </c>
      <c r="N717" s="40" t="str">
        <f>IFERROR(IF(C716&lt;&gt;"",M717/(WeightToLoseGain),""),"")</f>
        <v/>
      </c>
    </row>
    <row r="718" spans="3:14" ht="15" customHeight="1" x14ac:dyDescent="0.3">
      <c r="C718" s="26" t="str">
        <f t="shared" si="55"/>
        <v/>
      </c>
      <c r="D718" s="18" t="str">
        <f t="shared" ref="D718:D781" si="58">IFERROR(IF(E718&lt;&gt;"",IF(MOD(E718,7)=1,(E717/7)+1,""),""),"")</f>
        <v/>
      </c>
      <c r="E718" s="18" t="str">
        <f t="shared" si="56"/>
        <v/>
      </c>
      <c r="F718" s="19" t="str">
        <f t="shared" si="57"/>
        <v/>
      </c>
      <c r="G718" s="29" t="str">
        <f>IFERROR(RunningBMR,"")</f>
        <v/>
      </c>
      <c r="H718" s="20" t="str">
        <f>IFERROR(IF(L717&gt;0,G717*ActivityFactor+IF(WeightGoal="Maintain",0,IF(WeightGoal="Decrease",-500,IF(WeightGoal="Increase",500))),""),"")</f>
        <v/>
      </c>
      <c r="I718" s="20" t="str">
        <f>IFERROR(G718*(ActivityFactor),"")</f>
        <v/>
      </c>
      <c r="J718" s="20" t="str">
        <f>IFERROR(IF(WeightGoal="Increase",H718-I718,I718-H718),"")</f>
        <v/>
      </c>
      <c r="K718" s="21" t="str">
        <f t="shared" ref="K718:K781" si="59">IFERROR(K717-J718,"")</f>
        <v/>
      </c>
      <c r="L718" s="28" t="str">
        <f>IFERROR(IF(Standard,K718/CalsPerPound,K718/CalsPerPound/2.2),"")</f>
        <v/>
      </c>
      <c r="M718" s="27" t="str">
        <f>IFERROR(WeightToLoseGain-L718,"")</f>
        <v/>
      </c>
      <c r="N718" s="40" t="str">
        <f>IFERROR(IF(C717&lt;&gt;"",M718/(WeightToLoseGain),""),"")</f>
        <v/>
      </c>
    </row>
    <row r="719" spans="3:14" ht="15" customHeight="1" x14ac:dyDescent="0.3">
      <c r="C719" s="26" t="str">
        <f t="shared" si="55"/>
        <v/>
      </c>
      <c r="D719" s="18" t="str">
        <f t="shared" si="58"/>
        <v/>
      </c>
      <c r="E719" s="18" t="str">
        <f t="shared" si="56"/>
        <v/>
      </c>
      <c r="F719" s="19" t="str">
        <f t="shared" si="57"/>
        <v/>
      </c>
      <c r="G719" s="29" t="str">
        <f>IFERROR(RunningBMR,"")</f>
        <v/>
      </c>
      <c r="H719" s="20" t="str">
        <f>IFERROR(IF(L718&gt;0,G718*ActivityFactor+IF(WeightGoal="Maintain",0,IF(WeightGoal="Decrease",-500,IF(WeightGoal="Increase",500))),""),"")</f>
        <v/>
      </c>
      <c r="I719" s="20" t="str">
        <f>IFERROR(G719*(ActivityFactor),"")</f>
        <v/>
      </c>
      <c r="J719" s="20" t="str">
        <f>IFERROR(IF(WeightGoal="Increase",H719-I719,I719-H719),"")</f>
        <v/>
      </c>
      <c r="K719" s="21" t="str">
        <f t="shared" si="59"/>
        <v/>
      </c>
      <c r="L719" s="28" t="str">
        <f>IFERROR(IF(Standard,K719/CalsPerPound,K719/CalsPerPound/2.2),"")</f>
        <v/>
      </c>
      <c r="M719" s="27" t="str">
        <f>IFERROR(WeightToLoseGain-L719,"")</f>
        <v/>
      </c>
      <c r="N719" s="40" t="str">
        <f>IFERROR(IF(C718&lt;&gt;"",M719/(WeightToLoseGain),""),"")</f>
        <v/>
      </c>
    </row>
    <row r="720" spans="3:14" ht="15" customHeight="1" x14ac:dyDescent="0.3">
      <c r="C720" s="26" t="str">
        <f t="shared" si="55"/>
        <v/>
      </c>
      <c r="D720" s="18" t="str">
        <f t="shared" si="58"/>
        <v/>
      </c>
      <c r="E720" s="18" t="str">
        <f t="shared" si="56"/>
        <v/>
      </c>
      <c r="F720" s="19" t="str">
        <f t="shared" si="57"/>
        <v/>
      </c>
      <c r="G720" s="29" t="str">
        <f>IFERROR(RunningBMR,"")</f>
        <v/>
      </c>
      <c r="H720" s="20" t="str">
        <f>IFERROR(IF(L719&gt;0,G719*ActivityFactor+IF(WeightGoal="Maintain",0,IF(WeightGoal="Decrease",-500,IF(WeightGoal="Increase",500))),""),"")</f>
        <v/>
      </c>
      <c r="I720" s="20" t="str">
        <f>IFERROR(G720*(ActivityFactor),"")</f>
        <v/>
      </c>
      <c r="J720" s="20" t="str">
        <f>IFERROR(IF(WeightGoal="Increase",H720-I720,I720-H720),"")</f>
        <v/>
      </c>
      <c r="K720" s="21" t="str">
        <f t="shared" si="59"/>
        <v/>
      </c>
      <c r="L720" s="28" t="str">
        <f>IFERROR(IF(Standard,K720/CalsPerPound,K720/CalsPerPound/2.2),"")</f>
        <v/>
      </c>
      <c r="M720" s="27" t="str">
        <f>IFERROR(WeightToLoseGain-L720,"")</f>
        <v/>
      </c>
      <c r="N720" s="40" t="str">
        <f>IFERROR(IF(C719&lt;&gt;"",M720/(WeightToLoseGain),""),"")</f>
        <v/>
      </c>
    </row>
    <row r="721" spans="3:14" ht="15" customHeight="1" x14ac:dyDescent="0.3">
      <c r="C721" s="26" t="str">
        <f t="shared" si="55"/>
        <v/>
      </c>
      <c r="D721" s="18" t="str">
        <f t="shared" si="58"/>
        <v/>
      </c>
      <c r="E721" s="18" t="str">
        <f t="shared" si="56"/>
        <v/>
      </c>
      <c r="F721" s="19" t="str">
        <f t="shared" si="57"/>
        <v/>
      </c>
      <c r="G721" s="29" t="str">
        <f>IFERROR(RunningBMR,"")</f>
        <v/>
      </c>
      <c r="H721" s="20" t="str">
        <f>IFERROR(IF(L720&gt;0,G720*ActivityFactor+IF(WeightGoal="Maintain",0,IF(WeightGoal="Decrease",-500,IF(WeightGoal="Increase",500))),""),"")</f>
        <v/>
      </c>
      <c r="I721" s="20" t="str">
        <f>IFERROR(G721*(ActivityFactor),"")</f>
        <v/>
      </c>
      <c r="J721" s="20" t="str">
        <f>IFERROR(IF(WeightGoal="Increase",H721-I721,I721-H721),"")</f>
        <v/>
      </c>
      <c r="K721" s="21" t="str">
        <f t="shared" si="59"/>
        <v/>
      </c>
      <c r="L721" s="28" t="str">
        <f>IFERROR(IF(Standard,K721/CalsPerPound,K721/CalsPerPound/2.2),"")</f>
        <v/>
      </c>
      <c r="M721" s="27" t="str">
        <f>IFERROR(WeightToLoseGain-L721,"")</f>
        <v/>
      </c>
      <c r="N721" s="40" t="str">
        <f>IFERROR(IF(C720&lt;&gt;"",M721/(WeightToLoseGain),""),"")</f>
        <v/>
      </c>
    </row>
    <row r="722" spans="3:14" ht="15" customHeight="1" x14ac:dyDescent="0.3">
      <c r="C722" s="26" t="str">
        <f t="shared" si="55"/>
        <v/>
      </c>
      <c r="D722" s="18" t="str">
        <f t="shared" si="58"/>
        <v/>
      </c>
      <c r="E722" s="18" t="str">
        <f t="shared" si="56"/>
        <v/>
      </c>
      <c r="F722" s="19" t="str">
        <f t="shared" si="57"/>
        <v/>
      </c>
      <c r="G722" s="29" t="str">
        <f>IFERROR(RunningBMR,"")</f>
        <v/>
      </c>
      <c r="H722" s="20" t="str">
        <f>IFERROR(IF(L721&gt;0,G721*ActivityFactor+IF(WeightGoal="Maintain",0,IF(WeightGoal="Decrease",-500,IF(WeightGoal="Increase",500))),""),"")</f>
        <v/>
      </c>
      <c r="I722" s="20" t="str">
        <f>IFERROR(G722*(ActivityFactor),"")</f>
        <v/>
      </c>
      <c r="J722" s="20" t="str">
        <f>IFERROR(IF(WeightGoal="Increase",H722-I722,I722-H722),"")</f>
        <v/>
      </c>
      <c r="K722" s="21" t="str">
        <f t="shared" si="59"/>
        <v/>
      </c>
      <c r="L722" s="28" t="str">
        <f>IFERROR(IF(Standard,K722/CalsPerPound,K722/CalsPerPound/2.2),"")</f>
        <v/>
      </c>
      <c r="M722" s="27" t="str">
        <f>IFERROR(WeightToLoseGain-L722,"")</f>
        <v/>
      </c>
      <c r="N722" s="40" t="str">
        <f>IFERROR(IF(C721&lt;&gt;"",M722/(WeightToLoseGain),""),"")</f>
        <v/>
      </c>
    </row>
    <row r="723" spans="3:14" ht="15" customHeight="1" x14ac:dyDescent="0.3">
      <c r="C723" s="26" t="str">
        <f t="shared" si="55"/>
        <v/>
      </c>
      <c r="D723" s="18" t="str">
        <f t="shared" si="58"/>
        <v/>
      </c>
      <c r="E723" s="18" t="str">
        <f t="shared" si="56"/>
        <v/>
      </c>
      <c r="F723" s="19" t="str">
        <f t="shared" si="57"/>
        <v/>
      </c>
      <c r="G723" s="29" t="str">
        <f>IFERROR(RunningBMR,"")</f>
        <v/>
      </c>
      <c r="H723" s="20" t="str">
        <f>IFERROR(IF(L722&gt;0,G722*ActivityFactor+IF(WeightGoal="Maintain",0,IF(WeightGoal="Decrease",-500,IF(WeightGoal="Increase",500))),""),"")</f>
        <v/>
      </c>
      <c r="I723" s="20" t="str">
        <f>IFERROR(G723*(ActivityFactor),"")</f>
        <v/>
      </c>
      <c r="J723" s="20" t="str">
        <f>IFERROR(IF(WeightGoal="Increase",H723-I723,I723-H723),"")</f>
        <v/>
      </c>
      <c r="K723" s="21" t="str">
        <f t="shared" si="59"/>
        <v/>
      </c>
      <c r="L723" s="28" t="str">
        <f>IFERROR(IF(Standard,K723/CalsPerPound,K723/CalsPerPound/2.2),"")</f>
        <v/>
      </c>
      <c r="M723" s="27" t="str">
        <f>IFERROR(WeightToLoseGain-L723,"")</f>
        <v/>
      </c>
      <c r="N723" s="40" t="str">
        <f>IFERROR(IF(C722&lt;&gt;"",M723/(WeightToLoseGain),""),"")</f>
        <v/>
      </c>
    </row>
    <row r="724" spans="3:14" ht="15" customHeight="1" x14ac:dyDescent="0.3">
      <c r="C724" s="26" t="str">
        <f t="shared" si="55"/>
        <v/>
      </c>
      <c r="D724" s="18" t="str">
        <f t="shared" si="58"/>
        <v/>
      </c>
      <c r="E724" s="18" t="str">
        <f t="shared" si="56"/>
        <v/>
      </c>
      <c r="F724" s="19" t="str">
        <f t="shared" si="57"/>
        <v/>
      </c>
      <c r="G724" s="29" t="str">
        <f>IFERROR(RunningBMR,"")</f>
        <v/>
      </c>
      <c r="H724" s="20" t="str">
        <f>IFERROR(IF(L723&gt;0,G723*ActivityFactor+IF(WeightGoal="Maintain",0,IF(WeightGoal="Decrease",-500,IF(WeightGoal="Increase",500))),""),"")</f>
        <v/>
      </c>
      <c r="I724" s="20" t="str">
        <f>IFERROR(G724*(ActivityFactor),"")</f>
        <v/>
      </c>
      <c r="J724" s="20" t="str">
        <f>IFERROR(IF(WeightGoal="Increase",H724-I724,I724-H724),"")</f>
        <v/>
      </c>
      <c r="K724" s="21" t="str">
        <f t="shared" si="59"/>
        <v/>
      </c>
      <c r="L724" s="28" t="str">
        <f>IFERROR(IF(Standard,K724/CalsPerPound,K724/CalsPerPound/2.2),"")</f>
        <v/>
      </c>
      <c r="M724" s="27" t="str">
        <f>IFERROR(WeightToLoseGain-L724,"")</f>
        <v/>
      </c>
      <c r="N724" s="40" t="str">
        <f>IFERROR(IF(C723&lt;&gt;"",M724/(WeightToLoseGain),""),"")</f>
        <v/>
      </c>
    </row>
    <row r="725" spans="3:14" ht="15" customHeight="1" x14ac:dyDescent="0.3">
      <c r="C725" s="26" t="str">
        <f t="shared" si="55"/>
        <v/>
      </c>
      <c r="D725" s="18" t="str">
        <f t="shared" si="58"/>
        <v/>
      </c>
      <c r="E725" s="18" t="str">
        <f t="shared" si="56"/>
        <v/>
      </c>
      <c r="F725" s="19" t="str">
        <f t="shared" si="57"/>
        <v/>
      </c>
      <c r="G725" s="29" t="str">
        <f>IFERROR(RunningBMR,"")</f>
        <v/>
      </c>
      <c r="H725" s="20" t="str">
        <f>IFERROR(IF(L724&gt;0,G724*ActivityFactor+IF(WeightGoal="Maintain",0,IF(WeightGoal="Decrease",-500,IF(WeightGoal="Increase",500))),""),"")</f>
        <v/>
      </c>
      <c r="I725" s="20" t="str">
        <f>IFERROR(G725*(ActivityFactor),"")</f>
        <v/>
      </c>
      <c r="J725" s="20" t="str">
        <f>IFERROR(IF(WeightGoal="Increase",H725-I725,I725-H725),"")</f>
        <v/>
      </c>
      <c r="K725" s="21" t="str">
        <f t="shared" si="59"/>
        <v/>
      </c>
      <c r="L725" s="28" t="str">
        <f>IFERROR(IF(Standard,K725/CalsPerPound,K725/CalsPerPound/2.2),"")</f>
        <v/>
      </c>
      <c r="M725" s="27" t="str">
        <f>IFERROR(WeightToLoseGain-L725,"")</f>
        <v/>
      </c>
      <c r="N725" s="40" t="str">
        <f>IFERROR(IF(C724&lt;&gt;"",M725/(WeightToLoseGain),""),"")</f>
        <v/>
      </c>
    </row>
    <row r="726" spans="3:14" ht="15" customHeight="1" x14ac:dyDescent="0.3">
      <c r="C726" s="26" t="str">
        <f t="shared" si="55"/>
        <v/>
      </c>
      <c r="D726" s="18" t="str">
        <f t="shared" si="58"/>
        <v/>
      </c>
      <c r="E726" s="18" t="str">
        <f t="shared" si="56"/>
        <v/>
      </c>
      <c r="F726" s="19" t="str">
        <f t="shared" si="57"/>
        <v/>
      </c>
      <c r="G726" s="29" t="str">
        <f>IFERROR(RunningBMR,"")</f>
        <v/>
      </c>
      <c r="H726" s="20" t="str">
        <f>IFERROR(IF(L725&gt;0,G725*ActivityFactor+IF(WeightGoal="Maintain",0,IF(WeightGoal="Decrease",-500,IF(WeightGoal="Increase",500))),""),"")</f>
        <v/>
      </c>
      <c r="I726" s="20" t="str">
        <f>IFERROR(G726*(ActivityFactor),"")</f>
        <v/>
      </c>
      <c r="J726" s="20" t="str">
        <f>IFERROR(IF(WeightGoal="Increase",H726-I726,I726-H726),"")</f>
        <v/>
      </c>
      <c r="K726" s="21" t="str">
        <f t="shared" si="59"/>
        <v/>
      </c>
      <c r="L726" s="28" t="str">
        <f>IFERROR(IF(Standard,K726/CalsPerPound,K726/CalsPerPound/2.2),"")</f>
        <v/>
      </c>
      <c r="M726" s="27" t="str">
        <f>IFERROR(WeightToLoseGain-L726,"")</f>
        <v/>
      </c>
      <c r="N726" s="40" t="str">
        <f>IFERROR(IF(C725&lt;&gt;"",M726/(WeightToLoseGain),""),"")</f>
        <v/>
      </c>
    </row>
    <row r="727" spans="3:14" ht="15" customHeight="1" x14ac:dyDescent="0.3">
      <c r="C727" s="26" t="str">
        <f t="shared" si="55"/>
        <v/>
      </c>
      <c r="D727" s="18" t="str">
        <f t="shared" si="58"/>
        <v/>
      </c>
      <c r="E727" s="18" t="str">
        <f t="shared" si="56"/>
        <v/>
      </c>
      <c r="F727" s="19" t="str">
        <f t="shared" si="57"/>
        <v/>
      </c>
      <c r="G727" s="29" t="str">
        <f>IFERROR(RunningBMR,"")</f>
        <v/>
      </c>
      <c r="H727" s="20" t="str">
        <f>IFERROR(IF(L726&gt;0,G726*ActivityFactor+IF(WeightGoal="Maintain",0,IF(WeightGoal="Decrease",-500,IF(WeightGoal="Increase",500))),""),"")</f>
        <v/>
      </c>
      <c r="I727" s="20" t="str">
        <f>IFERROR(G727*(ActivityFactor),"")</f>
        <v/>
      </c>
      <c r="J727" s="20" t="str">
        <f>IFERROR(IF(WeightGoal="Increase",H727-I727,I727-H727),"")</f>
        <v/>
      </c>
      <c r="K727" s="21" t="str">
        <f t="shared" si="59"/>
        <v/>
      </c>
      <c r="L727" s="28" t="str">
        <f>IFERROR(IF(Standard,K727/CalsPerPound,K727/CalsPerPound/2.2),"")</f>
        <v/>
      </c>
      <c r="M727" s="27" t="str">
        <f>IFERROR(WeightToLoseGain-L727,"")</f>
        <v/>
      </c>
      <c r="N727" s="40" t="str">
        <f>IFERROR(IF(C726&lt;&gt;"",M727/(WeightToLoseGain),""),"")</f>
        <v/>
      </c>
    </row>
    <row r="728" spans="3:14" ht="15" customHeight="1" x14ac:dyDescent="0.3">
      <c r="C728" s="26" t="str">
        <f t="shared" si="55"/>
        <v/>
      </c>
      <c r="D728" s="18" t="str">
        <f t="shared" si="58"/>
        <v/>
      </c>
      <c r="E728" s="18" t="str">
        <f t="shared" si="56"/>
        <v/>
      </c>
      <c r="F728" s="19" t="str">
        <f t="shared" si="57"/>
        <v/>
      </c>
      <c r="G728" s="29" t="str">
        <f>IFERROR(RunningBMR,"")</f>
        <v/>
      </c>
      <c r="H728" s="20" t="str">
        <f>IFERROR(IF(L727&gt;0,G727*ActivityFactor+IF(WeightGoal="Maintain",0,IF(WeightGoal="Decrease",-500,IF(WeightGoal="Increase",500))),""),"")</f>
        <v/>
      </c>
      <c r="I728" s="20" t="str">
        <f>IFERROR(G728*(ActivityFactor),"")</f>
        <v/>
      </c>
      <c r="J728" s="20" t="str">
        <f>IFERROR(IF(WeightGoal="Increase",H728-I728,I728-H728),"")</f>
        <v/>
      </c>
      <c r="K728" s="21" t="str">
        <f t="shared" si="59"/>
        <v/>
      </c>
      <c r="L728" s="28" t="str">
        <f>IFERROR(IF(Standard,K728/CalsPerPound,K728/CalsPerPound/2.2),"")</f>
        <v/>
      </c>
      <c r="M728" s="27" t="str">
        <f>IFERROR(WeightToLoseGain-L728,"")</f>
        <v/>
      </c>
      <c r="N728" s="40" t="str">
        <f>IFERROR(IF(C727&lt;&gt;"",M728/(WeightToLoseGain),""),"")</f>
        <v/>
      </c>
    </row>
    <row r="729" spans="3:14" ht="15" customHeight="1" x14ac:dyDescent="0.3">
      <c r="C729" s="26" t="str">
        <f t="shared" si="55"/>
        <v/>
      </c>
      <c r="D729" s="18" t="str">
        <f t="shared" si="58"/>
        <v/>
      </c>
      <c r="E729" s="18" t="str">
        <f t="shared" si="56"/>
        <v/>
      </c>
      <c r="F729" s="19" t="str">
        <f t="shared" si="57"/>
        <v/>
      </c>
      <c r="G729" s="29" t="str">
        <f>IFERROR(RunningBMR,"")</f>
        <v/>
      </c>
      <c r="H729" s="20" t="str">
        <f>IFERROR(IF(L728&gt;0,G728*ActivityFactor+IF(WeightGoal="Maintain",0,IF(WeightGoal="Decrease",-500,IF(WeightGoal="Increase",500))),""),"")</f>
        <v/>
      </c>
      <c r="I729" s="20" t="str">
        <f>IFERROR(G729*(ActivityFactor),"")</f>
        <v/>
      </c>
      <c r="J729" s="20" t="str">
        <f>IFERROR(IF(WeightGoal="Increase",H729-I729,I729-H729),"")</f>
        <v/>
      </c>
      <c r="K729" s="21" t="str">
        <f t="shared" si="59"/>
        <v/>
      </c>
      <c r="L729" s="28" t="str">
        <f>IFERROR(IF(Standard,K729/CalsPerPound,K729/CalsPerPound/2.2),"")</f>
        <v/>
      </c>
      <c r="M729" s="27" t="str">
        <f>IFERROR(WeightToLoseGain-L729,"")</f>
        <v/>
      </c>
      <c r="N729" s="40" t="str">
        <f>IFERROR(IF(C728&lt;&gt;"",M729/(WeightToLoseGain),""),"")</f>
        <v/>
      </c>
    </row>
    <row r="730" spans="3:14" ht="15" customHeight="1" x14ac:dyDescent="0.3">
      <c r="C730" s="26" t="str">
        <f t="shared" si="55"/>
        <v/>
      </c>
      <c r="D730" s="18" t="str">
        <f t="shared" si="58"/>
        <v/>
      </c>
      <c r="E730" s="18" t="str">
        <f t="shared" si="56"/>
        <v/>
      </c>
      <c r="F730" s="19" t="str">
        <f t="shared" si="57"/>
        <v/>
      </c>
      <c r="G730" s="29" t="str">
        <f>IFERROR(RunningBMR,"")</f>
        <v/>
      </c>
      <c r="H730" s="20" t="str">
        <f>IFERROR(IF(L729&gt;0,G729*ActivityFactor+IF(WeightGoal="Maintain",0,IF(WeightGoal="Decrease",-500,IF(WeightGoal="Increase",500))),""),"")</f>
        <v/>
      </c>
      <c r="I730" s="20" t="str">
        <f>IFERROR(G730*(ActivityFactor),"")</f>
        <v/>
      </c>
      <c r="J730" s="20" t="str">
        <f>IFERROR(IF(WeightGoal="Increase",H730-I730,I730-H730),"")</f>
        <v/>
      </c>
      <c r="K730" s="21" t="str">
        <f t="shared" si="59"/>
        <v/>
      </c>
      <c r="L730" s="28" t="str">
        <f>IFERROR(IF(Standard,K730/CalsPerPound,K730/CalsPerPound/2.2),"")</f>
        <v/>
      </c>
      <c r="M730" s="27" t="str">
        <f>IFERROR(WeightToLoseGain-L730,"")</f>
        <v/>
      </c>
      <c r="N730" s="40" t="str">
        <f>IFERROR(IF(C729&lt;&gt;"",M730/(WeightToLoseGain),""),"")</f>
        <v/>
      </c>
    </row>
    <row r="731" spans="3:14" ht="15" customHeight="1" x14ac:dyDescent="0.3">
      <c r="C731" s="26" t="str">
        <f t="shared" si="55"/>
        <v/>
      </c>
      <c r="D731" s="18" t="str">
        <f t="shared" si="58"/>
        <v/>
      </c>
      <c r="E731" s="18" t="str">
        <f t="shared" si="56"/>
        <v/>
      </c>
      <c r="F731" s="19" t="str">
        <f t="shared" si="57"/>
        <v/>
      </c>
      <c r="G731" s="29" t="str">
        <f>IFERROR(RunningBMR,"")</f>
        <v/>
      </c>
      <c r="H731" s="20" t="str">
        <f>IFERROR(IF(L730&gt;0,G730*ActivityFactor+IF(WeightGoal="Maintain",0,IF(WeightGoal="Decrease",-500,IF(WeightGoal="Increase",500))),""),"")</f>
        <v/>
      </c>
      <c r="I731" s="20" t="str">
        <f>IFERROR(G731*(ActivityFactor),"")</f>
        <v/>
      </c>
      <c r="J731" s="20" t="str">
        <f>IFERROR(IF(WeightGoal="Increase",H731-I731,I731-H731),"")</f>
        <v/>
      </c>
      <c r="K731" s="21" t="str">
        <f t="shared" si="59"/>
        <v/>
      </c>
      <c r="L731" s="28" t="str">
        <f>IFERROR(IF(Standard,K731/CalsPerPound,K731/CalsPerPound/2.2),"")</f>
        <v/>
      </c>
      <c r="M731" s="27" t="str">
        <f>IFERROR(WeightToLoseGain-L731,"")</f>
        <v/>
      </c>
      <c r="N731" s="40" t="str">
        <f>IFERROR(IF(C730&lt;&gt;"",M731/(WeightToLoseGain),""),"")</f>
        <v/>
      </c>
    </row>
    <row r="732" spans="3:14" ht="15" customHeight="1" x14ac:dyDescent="0.3">
      <c r="C732" s="26" t="str">
        <f t="shared" si="55"/>
        <v/>
      </c>
      <c r="D732" s="18" t="str">
        <f t="shared" si="58"/>
        <v/>
      </c>
      <c r="E732" s="18" t="str">
        <f t="shared" si="56"/>
        <v/>
      </c>
      <c r="F732" s="19" t="str">
        <f t="shared" si="57"/>
        <v/>
      </c>
      <c r="G732" s="29" t="str">
        <f>IFERROR(RunningBMR,"")</f>
        <v/>
      </c>
      <c r="H732" s="20" t="str">
        <f>IFERROR(IF(L731&gt;0,G731*ActivityFactor+IF(WeightGoal="Maintain",0,IF(WeightGoal="Decrease",-500,IF(WeightGoal="Increase",500))),""),"")</f>
        <v/>
      </c>
      <c r="I732" s="20" t="str">
        <f>IFERROR(G732*(ActivityFactor),"")</f>
        <v/>
      </c>
      <c r="J732" s="20" t="str">
        <f>IFERROR(IF(WeightGoal="Increase",H732-I732,I732-H732),"")</f>
        <v/>
      </c>
      <c r="K732" s="21" t="str">
        <f t="shared" si="59"/>
        <v/>
      </c>
      <c r="L732" s="28" t="str">
        <f>IFERROR(IF(Standard,K732/CalsPerPound,K732/CalsPerPound/2.2),"")</f>
        <v/>
      </c>
      <c r="M732" s="27" t="str">
        <f>IFERROR(WeightToLoseGain-L732,"")</f>
        <v/>
      </c>
      <c r="N732" s="40" t="str">
        <f>IFERROR(IF(C731&lt;&gt;"",M732/(WeightToLoseGain),""),"")</f>
        <v/>
      </c>
    </row>
    <row r="733" spans="3:14" ht="15" customHeight="1" x14ac:dyDescent="0.3">
      <c r="C733" s="26" t="str">
        <f t="shared" si="55"/>
        <v/>
      </c>
      <c r="D733" s="18" t="str">
        <f t="shared" si="58"/>
        <v/>
      </c>
      <c r="E733" s="18" t="str">
        <f t="shared" si="56"/>
        <v/>
      </c>
      <c r="F733" s="19" t="str">
        <f t="shared" si="57"/>
        <v/>
      </c>
      <c r="G733" s="29" t="str">
        <f>IFERROR(RunningBMR,"")</f>
        <v/>
      </c>
      <c r="H733" s="20" t="str">
        <f>IFERROR(IF(L732&gt;0,G732*ActivityFactor+IF(WeightGoal="Maintain",0,IF(WeightGoal="Decrease",-500,IF(WeightGoal="Increase",500))),""),"")</f>
        <v/>
      </c>
      <c r="I733" s="20" t="str">
        <f>IFERROR(G733*(ActivityFactor),"")</f>
        <v/>
      </c>
      <c r="J733" s="20" t="str">
        <f>IFERROR(IF(WeightGoal="Increase",H733-I733,I733-H733),"")</f>
        <v/>
      </c>
      <c r="K733" s="21" t="str">
        <f t="shared" si="59"/>
        <v/>
      </c>
      <c r="L733" s="28" t="str">
        <f>IFERROR(IF(Standard,K733/CalsPerPound,K733/CalsPerPound/2.2),"")</f>
        <v/>
      </c>
      <c r="M733" s="27" t="str">
        <f>IFERROR(WeightToLoseGain-L733,"")</f>
        <v/>
      </c>
      <c r="N733" s="40" t="str">
        <f>IFERROR(IF(C732&lt;&gt;"",M733/(WeightToLoseGain),""),"")</f>
        <v/>
      </c>
    </row>
    <row r="734" spans="3:14" ht="15" customHeight="1" x14ac:dyDescent="0.3">
      <c r="C734" s="26" t="str">
        <f t="shared" si="55"/>
        <v/>
      </c>
      <c r="D734" s="18" t="str">
        <f t="shared" si="58"/>
        <v/>
      </c>
      <c r="E734" s="18" t="str">
        <f t="shared" si="56"/>
        <v/>
      </c>
      <c r="F734" s="19" t="str">
        <f t="shared" si="57"/>
        <v/>
      </c>
      <c r="G734" s="29" t="str">
        <f>IFERROR(RunningBMR,"")</f>
        <v/>
      </c>
      <c r="H734" s="20" t="str">
        <f>IFERROR(IF(L733&gt;0,G733*ActivityFactor+IF(WeightGoal="Maintain",0,IF(WeightGoal="Decrease",-500,IF(WeightGoal="Increase",500))),""),"")</f>
        <v/>
      </c>
      <c r="I734" s="20" t="str">
        <f>IFERROR(G734*(ActivityFactor),"")</f>
        <v/>
      </c>
      <c r="J734" s="20" t="str">
        <f>IFERROR(IF(WeightGoal="Increase",H734-I734,I734-H734),"")</f>
        <v/>
      </c>
      <c r="K734" s="21" t="str">
        <f t="shared" si="59"/>
        <v/>
      </c>
      <c r="L734" s="28" t="str">
        <f>IFERROR(IF(Standard,K734/CalsPerPound,K734/CalsPerPound/2.2),"")</f>
        <v/>
      </c>
      <c r="M734" s="27" t="str">
        <f>IFERROR(WeightToLoseGain-L734,"")</f>
        <v/>
      </c>
      <c r="N734" s="40" t="str">
        <f>IFERROR(IF(C733&lt;&gt;"",M734/(WeightToLoseGain),""),"")</f>
        <v/>
      </c>
    </row>
    <row r="735" spans="3:14" ht="15" customHeight="1" x14ac:dyDescent="0.3">
      <c r="C735" s="26" t="str">
        <f t="shared" si="55"/>
        <v/>
      </c>
      <c r="D735" s="18" t="str">
        <f t="shared" si="58"/>
        <v/>
      </c>
      <c r="E735" s="18" t="str">
        <f t="shared" si="56"/>
        <v/>
      </c>
      <c r="F735" s="19" t="str">
        <f t="shared" si="57"/>
        <v/>
      </c>
      <c r="G735" s="29" t="str">
        <f>IFERROR(RunningBMR,"")</f>
        <v/>
      </c>
      <c r="H735" s="20" t="str">
        <f>IFERROR(IF(L734&gt;0,G734*ActivityFactor+IF(WeightGoal="Maintain",0,IF(WeightGoal="Decrease",-500,IF(WeightGoal="Increase",500))),""),"")</f>
        <v/>
      </c>
      <c r="I735" s="20" t="str">
        <f>IFERROR(G735*(ActivityFactor),"")</f>
        <v/>
      </c>
      <c r="J735" s="20" t="str">
        <f>IFERROR(IF(WeightGoal="Increase",H735-I735,I735-H735),"")</f>
        <v/>
      </c>
      <c r="K735" s="21" t="str">
        <f t="shared" si="59"/>
        <v/>
      </c>
      <c r="L735" s="28" t="str">
        <f>IFERROR(IF(Standard,K735/CalsPerPound,K735/CalsPerPound/2.2),"")</f>
        <v/>
      </c>
      <c r="M735" s="27" t="str">
        <f>IFERROR(WeightToLoseGain-L735,"")</f>
        <v/>
      </c>
      <c r="N735" s="40" t="str">
        <f>IFERROR(IF(C734&lt;&gt;"",M735/(WeightToLoseGain),""),"")</f>
        <v/>
      </c>
    </row>
    <row r="736" spans="3:14" ht="15" customHeight="1" x14ac:dyDescent="0.3">
      <c r="C736" s="26" t="str">
        <f t="shared" si="55"/>
        <v/>
      </c>
      <c r="D736" s="18" t="str">
        <f t="shared" si="58"/>
        <v/>
      </c>
      <c r="E736" s="18" t="str">
        <f t="shared" si="56"/>
        <v/>
      </c>
      <c r="F736" s="19" t="str">
        <f t="shared" si="57"/>
        <v/>
      </c>
      <c r="G736" s="29" t="str">
        <f>IFERROR(RunningBMR,"")</f>
        <v/>
      </c>
      <c r="H736" s="20" t="str">
        <f>IFERROR(IF(L735&gt;0,G735*ActivityFactor+IF(WeightGoal="Maintain",0,IF(WeightGoal="Decrease",-500,IF(WeightGoal="Increase",500))),""),"")</f>
        <v/>
      </c>
      <c r="I736" s="20" t="str">
        <f>IFERROR(G736*(ActivityFactor),"")</f>
        <v/>
      </c>
      <c r="J736" s="20" t="str">
        <f>IFERROR(IF(WeightGoal="Increase",H736-I736,I736-H736),"")</f>
        <v/>
      </c>
      <c r="K736" s="21" t="str">
        <f t="shared" si="59"/>
        <v/>
      </c>
      <c r="L736" s="28" t="str">
        <f>IFERROR(IF(Standard,K736/CalsPerPound,K736/CalsPerPound/2.2),"")</f>
        <v/>
      </c>
      <c r="M736" s="27" t="str">
        <f>IFERROR(WeightToLoseGain-L736,"")</f>
        <v/>
      </c>
      <c r="N736" s="40" t="str">
        <f>IFERROR(IF(C735&lt;&gt;"",M736/(WeightToLoseGain),""),"")</f>
        <v/>
      </c>
    </row>
    <row r="737" spans="3:14" ht="15" customHeight="1" x14ac:dyDescent="0.3">
      <c r="C737" s="26" t="str">
        <f t="shared" si="55"/>
        <v/>
      </c>
      <c r="D737" s="18" t="str">
        <f t="shared" si="58"/>
        <v/>
      </c>
      <c r="E737" s="18" t="str">
        <f t="shared" si="56"/>
        <v/>
      </c>
      <c r="F737" s="19" t="str">
        <f t="shared" si="57"/>
        <v/>
      </c>
      <c r="G737" s="29" t="str">
        <f>IFERROR(RunningBMR,"")</f>
        <v/>
      </c>
      <c r="H737" s="20" t="str">
        <f>IFERROR(IF(L736&gt;0,G736*ActivityFactor+IF(WeightGoal="Maintain",0,IF(WeightGoal="Decrease",-500,IF(WeightGoal="Increase",500))),""),"")</f>
        <v/>
      </c>
      <c r="I737" s="20" t="str">
        <f>IFERROR(G737*(ActivityFactor),"")</f>
        <v/>
      </c>
      <c r="J737" s="20" t="str">
        <f>IFERROR(IF(WeightGoal="Increase",H737-I737,I737-H737),"")</f>
        <v/>
      </c>
      <c r="K737" s="21" t="str">
        <f t="shared" si="59"/>
        <v/>
      </c>
      <c r="L737" s="28" t="str">
        <f>IFERROR(IF(Standard,K737/CalsPerPound,K737/CalsPerPound/2.2),"")</f>
        <v/>
      </c>
      <c r="M737" s="27" t="str">
        <f>IFERROR(WeightToLoseGain-L737,"")</f>
        <v/>
      </c>
      <c r="N737" s="40" t="str">
        <f>IFERROR(IF(C736&lt;&gt;"",M737/(WeightToLoseGain),""),"")</f>
        <v/>
      </c>
    </row>
    <row r="738" spans="3:14" ht="15" customHeight="1" x14ac:dyDescent="0.3">
      <c r="C738" s="26" t="str">
        <f t="shared" si="55"/>
        <v/>
      </c>
      <c r="D738" s="18" t="str">
        <f t="shared" si="58"/>
        <v/>
      </c>
      <c r="E738" s="18" t="str">
        <f t="shared" si="56"/>
        <v/>
      </c>
      <c r="F738" s="19" t="str">
        <f t="shared" si="57"/>
        <v/>
      </c>
      <c r="G738" s="29" t="str">
        <f>IFERROR(RunningBMR,"")</f>
        <v/>
      </c>
      <c r="H738" s="20" t="str">
        <f>IFERROR(IF(L737&gt;0,G737*ActivityFactor+IF(WeightGoal="Maintain",0,IF(WeightGoal="Decrease",-500,IF(WeightGoal="Increase",500))),""),"")</f>
        <v/>
      </c>
      <c r="I738" s="20" t="str">
        <f>IFERROR(G738*(ActivityFactor),"")</f>
        <v/>
      </c>
      <c r="J738" s="20" t="str">
        <f>IFERROR(IF(WeightGoal="Increase",H738-I738,I738-H738),"")</f>
        <v/>
      </c>
      <c r="K738" s="21" t="str">
        <f t="shared" si="59"/>
        <v/>
      </c>
      <c r="L738" s="28" t="str">
        <f>IFERROR(IF(Standard,K738/CalsPerPound,K738/CalsPerPound/2.2),"")</f>
        <v/>
      </c>
      <c r="M738" s="27" t="str">
        <f>IFERROR(WeightToLoseGain-L738,"")</f>
        <v/>
      </c>
      <c r="N738" s="40" t="str">
        <f>IFERROR(IF(C737&lt;&gt;"",M738/(WeightToLoseGain),""),"")</f>
        <v/>
      </c>
    </row>
    <row r="739" spans="3:14" ht="15" customHeight="1" x14ac:dyDescent="0.3">
      <c r="C739" s="26" t="str">
        <f t="shared" si="55"/>
        <v/>
      </c>
      <c r="D739" s="18" t="str">
        <f t="shared" si="58"/>
        <v/>
      </c>
      <c r="E739" s="18" t="str">
        <f t="shared" si="56"/>
        <v/>
      </c>
      <c r="F739" s="19" t="str">
        <f t="shared" si="57"/>
        <v/>
      </c>
      <c r="G739" s="29" t="str">
        <f>IFERROR(RunningBMR,"")</f>
        <v/>
      </c>
      <c r="H739" s="20" t="str">
        <f>IFERROR(IF(L738&gt;0,G738*ActivityFactor+IF(WeightGoal="Maintain",0,IF(WeightGoal="Decrease",-500,IF(WeightGoal="Increase",500))),""),"")</f>
        <v/>
      </c>
      <c r="I739" s="20" t="str">
        <f>IFERROR(G739*(ActivityFactor),"")</f>
        <v/>
      </c>
      <c r="J739" s="20" t="str">
        <f>IFERROR(IF(WeightGoal="Increase",H739-I739,I739-H739),"")</f>
        <v/>
      </c>
      <c r="K739" s="21" t="str">
        <f t="shared" si="59"/>
        <v/>
      </c>
      <c r="L739" s="28" t="str">
        <f>IFERROR(IF(Standard,K739/CalsPerPound,K739/CalsPerPound/2.2),"")</f>
        <v/>
      </c>
      <c r="M739" s="27" t="str">
        <f>IFERROR(WeightToLoseGain-L739,"")</f>
        <v/>
      </c>
      <c r="N739" s="40" t="str">
        <f>IFERROR(IF(C738&lt;&gt;"",M739/(WeightToLoseGain),""),"")</f>
        <v/>
      </c>
    </row>
    <row r="740" spans="3:14" ht="15" customHeight="1" x14ac:dyDescent="0.3">
      <c r="C740" s="26" t="str">
        <f t="shared" si="55"/>
        <v/>
      </c>
      <c r="D740" s="18" t="str">
        <f t="shared" si="58"/>
        <v/>
      </c>
      <c r="E740" s="18" t="str">
        <f t="shared" si="56"/>
        <v/>
      </c>
      <c r="F740" s="19" t="str">
        <f t="shared" si="57"/>
        <v/>
      </c>
      <c r="G740" s="29" t="str">
        <f>IFERROR(RunningBMR,"")</f>
        <v/>
      </c>
      <c r="H740" s="20" t="str">
        <f>IFERROR(IF(L739&gt;0,G739*ActivityFactor+IF(WeightGoal="Maintain",0,IF(WeightGoal="Decrease",-500,IF(WeightGoal="Increase",500))),""),"")</f>
        <v/>
      </c>
      <c r="I740" s="20" t="str">
        <f>IFERROR(G740*(ActivityFactor),"")</f>
        <v/>
      </c>
      <c r="J740" s="20" t="str">
        <f>IFERROR(IF(WeightGoal="Increase",H740-I740,I740-H740),"")</f>
        <v/>
      </c>
      <c r="K740" s="21" t="str">
        <f t="shared" si="59"/>
        <v/>
      </c>
      <c r="L740" s="28" t="str">
        <f>IFERROR(IF(Standard,K740/CalsPerPound,K740/CalsPerPound/2.2),"")</f>
        <v/>
      </c>
      <c r="M740" s="27" t="str">
        <f>IFERROR(WeightToLoseGain-L740,"")</f>
        <v/>
      </c>
      <c r="N740" s="40" t="str">
        <f>IFERROR(IF(C739&lt;&gt;"",M740/(WeightToLoseGain),""),"")</f>
        <v/>
      </c>
    </row>
    <row r="741" spans="3:14" ht="15" customHeight="1" x14ac:dyDescent="0.3">
      <c r="C741" s="26" t="str">
        <f t="shared" si="55"/>
        <v/>
      </c>
      <c r="D741" s="18" t="str">
        <f t="shared" si="58"/>
        <v/>
      </c>
      <c r="E741" s="18" t="str">
        <f t="shared" si="56"/>
        <v/>
      </c>
      <c r="F741" s="19" t="str">
        <f t="shared" si="57"/>
        <v/>
      </c>
      <c r="G741" s="29" t="str">
        <f>IFERROR(RunningBMR,"")</f>
        <v/>
      </c>
      <c r="H741" s="20" t="str">
        <f>IFERROR(IF(L740&gt;0,G740*ActivityFactor+IF(WeightGoal="Maintain",0,IF(WeightGoal="Decrease",-500,IF(WeightGoal="Increase",500))),""),"")</f>
        <v/>
      </c>
      <c r="I741" s="20" t="str">
        <f>IFERROR(G741*(ActivityFactor),"")</f>
        <v/>
      </c>
      <c r="J741" s="20" t="str">
        <f>IFERROR(IF(WeightGoal="Increase",H741-I741,I741-H741),"")</f>
        <v/>
      </c>
      <c r="K741" s="21" t="str">
        <f t="shared" si="59"/>
        <v/>
      </c>
      <c r="L741" s="28" t="str">
        <f>IFERROR(IF(Standard,K741/CalsPerPound,K741/CalsPerPound/2.2),"")</f>
        <v/>
      </c>
      <c r="M741" s="27" t="str">
        <f>IFERROR(WeightToLoseGain-L741,"")</f>
        <v/>
      </c>
      <c r="N741" s="40" t="str">
        <f>IFERROR(IF(C740&lt;&gt;"",M741/(WeightToLoseGain),""),"")</f>
        <v/>
      </c>
    </row>
    <row r="742" spans="3:14" ht="15" customHeight="1" x14ac:dyDescent="0.3">
      <c r="C742" s="26" t="str">
        <f t="shared" si="55"/>
        <v/>
      </c>
      <c r="D742" s="18" t="str">
        <f t="shared" si="58"/>
        <v/>
      </c>
      <c r="E742" s="18" t="str">
        <f t="shared" si="56"/>
        <v/>
      </c>
      <c r="F742" s="19" t="str">
        <f t="shared" si="57"/>
        <v/>
      </c>
      <c r="G742" s="29" t="str">
        <f>IFERROR(RunningBMR,"")</f>
        <v/>
      </c>
      <c r="H742" s="20" t="str">
        <f>IFERROR(IF(L741&gt;0,G741*ActivityFactor+IF(WeightGoal="Maintain",0,IF(WeightGoal="Decrease",-500,IF(WeightGoal="Increase",500))),""),"")</f>
        <v/>
      </c>
      <c r="I742" s="20" t="str">
        <f>IFERROR(G742*(ActivityFactor),"")</f>
        <v/>
      </c>
      <c r="J742" s="20" t="str">
        <f>IFERROR(IF(WeightGoal="Increase",H742-I742,I742-H742),"")</f>
        <v/>
      </c>
      <c r="K742" s="21" t="str">
        <f t="shared" si="59"/>
        <v/>
      </c>
      <c r="L742" s="28" t="str">
        <f>IFERROR(IF(Standard,K742/CalsPerPound,K742/CalsPerPound/2.2),"")</f>
        <v/>
      </c>
      <c r="M742" s="27" t="str">
        <f>IFERROR(WeightToLoseGain-L742,"")</f>
        <v/>
      </c>
      <c r="N742" s="40" t="str">
        <f>IFERROR(IF(C741&lt;&gt;"",M742/(WeightToLoseGain),""),"")</f>
        <v/>
      </c>
    </row>
    <row r="743" spans="3:14" ht="15" customHeight="1" x14ac:dyDescent="0.3">
      <c r="C743" s="26" t="str">
        <f t="shared" si="55"/>
        <v/>
      </c>
      <c r="D743" s="18" t="str">
        <f t="shared" si="58"/>
        <v/>
      </c>
      <c r="E743" s="18" t="str">
        <f t="shared" si="56"/>
        <v/>
      </c>
      <c r="F743" s="19" t="str">
        <f t="shared" si="57"/>
        <v/>
      </c>
      <c r="G743" s="29" t="str">
        <f>IFERROR(RunningBMR,"")</f>
        <v/>
      </c>
      <c r="H743" s="20" t="str">
        <f>IFERROR(IF(L742&gt;0,G742*ActivityFactor+IF(WeightGoal="Maintain",0,IF(WeightGoal="Decrease",-500,IF(WeightGoal="Increase",500))),""),"")</f>
        <v/>
      </c>
      <c r="I743" s="20" t="str">
        <f>IFERROR(G743*(ActivityFactor),"")</f>
        <v/>
      </c>
      <c r="J743" s="20" t="str">
        <f>IFERROR(IF(WeightGoal="Increase",H743-I743,I743-H743),"")</f>
        <v/>
      </c>
      <c r="K743" s="21" t="str">
        <f t="shared" si="59"/>
        <v/>
      </c>
      <c r="L743" s="28" t="str">
        <f>IFERROR(IF(Standard,K743/CalsPerPound,K743/CalsPerPound/2.2),"")</f>
        <v/>
      </c>
      <c r="M743" s="27" t="str">
        <f>IFERROR(WeightToLoseGain-L743,"")</f>
        <v/>
      </c>
      <c r="N743" s="40" t="str">
        <f>IFERROR(IF(C742&lt;&gt;"",M743/(WeightToLoseGain),""),"")</f>
        <v/>
      </c>
    </row>
    <row r="744" spans="3:14" ht="15" customHeight="1" x14ac:dyDescent="0.3">
      <c r="C744" s="26" t="str">
        <f t="shared" si="55"/>
        <v/>
      </c>
      <c r="D744" s="18" t="str">
        <f t="shared" si="58"/>
        <v/>
      </c>
      <c r="E744" s="18" t="str">
        <f t="shared" si="56"/>
        <v/>
      </c>
      <c r="F744" s="19" t="str">
        <f t="shared" si="57"/>
        <v/>
      </c>
      <c r="G744" s="29" t="str">
        <f>IFERROR(RunningBMR,"")</f>
        <v/>
      </c>
      <c r="H744" s="20" t="str">
        <f>IFERROR(IF(L743&gt;0,G743*ActivityFactor+IF(WeightGoal="Maintain",0,IF(WeightGoal="Decrease",-500,IF(WeightGoal="Increase",500))),""),"")</f>
        <v/>
      </c>
      <c r="I744" s="20" t="str">
        <f>IFERROR(G744*(ActivityFactor),"")</f>
        <v/>
      </c>
      <c r="J744" s="20" t="str">
        <f>IFERROR(IF(WeightGoal="Increase",H744-I744,I744-H744),"")</f>
        <v/>
      </c>
      <c r="K744" s="21" t="str">
        <f t="shared" si="59"/>
        <v/>
      </c>
      <c r="L744" s="28" t="str">
        <f>IFERROR(IF(Standard,K744/CalsPerPound,K744/CalsPerPound/2.2),"")</f>
        <v/>
      </c>
      <c r="M744" s="27" t="str">
        <f>IFERROR(WeightToLoseGain-L744,"")</f>
        <v/>
      </c>
      <c r="N744" s="40" t="str">
        <f>IFERROR(IF(C743&lt;&gt;"",M744/(WeightToLoseGain),""),"")</f>
        <v/>
      </c>
    </row>
    <row r="745" spans="3:14" ht="15" customHeight="1" x14ac:dyDescent="0.3">
      <c r="C745" s="26" t="str">
        <f t="shared" si="55"/>
        <v/>
      </c>
      <c r="D745" s="18" t="str">
        <f t="shared" si="58"/>
        <v/>
      </c>
      <c r="E745" s="18" t="str">
        <f t="shared" si="56"/>
        <v/>
      </c>
      <c r="F745" s="19" t="str">
        <f t="shared" si="57"/>
        <v/>
      </c>
      <c r="G745" s="29" t="str">
        <f>IFERROR(RunningBMR,"")</f>
        <v/>
      </c>
      <c r="H745" s="20" t="str">
        <f>IFERROR(IF(L744&gt;0,G744*ActivityFactor+IF(WeightGoal="Maintain",0,IF(WeightGoal="Decrease",-500,IF(WeightGoal="Increase",500))),""),"")</f>
        <v/>
      </c>
      <c r="I745" s="20" t="str">
        <f>IFERROR(G745*(ActivityFactor),"")</f>
        <v/>
      </c>
      <c r="J745" s="20" t="str">
        <f>IFERROR(IF(WeightGoal="Increase",H745-I745,I745-H745),"")</f>
        <v/>
      </c>
      <c r="K745" s="21" t="str">
        <f t="shared" si="59"/>
        <v/>
      </c>
      <c r="L745" s="28" t="str">
        <f>IFERROR(IF(Standard,K745/CalsPerPound,K745/CalsPerPound/2.2),"")</f>
        <v/>
      </c>
      <c r="M745" s="27" t="str">
        <f>IFERROR(WeightToLoseGain-L745,"")</f>
        <v/>
      </c>
      <c r="N745" s="40" t="str">
        <f>IFERROR(IF(C744&lt;&gt;"",M745/(WeightToLoseGain),""),"")</f>
        <v/>
      </c>
    </row>
    <row r="746" spans="3:14" ht="15" customHeight="1" x14ac:dyDescent="0.3">
      <c r="C746" s="26" t="str">
        <f t="shared" si="55"/>
        <v/>
      </c>
      <c r="D746" s="18" t="str">
        <f t="shared" si="58"/>
        <v/>
      </c>
      <c r="E746" s="18" t="str">
        <f t="shared" si="56"/>
        <v/>
      </c>
      <c r="F746" s="19" t="str">
        <f t="shared" si="57"/>
        <v/>
      </c>
      <c r="G746" s="29" t="str">
        <f>IFERROR(RunningBMR,"")</f>
        <v/>
      </c>
      <c r="H746" s="20" t="str">
        <f>IFERROR(IF(L745&gt;0,G745*ActivityFactor+IF(WeightGoal="Maintain",0,IF(WeightGoal="Decrease",-500,IF(WeightGoal="Increase",500))),""),"")</f>
        <v/>
      </c>
      <c r="I746" s="20" t="str">
        <f>IFERROR(G746*(ActivityFactor),"")</f>
        <v/>
      </c>
      <c r="J746" s="20" t="str">
        <f>IFERROR(IF(WeightGoal="Increase",H746-I746,I746-H746),"")</f>
        <v/>
      </c>
      <c r="K746" s="21" t="str">
        <f t="shared" si="59"/>
        <v/>
      </c>
      <c r="L746" s="28" t="str">
        <f>IFERROR(IF(Standard,K746/CalsPerPound,K746/CalsPerPound/2.2),"")</f>
        <v/>
      </c>
      <c r="M746" s="27" t="str">
        <f>IFERROR(WeightToLoseGain-L746,"")</f>
        <v/>
      </c>
      <c r="N746" s="40" t="str">
        <f>IFERROR(IF(C745&lt;&gt;"",M746/(WeightToLoseGain),""),"")</f>
        <v/>
      </c>
    </row>
    <row r="747" spans="3:14" ht="15" customHeight="1" x14ac:dyDescent="0.3">
      <c r="C747" s="26" t="str">
        <f t="shared" si="55"/>
        <v/>
      </c>
      <c r="D747" s="18" t="str">
        <f t="shared" si="58"/>
        <v/>
      </c>
      <c r="E747" s="18" t="str">
        <f t="shared" si="56"/>
        <v/>
      </c>
      <c r="F747" s="19" t="str">
        <f t="shared" si="57"/>
        <v/>
      </c>
      <c r="G747" s="29" t="str">
        <f>IFERROR(RunningBMR,"")</f>
        <v/>
      </c>
      <c r="H747" s="20" t="str">
        <f>IFERROR(IF(L746&gt;0,G746*ActivityFactor+IF(WeightGoal="Maintain",0,IF(WeightGoal="Decrease",-500,IF(WeightGoal="Increase",500))),""),"")</f>
        <v/>
      </c>
      <c r="I747" s="20" t="str">
        <f>IFERROR(G747*(ActivityFactor),"")</f>
        <v/>
      </c>
      <c r="J747" s="20" t="str">
        <f>IFERROR(IF(WeightGoal="Increase",H747-I747,I747-H747),"")</f>
        <v/>
      </c>
      <c r="K747" s="21" t="str">
        <f t="shared" si="59"/>
        <v/>
      </c>
      <c r="L747" s="28" t="str">
        <f>IFERROR(IF(Standard,K747/CalsPerPound,K747/CalsPerPound/2.2),"")</f>
        <v/>
      </c>
      <c r="M747" s="27" t="str">
        <f>IFERROR(WeightToLoseGain-L747,"")</f>
        <v/>
      </c>
      <c r="N747" s="40" t="str">
        <f>IFERROR(IF(C746&lt;&gt;"",M747/(WeightToLoseGain),""),"")</f>
        <v/>
      </c>
    </row>
    <row r="748" spans="3:14" ht="15" customHeight="1" x14ac:dyDescent="0.3">
      <c r="C748" s="26" t="str">
        <f t="shared" si="55"/>
        <v/>
      </c>
      <c r="D748" s="18" t="str">
        <f t="shared" si="58"/>
        <v/>
      </c>
      <c r="E748" s="18" t="str">
        <f t="shared" si="56"/>
        <v/>
      </c>
      <c r="F748" s="19" t="str">
        <f t="shared" si="57"/>
        <v/>
      </c>
      <c r="G748" s="29" t="str">
        <f>IFERROR(RunningBMR,"")</f>
        <v/>
      </c>
      <c r="H748" s="20" t="str">
        <f>IFERROR(IF(L747&gt;0,G747*ActivityFactor+IF(WeightGoal="Maintain",0,IF(WeightGoal="Decrease",-500,IF(WeightGoal="Increase",500))),""),"")</f>
        <v/>
      </c>
      <c r="I748" s="20" t="str">
        <f>IFERROR(G748*(ActivityFactor),"")</f>
        <v/>
      </c>
      <c r="J748" s="20" t="str">
        <f>IFERROR(IF(WeightGoal="Increase",H748-I748,I748-H748),"")</f>
        <v/>
      </c>
      <c r="K748" s="21" t="str">
        <f t="shared" si="59"/>
        <v/>
      </c>
      <c r="L748" s="28" t="str">
        <f>IFERROR(IF(Standard,K748/CalsPerPound,K748/CalsPerPound/2.2),"")</f>
        <v/>
      </c>
      <c r="M748" s="27" t="str">
        <f>IFERROR(WeightToLoseGain-L748,"")</f>
        <v/>
      </c>
      <c r="N748" s="40" t="str">
        <f>IFERROR(IF(C747&lt;&gt;"",M748/(WeightToLoseGain),""),"")</f>
        <v/>
      </c>
    </row>
    <row r="749" spans="3:14" ht="15" customHeight="1" x14ac:dyDescent="0.3">
      <c r="C749" s="26" t="str">
        <f t="shared" si="55"/>
        <v/>
      </c>
      <c r="D749" s="18" t="str">
        <f t="shared" si="58"/>
        <v/>
      </c>
      <c r="E749" s="18" t="str">
        <f t="shared" si="56"/>
        <v/>
      </c>
      <c r="F749" s="19" t="str">
        <f t="shared" si="57"/>
        <v/>
      </c>
      <c r="G749" s="29" t="str">
        <f>IFERROR(RunningBMR,"")</f>
        <v/>
      </c>
      <c r="H749" s="20" t="str">
        <f>IFERROR(IF(L748&gt;0,G748*ActivityFactor+IF(WeightGoal="Maintain",0,IF(WeightGoal="Decrease",-500,IF(WeightGoal="Increase",500))),""),"")</f>
        <v/>
      </c>
      <c r="I749" s="20" t="str">
        <f>IFERROR(G749*(ActivityFactor),"")</f>
        <v/>
      </c>
      <c r="J749" s="20" t="str">
        <f>IFERROR(IF(WeightGoal="Increase",H749-I749,I749-H749),"")</f>
        <v/>
      </c>
      <c r="K749" s="21" t="str">
        <f t="shared" si="59"/>
        <v/>
      </c>
      <c r="L749" s="28" t="str">
        <f>IFERROR(IF(Standard,K749/CalsPerPound,K749/CalsPerPound/2.2),"")</f>
        <v/>
      </c>
      <c r="M749" s="27" t="str">
        <f>IFERROR(WeightToLoseGain-L749,"")</f>
        <v/>
      </c>
      <c r="N749" s="40" t="str">
        <f>IFERROR(IF(C748&lt;&gt;"",M749/(WeightToLoseGain),""),"")</f>
        <v/>
      </c>
    </row>
    <row r="750" spans="3:14" ht="15" customHeight="1" x14ac:dyDescent="0.3">
      <c r="C750" s="26" t="str">
        <f t="shared" si="55"/>
        <v/>
      </c>
      <c r="D750" s="18" t="str">
        <f t="shared" si="58"/>
        <v/>
      </c>
      <c r="E750" s="18" t="str">
        <f t="shared" si="56"/>
        <v/>
      </c>
      <c r="F750" s="19" t="str">
        <f t="shared" si="57"/>
        <v/>
      </c>
      <c r="G750" s="29" t="str">
        <f>IFERROR(RunningBMR,"")</f>
        <v/>
      </c>
      <c r="H750" s="20" t="str">
        <f>IFERROR(IF(L749&gt;0,G749*ActivityFactor+IF(WeightGoal="Maintain",0,IF(WeightGoal="Decrease",-500,IF(WeightGoal="Increase",500))),""),"")</f>
        <v/>
      </c>
      <c r="I750" s="20" t="str">
        <f>IFERROR(G750*(ActivityFactor),"")</f>
        <v/>
      </c>
      <c r="J750" s="20" t="str">
        <f>IFERROR(IF(WeightGoal="Increase",H750-I750,I750-H750),"")</f>
        <v/>
      </c>
      <c r="K750" s="21" t="str">
        <f t="shared" si="59"/>
        <v/>
      </c>
      <c r="L750" s="28" t="str">
        <f>IFERROR(IF(Standard,K750/CalsPerPound,K750/CalsPerPound/2.2),"")</f>
        <v/>
      </c>
      <c r="M750" s="27" t="str">
        <f>IFERROR(WeightToLoseGain-L750,"")</f>
        <v/>
      </c>
      <c r="N750" s="40" t="str">
        <f>IFERROR(IF(C749&lt;&gt;"",M750/(WeightToLoseGain),""),"")</f>
        <v/>
      </c>
    </row>
    <row r="751" spans="3:14" ht="15" customHeight="1" x14ac:dyDescent="0.3">
      <c r="C751" s="26" t="str">
        <f t="shared" si="55"/>
        <v/>
      </c>
      <c r="D751" s="18" t="str">
        <f t="shared" si="58"/>
        <v/>
      </c>
      <c r="E751" s="18" t="str">
        <f t="shared" si="56"/>
        <v/>
      </c>
      <c r="F751" s="19" t="str">
        <f t="shared" si="57"/>
        <v/>
      </c>
      <c r="G751" s="29" t="str">
        <f>IFERROR(RunningBMR,"")</f>
        <v/>
      </c>
      <c r="H751" s="20" t="str">
        <f>IFERROR(IF(L750&gt;0,G750*ActivityFactor+IF(WeightGoal="Maintain",0,IF(WeightGoal="Decrease",-500,IF(WeightGoal="Increase",500))),""),"")</f>
        <v/>
      </c>
      <c r="I751" s="20" t="str">
        <f>IFERROR(G751*(ActivityFactor),"")</f>
        <v/>
      </c>
      <c r="J751" s="20" t="str">
        <f>IFERROR(IF(WeightGoal="Increase",H751-I751,I751-H751),"")</f>
        <v/>
      </c>
      <c r="K751" s="21" t="str">
        <f t="shared" si="59"/>
        <v/>
      </c>
      <c r="L751" s="28" t="str">
        <f>IFERROR(IF(Standard,K751/CalsPerPound,K751/CalsPerPound/2.2),"")</f>
        <v/>
      </c>
      <c r="M751" s="27" t="str">
        <f>IFERROR(WeightToLoseGain-L751,"")</f>
        <v/>
      </c>
      <c r="N751" s="40" t="str">
        <f>IFERROR(IF(C750&lt;&gt;"",M751/(WeightToLoseGain),""),"")</f>
        <v/>
      </c>
    </row>
    <row r="752" spans="3:14" ht="15" customHeight="1" x14ac:dyDescent="0.3">
      <c r="C752" s="26" t="str">
        <f t="shared" si="55"/>
        <v/>
      </c>
      <c r="D752" s="18" t="str">
        <f t="shared" si="58"/>
        <v/>
      </c>
      <c r="E752" s="18" t="str">
        <f t="shared" si="56"/>
        <v/>
      </c>
      <c r="F752" s="19" t="str">
        <f t="shared" si="57"/>
        <v/>
      </c>
      <c r="G752" s="29" t="str">
        <f>IFERROR(RunningBMR,"")</f>
        <v/>
      </c>
      <c r="H752" s="20" t="str">
        <f>IFERROR(IF(L751&gt;0,G751*ActivityFactor+IF(WeightGoal="Maintain",0,IF(WeightGoal="Decrease",-500,IF(WeightGoal="Increase",500))),""),"")</f>
        <v/>
      </c>
      <c r="I752" s="20" t="str">
        <f>IFERROR(G752*(ActivityFactor),"")</f>
        <v/>
      </c>
      <c r="J752" s="20" t="str">
        <f>IFERROR(IF(WeightGoal="Increase",H752-I752,I752-H752),"")</f>
        <v/>
      </c>
      <c r="K752" s="21" t="str">
        <f t="shared" si="59"/>
        <v/>
      </c>
      <c r="L752" s="28" t="str">
        <f>IFERROR(IF(Standard,K752/CalsPerPound,K752/CalsPerPound/2.2),"")</f>
        <v/>
      </c>
      <c r="M752" s="27" t="str">
        <f>IFERROR(WeightToLoseGain-L752,"")</f>
        <v/>
      </c>
      <c r="N752" s="40" t="str">
        <f>IFERROR(IF(C751&lt;&gt;"",M752/(WeightToLoseGain),""),"")</f>
        <v/>
      </c>
    </row>
    <row r="753" spans="3:14" ht="15" customHeight="1" x14ac:dyDescent="0.3">
      <c r="C753" s="26" t="str">
        <f t="shared" si="55"/>
        <v/>
      </c>
      <c r="D753" s="18" t="str">
        <f t="shared" si="58"/>
        <v/>
      </c>
      <c r="E753" s="18" t="str">
        <f t="shared" si="56"/>
        <v/>
      </c>
      <c r="F753" s="19" t="str">
        <f t="shared" si="57"/>
        <v/>
      </c>
      <c r="G753" s="29" t="str">
        <f>IFERROR(RunningBMR,"")</f>
        <v/>
      </c>
      <c r="H753" s="20" t="str">
        <f>IFERROR(IF(L752&gt;0,G752*ActivityFactor+IF(WeightGoal="Maintain",0,IF(WeightGoal="Decrease",-500,IF(WeightGoal="Increase",500))),""),"")</f>
        <v/>
      </c>
      <c r="I753" s="20" t="str">
        <f>IFERROR(G753*(ActivityFactor),"")</f>
        <v/>
      </c>
      <c r="J753" s="20" t="str">
        <f>IFERROR(IF(WeightGoal="Increase",H753-I753,I753-H753),"")</f>
        <v/>
      </c>
      <c r="K753" s="21" t="str">
        <f t="shared" si="59"/>
        <v/>
      </c>
      <c r="L753" s="28" t="str">
        <f>IFERROR(IF(Standard,K753/CalsPerPound,K753/CalsPerPound/2.2),"")</f>
        <v/>
      </c>
      <c r="M753" s="27" t="str">
        <f>IFERROR(WeightToLoseGain-L753,"")</f>
        <v/>
      </c>
      <c r="N753" s="40" t="str">
        <f>IFERROR(IF(C752&lt;&gt;"",M753/(WeightToLoseGain),""),"")</f>
        <v/>
      </c>
    </row>
    <row r="754" spans="3:14" ht="15" customHeight="1" x14ac:dyDescent="0.3">
      <c r="C754" s="26" t="str">
        <f t="shared" si="55"/>
        <v/>
      </c>
      <c r="D754" s="18" t="str">
        <f t="shared" si="58"/>
        <v/>
      </c>
      <c r="E754" s="18" t="str">
        <f t="shared" si="56"/>
        <v/>
      </c>
      <c r="F754" s="19" t="str">
        <f t="shared" si="57"/>
        <v/>
      </c>
      <c r="G754" s="29" t="str">
        <f>IFERROR(RunningBMR,"")</f>
        <v/>
      </c>
      <c r="H754" s="20" t="str">
        <f>IFERROR(IF(L753&gt;0,G753*ActivityFactor+IF(WeightGoal="Maintain",0,IF(WeightGoal="Decrease",-500,IF(WeightGoal="Increase",500))),""),"")</f>
        <v/>
      </c>
      <c r="I754" s="20" t="str">
        <f>IFERROR(G754*(ActivityFactor),"")</f>
        <v/>
      </c>
      <c r="J754" s="20" t="str">
        <f>IFERROR(IF(WeightGoal="Increase",H754-I754,I754-H754),"")</f>
        <v/>
      </c>
      <c r="K754" s="21" t="str">
        <f t="shared" si="59"/>
        <v/>
      </c>
      <c r="L754" s="28" t="str">
        <f>IFERROR(IF(Standard,K754/CalsPerPound,K754/CalsPerPound/2.2),"")</f>
        <v/>
      </c>
      <c r="M754" s="27" t="str">
        <f>IFERROR(WeightToLoseGain-L754,"")</f>
        <v/>
      </c>
      <c r="N754" s="40" t="str">
        <f>IFERROR(IF(C753&lt;&gt;"",M754/(WeightToLoseGain),""),"")</f>
        <v/>
      </c>
    </row>
    <row r="755" spans="3:14" ht="15" customHeight="1" x14ac:dyDescent="0.3">
      <c r="C755" s="26" t="str">
        <f t="shared" si="55"/>
        <v/>
      </c>
      <c r="D755" s="18" t="str">
        <f t="shared" si="58"/>
        <v/>
      </c>
      <c r="E755" s="18" t="str">
        <f t="shared" si="56"/>
        <v/>
      </c>
      <c r="F755" s="19" t="str">
        <f t="shared" si="57"/>
        <v/>
      </c>
      <c r="G755" s="29" t="str">
        <f>IFERROR(RunningBMR,"")</f>
        <v/>
      </c>
      <c r="H755" s="20" t="str">
        <f>IFERROR(IF(L754&gt;0,G754*ActivityFactor+IF(WeightGoal="Maintain",0,IF(WeightGoal="Decrease",-500,IF(WeightGoal="Increase",500))),""),"")</f>
        <v/>
      </c>
      <c r="I755" s="20" t="str">
        <f>IFERROR(G755*(ActivityFactor),"")</f>
        <v/>
      </c>
      <c r="J755" s="20" t="str">
        <f>IFERROR(IF(WeightGoal="Increase",H755-I755,I755-H755),"")</f>
        <v/>
      </c>
      <c r="K755" s="21" t="str">
        <f t="shared" si="59"/>
        <v/>
      </c>
      <c r="L755" s="28" t="str">
        <f>IFERROR(IF(Standard,K755/CalsPerPound,K755/CalsPerPound/2.2),"")</f>
        <v/>
      </c>
      <c r="M755" s="27" t="str">
        <f>IFERROR(WeightToLoseGain-L755,"")</f>
        <v/>
      </c>
      <c r="N755" s="40" t="str">
        <f>IFERROR(IF(C754&lt;&gt;"",M755/(WeightToLoseGain),""),"")</f>
        <v/>
      </c>
    </row>
    <row r="756" spans="3:14" ht="15" customHeight="1" x14ac:dyDescent="0.3">
      <c r="C756" s="26" t="str">
        <f t="shared" si="55"/>
        <v/>
      </c>
      <c r="D756" s="18" t="str">
        <f t="shared" si="58"/>
        <v/>
      </c>
      <c r="E756" s="18" t="str">
        <f t="shared" si="56"/>
        <v/>
      </c>
      <c r="F756" s="19" t="str">
        <f t="shared" si="57"/>
        <v/>
      </c>
      <c r="G756" s="29" t="str">
        <f>IFERROR(RunningBMR,"")</f>
        <v/>
      </c>
      <c r="H756" s="20" t="str">
        <f>IFERROR(IF(L755&gt;0,G755*ActivityFactor+IF(WeightGoal="Maintain",0,IF(WeightGoal="Decrease",-500,IF(WeightGoal="Increase",500))),""),"")</f>
        <v/>
      </c>
      <c r="I756" s="20" t="str">
        <f>IFERROR(G756*(ActivityFactor),"")</f>
        <v/>
      </c>
      <c r="J756" s="20" t="str">
        <f>IFERROR(IF(WeightGoal="Increase",H756-I756,I756-H756),"")</f>
        <v/>
      </c>
      <c r="K756" s="21" t="str">
        <f t="shared" si="59"/>
        <v/>
      </c>
      <c r="L756" s="28" t="str">
        <f>IFERROR(IF(Standard,K756/CalsPerPound,K756/CalsPerPound/2.2),"")</f>
        <v/>
      </c>
      <c r="M756" s="27" t="str">
        <f>IFERROR(WeightToLoseGain-L756,"")</f>
        <v/>
      </c>
      <c r="N756" s="40" t="str">
        <f>IFERROR(IF(C755&lt;&gt;"",M756/(WeightToLoseGain),""),"")</f>
        <v/>
      </c>
    </row>
    <row r="757" spans="3:14" ht="15" customHeight="1" x14ac:dyDescent="0.3">
      <c r="C757" s="26" t="str">
        <f t="shared" si="55"/>
        <v/>
      </c>
      <c r="D757" s="18" t="str">
        <f t="shared" si="58"/>
        <v/>
      </c>
      <c r="E757" s="18" t="str">
        <f t="shared" si="56"/>
        <v/>
      </c>
      <c r="F757" s="19" t="str">
        <f t="shared" si="57"/>
        <v/>
      </c>
      <c r="G757" s="29" t="str">
        <f>IFERROR(RunningBMR,"")</f>
        <v/>
      </c>
      <c r="H757" s="20" t="str">
        <f>IFERROR(IF(L756&gt;0,G756*ActivityFactor+IF(WeightGoal="Maintain",0,IF(WeightGoal="Decrease",-500,IF(WeightGoal="Increase",500))),""),"")</f>
        <v/>
      </c>
      <c r="I757" s="20" t="str">
        <f>IFERROR(G757*(ActivityFactor),"")</f>
        <v/>
      </c>
      <c r="J757" s="20" t="str">
        <f>IFERROR(IF(WeightGoal="Increase",H757-I757,I757-H757),"")</f>
        <v/>
      </c>
      <c r="K757" s="21" t="str">
        <f t="shared" si="59"/>
        <v/>
      </c>
      <c r="L757" s="28" t="str">
        <f>IFERROR(IF(Standard,K757/CalsPerPound,K757/CalsPerPound/2.2),"")</f>
        <v/>
      </c>
      <c r="M757" s="27" t="str">
        <f>IFERROR(WeightToLoseGain-L757,"")</f>
        <v/>
      </c>
      <c r="N757" s="40" t="str">
        <f>IFERROR(IF(C756&lt;&gt;"",M757/(WeightToLoseGain),""),"")</f>
        <v/>
      </c>
    </row>
    <row r="758" spans="3:14" ht="15" customHeight="1" x14ac:dyDescent="0.3">
      <c r="C758" s="26" t="str">
        <f t="shared" si="55"/>
        <v/>
      </c>
      <c r="D758" s="18" t="str">
        <f t="shared" si="58"/>
        <v/>
      </c>
      <c r="E758" s="18" t="str">
        <f t="shared" si="56"/>
        <v/>
      </c>
      <c r="F758" s="19" t="str">
        <f t="shared" si="57"/>
        <v/>
      </c>
      <c r="G758" s="29" t="str">
        <f>IFERROR(RunningBMR,"")</f>
        <v/>
      </c>
      <c r="H758" s="20" t="str">
        <f>IFERROR(IF(L757&gt;0,G757*ActivityFactor+IF(WeightGoal="Maintain",0,IF(WeightGoal="Decrease",-500,IF(WeightGoal="Increase",500))),""),"")</f>
        <v/>
      </c>
      <c r="I758" s="20" t="str">
        <f>IFERROR(G758*(ActivityFactor),"")</f>
        <v/>
      </c>
      <c r="J758" s="20" t="str">
        <f>IFERROR(IF(WeightGoal="Increase",H758-I758,I758-H758),"")</f>
        <v/>
      </c>
      <c r="K758" s="21" t="str">
        <f t="shared" si="59"/>
        <v/>
      </c>
      <c r="L758" s="28" t="str">
        <f>IFERROR(IF(Standard,K758/CalsPerPound,K758/CalsPerPound/2.2),"")</f>
        <v/>
      </c>
      <c r="M758" s="27" t="str">
        <f>IFERROR(WeightToLoseGain-L758,"")</f>
        <v/>
      </c>
      <c r="N758" s="40" t="str">
        <f>IFERROR(IF(C757&lt;&gt;"",M758/(WeightToLoseGain),""),"")</f>
        <v/>
      </c>
    </row>
    <row r="759" spans="3:14" ht="15" customHeight="1" x14ac:dyDescent="0.3">
      <c r="C759" s="26" t="str">
        <f t="shared" si="55"/>
        <v/>
      </c>
      <c r="D759" s="18" t="str">
        <f t="shared" si="58"/>
        <v/>
      </c>
      <c r="E759" s="18" t="str">
        <f t="shared" si="56"/>
        <v/>
      </c>
      <c r="F759" s="19" t="str">
        <f t="shared" si="57"/>
        <v/>
      </c>
      <c r="G759" s="29" t="str">
        <f>IFERROR(RunningBMR,"")</f>
        <v/>
      </c>
      <c r="H759" s="20" t="str">
        <f>IFERROR(IF(L758&gt;0,G758*ActivityFactor+IF(WeightGoal="Maintain",0,IF(WeightGoal="Decrease",-500,IF(WeightGoal="Increase",500))),""),"")</f>
        <v/>
      </c>
      <c r="I759" s="20" t="str">
        <f>IFERROR(G759*(ActivityFactor),"")</f>
        <v/>
      </c>
      <c r="J759" s="20" t="str">
        <f>IFERROR(IF(WeightGoal="Increase",H759-I759,I759-H759),"")</f>
        <v/>
      </c>
      <c r="K759" s="21" t="str">
        <f t="shared" si="59"/>
        <v/>
      </c>
      <c r="L759" s="28" t="str">
        <f>IFERROR(IF(Standard,K759/CalsPerPound,K759/CalsPerPound/2.2),"")</f>
        <v/>
      </c>
      <c r="M759" s="27" t="str">
        <f>IFERROR(WeightToLoseGain-L759,"")</f>
        <v/>
      </c>
      <c r="N759" s="40" t="str">
        <f>IFERROR(IF(C758&lt;&gt;"",M759/(WeightToLoseGain),""),"")</f>
        <v/>
      </c>
    </row>
    <row r="760" spans="3:14" ht="15" customHeight="1" x14ac:dyDescent="0.3">
      <c r="C760" s="26" t="str">
        <f t="shared" si="55"/>
        <v/>
      </c>
      <c r="D760" s="18" t="str">
        <f t="shared" si="58"/>
        <v/>
      </c>
      <c r="E760" s="18" t="str">
        <f t="shared" si="56"/>
        <v/>
      </c>
      <c r="F760" s="19" t="str">
        <f t="shared" si="57"/>
        <v/>
      </c>
      <c r="G760" s="29" t="str">
        <f>IFERROR(RunningBMR,"")</f>
        <v/>
      </c>
      <c r="H760" s="20" t="str">
        <f>IFERROR(IF(L759&gt;0,G759*ActivityFactor+IF(WeightGoal="Maintain",0,IF(WeightGoal="Decrease",-500,IF(WeightGoal="Increase",500))),""),"")</f>
        <v/>
      </c>
      <c r="I760" s="20" t="str">
        <f>IFERROR(G760*(ActivityFactor),"")</f>
        <v/>
      </c>
      <c r="J760" s="20" t="str">
        <f>IFERROR(IF(WeightGoal="Increase",H760-I760,I760-H760),"")</f>
        <v/>
      </c>
      <c r="K760" s="21" t="str">
        <f t="shared" si="59"/>
        <v/>
      </c>
      <c r="L760" s="28" t="str">
        <f>IFERROR(IF(Standard,K760/CalsPerPound,K760/CalsPerPound/2.2),"")</f>
        <v/>
      </c>
      <c r="M760" s="27" t="str">
        <f>IFERROR(WeightToLoseGain-L760,"")</f>
        <v/>
      </c>
      <c r="N760" s="40" t="str">
        <f>IFERROR(IF(C759&lt;&gt;"",M760/(WeightToLoseGain),""),"")</f>
        <v/>
      </c>
    </row>
    <row r="761" spans="3:14" ht="15" customHeight="1" x14ac:dyDescent="0.3">
      <c r="C761" s="26" t="str">
        <f t="shared" si="55"/>
        <v/>
      </c>
      <c r="D761" s="18" t="str">
        <f t="shared" si="58"/>
        <v/>
      </c>
      <c r="E761" s="18" t="str">
        <f t="shared" si="56"/>
        <v/>
      </c>
      <c r="F761" s="19" t="str">
        <f t="shared" si="57"/>
        <v/>
      </c>
      <c r="G761" s="29" t="str">
        <f>IFERROR(RunningBMR,"")</f>
        <v/>
      </c>
      <c r="H761" s="20" t="str">
        <f>IFERROR(IF(L760&gt;0,G760*ActivityFactor+IF(WeightGoal="Maintain",0,IF(WeightGoal="Decrease",-500,IF(WeightGoal="Increase",500))),""),"")</f>
        <v/>
      </c>
      <c r="I761" s="20" t="str">
        <f>IFERROR(G761*(ActivityFactor),"")</f>
        <v/>
      </c>
      <c r="J761" s="20" t="str">
        <f>IFERROR(IF(WeightGoal="Increase",H761-I761,I761-H761),"")</f>
        <v/>
      </c>
      <c r="K761" s="21" t="str">
        <f t="shared" si="59"/>
        <v/>
      </c>
      <c r="L761" s="28" t="str">
        <f>IFERROR(IF(Standard,K761/CalsPerPound,K761/CalsPerPound/2.2),"")</f>
        <v/>
      </c>
      <c r="M761" s="27" t="str">
        <f>IFERROR(WeightToLoseGain-L761,"")</f>
        <v/>
      </c>
      <c r="N761" s="40" t="str">
        <f>IFERROR(IF(C760&lt;&gt;"",M761/(WeightToLoseGain),""),"")</f>
        <v/>
      </c>
    </row>
    <row r="762" spans="3:14" ht="15" customHeight="1" x14ac:dyDescent="0.3">
      <c r="C762" s="26" t="str">
        <f t="shared" si="55"/>
        <v/>
      </c>
      <c r="D762" s="18" t="str">
        <f t="shared" si="58"/>
        <v/>
      </c>
      <c r="E762" s="18" t="str">
        <f t="shared" si="56"/>
        <v/>
      </c>
      <c r="F762" s="19" t="str">
        <f t="shared" si="57"/>
        <v/>
      </c>
      <c r="G762" s="29" t="str">
        <f>IFERROR(RunningBMR,"")</f>
        <v/>
      </c>
      <c r="H762" s="20" t="str">
        <f>IFERROR(IF(L761&gt;0,G761*ActivityFactor+IF(WeightGoal="Maintain",0,IF(WeightGoal="Decrease",-500,IF(WeightGoal="Increase",500))),""),"")</f>
        <v/>
      </c>
      <c r="I762" s="20" t="str">
        <f>IFERROR(G762*(ActivityFactor),"")</f>
        <v/>
      </c>
      <c r="J762" s="20" t="str">
        <f>IFERROR(IF(WeightGoal="Increase",H762-I762,I762-H762),"")</f>
        <v/>
      </c>
      <c r="K762" s="21" t="str">
        <f t="shared" si="59"/>
        <v/>
      </c>
      <c r="L762" s="28" t="str">
        <f>IFERROR(IF(Standard,K762/CalsPerPound,K762/CalsPerPound/2.2),"")</f>
        <v/>
      </c>
      <c r="M762" s="27" t="str">
        <f>IFERROR(WeightToLoseGain-L762,"")</f>
        <v/>
      </c>
      <c r="N762" s="40" t="str">
        <f>IFERROR(IF(C761&lt;&gt;"",M762/(WeightToLoseGain),""),"")</f>
        <v/>
      </c>
    </row>
    <row r="763" spans="3:14" ht="15" customHeight="1" x14ac:dyDescent="0.3">
      <c r="C763" s="26" t="str">
        <f t="shared" si="55"/>
        <v/>
      </c>
      <c r="D763" s="18" t="str">
        <f t="shared" si="58"/>
        <v/>
      </c>
      <c r="E763" s="18" t="str">
        <f t="shared" si="56"/>
        <v/>
      </c>
      <c r="F763" s="19" t="str">
        <f t="shared" si="57"/>
        <v/>
      </c>
      <c r="G763" s="29" t="str">
        <f>IFERROR(RunningBMR,"")</f>
        <v/>
      </c>
      <c r="H763" s="20" t="str">
        <f>IFERROR(IF(L762&gt;0,G762*ActivityFactor+IF(WeightGoal="Maintain",0,IF(WeightGoal="Decrease",-500,IF(WeightGoal="Increase",500))),""),"")</f>
        <v/>
      </c>
      <c r="I763" s="20" t="str">
        <f>IFERROR(G763*(ActivityFactor),"")</f>
        <v/>
      </c>
      <c r="J763" s="20" t="str">
        <f>IFERROR(IF(WeightGoal="Increase",H763-I763,I763-H763),"")</f>
        <v/>
      </c>
      <c r="K763" s="21" t="str">
        <f t="shared" si="59"/>
        <v/>
      </c>
      <c r="L763" s="28" t="str">
        <f>IFERROR(IF(Standard,K763/CalsPerPound,K763/CalsPerPound/2.2),"")</f>
        <v/>
      </c>
      <c r="M763" s="27" t="str">
        <f>IFERROR(WeightToLoseGain-L763,"")</f>
        <v/>
      </c>
      <c r="N763" s="40" t="str">
        <f>IFERROR(IF(C762&lt;&gt;"",M763/(WeightToLoseGain),""),"")</f>
        <v/>
      </c>
    </row>
    <row r="764" spans="3:14" ht="15" customHeight="1" x14ac:dyDescent="0.3">
      <c r="C764" s="26" t="str">
        <f t="shared" si="55"/>
        <v/>
      </c>
      <c r="D764" s="18" t="str">
        <f t="shared" si="58"/>
        <v/>
      </c>
      <c r="E764" s="18" t="str">
        <f t="shared" si="56"/>
        <v/>
      </c>
      <c r="F764" s="19" t="str">
        <f t="shared" si="57"/>
        <v/>
      </c>
      <c r="G764" s="29" t="str">
        <f>IFERROR(RunningBMR,"")</f>
        <v/>
      </c>
      <c r="H764" s="20" t="str">
        <f>IFERROR(IF(L763&gt;0,G763*ActivityFactor+IF(WeightGoal="Maintain",0,IF(WeightGoal="Decrease",-500,IF(WeightGoal="Increase",500))),""),"")</f>
        <v/>
      </c>
      <c r="I764" s="20" t="str">
        <f>IFERROR(G764*(ActivityFactor),"")</f>
        <v/>
      </c>
      <c r="J764" s="20" t="str">
        <f>IFERROR(IF(WeightGoal="Increase",H764-I764,I764-H764),"")</f>
        <v/>
      </c>
      <c r="K764" s="21" t="str">
        <f t="shared" si="59"/>
        <v/>
      </c>
      <c r="L764" s="28" t="str">
        <f>IFERROR(IF(Standard,K764/CalsPerPound,K764/CalsPerPound/2.2),"")</f>
        <v/>
      </c>
      <c r="M764" s="27" t="str">
        <f>IFERROR(WeightToLoseGain-L764,"")</f>
        <v/>
      </c>
      <c r="N764" s="40" t="str">
        <f>IFERROR(IF(C763&lt;&gt;"",M764/(WeightToLoseGain),""),"")</f>
        <v/>
      </c>
    </row>
    <row r="765" spans="3:14" ht="15" customHeight="1" x14ac:dyDescent="0.3">
      <c r="C765" s="26" t="str">
        <f t="shared" si="55"/>
        <v/>
      </c>
      <c r="D765" s="18" t="str">
        <f t="shared" si="58"/>
        <v/>
      </c>
      <c r="E765" s="18" t="str">
        <f t="shared" si="56"/>
        <v/>
      </c>
      <c r="F765" s="19" t="str">
        <f t="shared" si="57"/>
        <v/>
      </c>
      <c r="G765" s="29" t="str">
        <f>IFERROR(RunningBMR,"")</f>
        <v/>
      </c>
      <c r="H765" s="20" t="str">
        <f>IFERROR(IF(L764&gt;0,G764*ActivityFactor+IF(WeightGoal="Maintain",0,IF(WeightGoal="Decrease",-500,IF(WeightGoal="Increase",500))),""),"")</f>
        <v/>
      </c>
      <c r="I765" s="20" t="str">
        <f>IFERROR(G765*(ActivityFactor),"")</f>
        <v/>
      </c>
      <c r="J765" s="20" t="str">
        <f>IFERROR(IF(WeightGoal="Increase",H765-I765,I765-H765),"")</f>
        <v/>
      </c>
      <c r="K765" s="21" t="str">
        <f t="shared" si="59"/>
        <v/>
      </c>
      <c r="L765" s="28" t="str">
        <f>IFERROR(IF(Standard,K765/CalsPerPound,K765/CalsPerPound/2.2),"")</f>
        <v/>
      </c>
      <c r="M765" s="27" t="str">
        <f>IFERROR(WeightToLoseGain-L765,"")</f>
        <v/>
      </c>
      <c r="N765" s="40" t="str">
        <f>IFERROR(IF(C764&lt;&gt;"",M765/(WeightToLoseGain),""),"")</f>
        <v/>
      </c>
    </row>
    <row r="766" spans="3:14" ht="15" customHeight="1" x14ac:dyDescent="0.3">
      <c r="C766" s="26" t="str">
        <f t="shared" si="55"/>
        <v/>
      </c>
      <c r="D766" s="18" t="str">
        <f t="shared" si="58"/>
        <v/>
      </c>
      <c r="E766" s="18" t="str">
        <f t="shared" si="56"/>
        <v/>
      </c>
      <c r="F766" s="19" t="str">
        <f t="shared" si="57"/>
        <v/>
      </c>
      <c r="G766" s="29" t="str">
        <f>IFERROR(RunningBMR,"")</f>
        <v/>
      </c>
      <c r="H766" s="20" t="str">
        <f>IFERROR(IF(L765&gt;0,G765*ActivityFactor+IF(WeightGoal="Maintain",0,IF(WeightGoal="Decrease",-500,IF(WeightGoal="Increase",500))),""),"")</f>
        <v/>
      </c>
      <c r="I766" s="20" t="str">
        <f>IFERROR(G766*(ActivityFactor),"")</f>
        <v/>
      </c>
      <c r="J766" s="20" t="str">
        <f>IFERROR(IF(WeightGoal="Increase",H766-I766,I766-H766),"")</f>
        <v/>
      </c>
      <c r="K766" s="21" t="str">
        <f t="shared" si="59"/>
        <v/>
      </c>
      <c r="L766" s="28" t="str">
        <f>IFERROR(IF(Standard,K766/CalsPerPound,K766/CalsPerPound/2.2),"")</f>
        <v/>
      </c>
      <c r="M766" s="27" t="str">
        <f>IFERROR(WeightToLoseGain-L766,"")</f>
        <v/>
      </c>
      <c r="N766" s="40" t="str">
        <f>IFERROR(IF(C765&lt;&gt;"",M766/(WeightToLoseGain),""),"")</f>
        <v/>
      </c>
    </row>
    <row r="767" spans="3:14" ht="15" customHeight="1" x14ac:dyDescent="0.3">
      <c r="C767" s="26" t="str">
        <f t="shared" si="55"/>
        <v/>
      </c>
      <c r="D767" s="18" t="str">
        <f t="shared" si="58"/>
        <v/>
      </c>
      <c r="E767" s="18" t="str">
        <f t="shared" si="56"/>
        <v/>
      </c>
      <c r="F767" s="19" t="str">
        <f t="shared" si="57"/>
        <v/>
      </c>
      <c r="G767" s="29" t="str">
        <f>IFERROR(RunningBMR,"")</f>
        <v/>
      </c>
      <c r="H767" s="20" t="str">
        <f>IFERROR(IF(L766&gt;0,G766*ActivityFactor+IF(WeightGoal="Maintain",0,IF(WeightGoal="Decrease",-500,IF(WeightGoal="Increase",500))),""),"")</f>
        <v/>
      </c>
      <c r="I767" s="20" t="str">
        <f>IFERROR(G767*(ActivityFactor),"")</f>
        <v/>
      </c>
      <c r="J767" s="20" t="str">
        <f>IFERROR(IF(WeightGoal="Increase",H767-I767,I767-H767),"")</f>
        <v/>
      </c>
      <c r="K767" s="21" t="str">
        <f t="shared" si="59"/>
        <v/>
      </c>
      <c r="L767" s="28" t="str">
        <f>IFERROR(IF(Standard,K767/CalsPerPound,K767/CalsPerPound/2.2),"")</f>
        <v/>
      </c>
      <c r="M767" s="27" t="str">
        <f>IFERROR(WeightToLoseGain-L767,"")</f>
        <v/>
      </c>
      <c r="N767" s="40" t="str">
        <f>IFERROR(IF(C766&lt;&gt;"",M767/(WeightToLoseGain),""),"")</f>
        <v/>
      </c>
    </row>
    <row r="768" spans="3:14" ht="15" customHeight="1" x14ac:dyDescent="0.3">
      <c r="C768" s="26" t="str">
        <f t="shared" si="55"/>
        <v/>
      </c>
      <c r="D768" s="18" t="str">
        <f t="shared" si="58"/>
        <v/>
      </c>
      <c r="E768" s="18" t="str">
        <f t="shared" si="56"/>
        <v/>
      </c>
      <c r="F768" s="19" t="str">
        <f t="shared" si="57"/>
        <v/>
      </c>
      <c r="G768" s="29" t="str">
        <f>IFERROR(RunningBMR,"")</f>
        <v/>
      </c>
      <c r="H768" s="20" t="str">
        <f>IFERROR(IF(L767&gt;0,G767*ActivityFactor+IF(WeightGoal="Maintain",0,IF(WeightGoal="Decrease",-500,IF(WeightGoal="Increase",500))),""),"")</f>
        <v/>
      </c>
      <c r="I768" s="20" t="str">
        <f>IFERROR(G768*(ActivityFactor),"")</f>
        <v/>
      </c>
      <c r="J768" s="20" t="str">
        <f>IFERROR(IF(WeightGoal="Increase",H768-I768,I768-H768),"")</f>
        <v/>
      </c>
      <c r="K768" s="21" t="str">
        <f t="shared" si="59"/>
        <v/>
      </c>
      <c r="L768" s="28" t="str">
        <f>IFERROR(IF(Standard,K768/CalsPerPound,K768/CalsPerPound/2.2),"")</f>
        <v/>
      </c>
      <c r="M768" s="27" t="str">
        <f>IFERROR(WeightToLoseGain-L768,"")</f>
        <v/>
      </c>
      <c r="N768" s="40" t="str">
        <f>IFERROR(IF(C767&lt;&gt;"",M768/(WeightToLoseGain),""),"")</f>
        <v/>
      </c>
    </row>
    <row r="769" spans="3:14" ht="15" customHeight="1" x14ac:dyDescent="0.3">
      <c r="C769" s="26" t="str">
        <f t="shared" si="55"/>
        <v/>
      </c>
      <c r="D769" s="18" t="str">
        <f t="shared" si="58"/>
        <v/>
      </c>
      <c r="E769" s="18" t="str">
        <f t="shared" si="56"/>
        <v/>
      </c>
      <c r="F769" s="19" t="str">
        <f t="shared" si="57"/>
        <v/>
      </c>
      <c r="G769" s="29" t="str">
        <f>IFERROR(RunningBMR,"")</f>
        <v/>
      </c>
      <c r="H769" s="20" t="str">
        <f>IFERROR(IF(L768&gt;0,G768*ActivityFactor+IF(WeightGoal="Maintain",0,IF(WeightGoal="Decrease",-500,IF(WeightGoal="Increase",500))),""),"")</f>
        <v/>
      </c>
      <c r="I769" s="20" t="str">
        <f>IFERROR(G769*(ActivityFactor),"")</f>
        <v/>
      </c>
      <c r="J769" s="20" t="str">
        <f>IFERROR(IF(WeightGoal="Increase",H769-I769,I769-H769),"")</f>
        <v/>
      </c>
      <c r="K769" s="21" t="str">
        <f t="shared" si="59"/>
        <v/>
      </c>
      <c r="L769" s="28" t="str">
        <f>IFERROR(IF(Standard,K769/CalsPerPound,K769/CalsPerPound/2.2),"")</f>
        <v/>
      </c>
      <c r="M769" s="27" t="str">
        <f>IFERROR(WeightToLoseGain-L769,"")</f>
        <v/>
      </c>
      <c r="N769" s="40" t="str">
        <f>IFERROR(IF(C768&lt;&gt;"",M769/(WeightToLoseGain),""),"")</f>
        <v/>
      </c>
    </row>
    <row r="770" spans="3:14" ht="15" customHeight="1" x14ac:dyDescent="0.3">
      <c r="C770" s="26" t="str">
        <f t="shared" si="55"/>
        <v/>
      </c>
      <c r="D770" s="18" t="str">
        <f t="shared" si="58"/>
        <v/>
      </c>
      <c r="E770" s="18" t="str">
        <f t="shared" si="56"/>
        <v/>
      </c>
      <c r="F770" s="19" t="str">
        <f t="shared" si="57"/>
        <v/>
      </c>
      <c r="G770" s="29" t="str">
        <f>IFERROR(RunningBMR,"")</f>
        <v/>
      </c>
      <c r="H770" s="20" t="str">
        <f>IFERROR(IF(L769&gt;0,G769*ActivityFactor+IF(WeightGoal="Maintain",0,IF(WeightGoal="Decrease",-500,IF(WeightGoal="Increase",500))),""),"")</f>
        <v/>
      </c>
      <c r="I770" s="20" t="str">
        <f>IFERROR(G770*(ActivityFactor),"")</f>
        <v/>
      </c>
      <c r="J770" s="20" t="str">
        <f>IFERROR(IF(WeightGoal="Increase",H770-I770,I770-H770),"")</f>
        <v/>
      </c>
      <c r="K770" s="21" t="str">
        <f t="shared" si="59"/>
        <v/>
      </c>
      <c r="L770" s="28" t="str">
        <f>IFERROR(IF(Standard,K770/CalsPerPound,K770/CalsPerPound/2.2),"")</f>
        <v/>
      </c>
      <c r="M770" s="27" t="str">
        <f>IFERROR(WeightToLoseGain-L770,"")</f>
        <v/>
      </c>
      <c r="N770" s="40" t="str">
        <f>IFERROR(IF(C769&lt;&gt;"",M770/(WeightToLoseGain),""),"")</f>
        <v/>
      </c>
    </row>
    <row r="771" spans="3:14" ht="15" customHeight="1" x14ac:dyDescent="0.3">
      <c r="C771" s="26" t="str">
        <f t="shared" si="55"/>
        <v/>
      </c>
      <c r="D771" s="18" t="str">
        <f t="shared" si="58"/>
        <v/>
      </c>
      <c r="E771" s="18" t="str">
        <f t="shared" si="56"/>
        <v/>
      </c>
      <c r="F771" s="19" t="str">
        <f t="shared" si="57"/>
        <v/>
      </c>
      <c r="G771" s="29" t="str">
        <f>IFERROR(RunningBMR,"")</f>
        <v/>
      </c>
      <c r="H771" s="20" t="str">
        <f>IFERROR(IF(L770&gt;0,G770*ActivityFactor+IF(WeightGoal="Maintain",0,IF(WeightGoal="Decrease",-500,IF(WeightGoal="Increase",500))),""),"")</f>
        <v/>
      </c>
      <c r="I771" s="20" t="str">
        <f>IFERROR(G771*(ActivityFactor),"")</f>
        <v/>
      </c>
      <c r="J771" s="20" t="str">
        <f>IFERROR(IF(WeightGoal="Increase",H771-I771,I771-H771),"")</f>
        <v/>
      </c>
      <c r="K771" s="21" t="str">
        <f t="shared" si="59"/>
        <v/>
      </c>
      <c r="L771" s="28" t="str">
        <f>IFERROR(IF(Standard,K771/CalsPerPound,K771/CalsPerPound/2.2),"")</f>
        <v/>
      </c>
      <c r="M771" s="27" t="str">
        <f>IFERROR(WeightToLoseGain-L771,"")</f>
        <v/>
      </c>
      <c r="N771" s="40" t="str">
        <f>IFERROR(IF(C770&lt;&gt;"",M771/(WeightToLoseGain),""),"")</f>
        <v/>
      </c>
    </row>
    <row r="772" spans="3:14" ht="15" customHeight="1" x14ac:dyDescent="0.3">
      <c r="C772" s="26" t="str">
        <f t="shared" si="55"/>
        <v/>
      </c>
      <c r="D772" s="18" t="str">
        <f t="shared" si="58"/>
        <v/>
      </c>
      <c r="E772" s="18" t="str">
        <f t="shared" si="56"/>
        <v/>
      </c>
      <c r="F772" s="19" t="str">
        <f t="shared" si="57"/>
        <v/>
      </c>
      <c r="G772" s="29" t="str">
        <f>IFERROR(RunningBMR,"")</f>
        <v/>
      </c>
      <c r="H772" s="20" t="str">
        <f>IFERROR(IF(L771&gt;0,G771*ActivityFactor+IF(WeightGoal="Maintain",0,IF(WeightGoal="Decrease",-500,IF(WeightGoal="Increase",500))),""),"")</f>
        <v/>
      </c>
      <c r="I772" s="20" t="str">
        <f>IFERROR(G772*(ActivityFactor),"")</f>
        <v/>
      </c>
      <c r="J772" s="20" t="str">
        <f>IFERROR(IF(WeightGoal="Increase",H772-I772,I772-H772),"")</f>
        <v/>
      </c>
      <c r="K772" s="21" t="str">
        <f t="shared" si="59"/>
        <v/>
      </c>
      <c r="L772" s="28" t="str">
        <f>IFERROR(IF(Standard,K772/CalsPerPound,K772/CalsPerPound/2.2),"")</f>
        <v/>
      </c>
      <c r="M772" s="27" t="str">
        <f>IFERROR(WeightToLoseGain-L772,"")</f>
        <v/>
      </c>
      <c r="N772" s="40" t="str">
        <f>IFERROR(IF(C771&lt;&gt;"",M772/(WeightToLoseGain),""),"")</f>
        <v/>
      </c>
    </row>
    <row r="773" spans="3:14" ht="15" customHeight="1" x14ac:dyDescent="0.3">
      <c r="C773" s="26" t="str">
        <f t="shared" si="55"/>
        <v/>
      </c>
      <c r="D773" s="18" t="str">
        <f t="shared" si="58"/>
        <v/>
      </c>
      <c r="E773" s="18" t="str">
        <f t="shared" si="56"/>
        <v/>
      </c>
      <c r="F773" s="19" t="str">
        <f t="shared" si="57"/>
        <v/>
      </c>
      <c r="G773" s="29" t="str">
        <f>IFERROR(RunningBMR,"")</f>
        <v/>
      </c>
      <c r="H773" s="20" t="str">
        <f>IFERROR(IF(L772&gt;0,G772*ActivityFactor+IF(WeightGoal="Maintain",0,IF(WeightGoal="Decrease",-500,IF(WeightGoal="Increase",500))),""),"")</f>
        <v/>
      </c>
      <c r="I773" s="20" t="str">
        <f>IFERROR(G773*(ActivityFactor),"")</f>
        <v/>
      </c>
      <c r="J773" s="20" t="str">
        <f>IFERROR(IF(WeightGoal="Increase",H773-I773,I773-H773),"")</f>
        <v/>
      </c>
      <c r="K773" s="21" t="str">
        <f t="shared" si="59"/>
        <v/>
      </c>
      <c r="L773" s="28" t="str">
        <f>IFERROR(IF(Standard,K773/CalsPerPound,K773/CalsPerPound/2.2),"")</f>
        <v/>
      </c>
      <c r="M773" s="27" t="str">
        <f>IFERROR(WeightToLoseGain-L773,"")</f>
        <v/>
      </c>
      <c r="N773" s="40" t="str">
        <f>IFERROR(IF(C772&lt;&gt;"",M773/(WeightToLoseGain),""),"")</f>
        <v/>
      </c>
    </row>
    <row r="774" spans="3:14" ht="15" customHeight="1" x14ac:dyDescent="0.3">
      <c r="C774" s="26" t="str">
        <f t="shared" si="55"/>
        <v/>
      </c>
      <c r="D774" s="18" t="str">
        <f t="shared" si="58"/>
        <v/>
      </c>
      <c r="E774" s="18" t="str">
        <f t="shared" si="56"/>
        <v/>
      </c>
      <c r="F774" s="19" t="str">
        <f t="shared" si="57"/>
        <v/>
      </c>
      <c r="G774" s="29" t="str">
        <f>IFERROR(RunningBMR,"")</f>
        <v/>
      </c>
      <c r="H774" s="20" t="str">
        <f>IFERROR(IF(L773&gt;0,G773*ActivityFactor+IF(WeightGoal="Maintain",0,IF(WeightGoal="Decrease",-500,IF(WeightGoal="Increase",500))),""),"")</f>
        <v/>
      </c>
      <c r="I774" s="20" t="str">
        <f>IFERROR(G774*(ActivityFactor),"")</f>
        <v/>
      </c>
      <c r="J774" s="20" t="str">
        <f>IFERROR(IF(WeightGoal="Increase",H774-I774,I774-H774),"")</f>
        <v/>
      </c>
      <c r="K774" s="21" t="str">
        <f t="shared" si="59"/>
        <v/>
      </c>
      <c r="L774" s="28" t="str">
        <f>IFERROR(IF(Standard,K774/CalsPerPound,K774/CalsPerPound/2.2),"")</f>
        <v/>
      </c>
      <c r="M774" s="27" t="str">
        <f>IFERROR(WeightToLoseGain-L774,"")</f>
        <v/>
      </c>
      <c r="N774" s="40" t="str">
        <f>IFERROR(IF(C773&lt;&gt;"",M774/(WeightToLoseGain),""),"")</f>
        <v/>
      </c>
    </row>
    <row r="775" spans="3:14" ht="15" customHeight="1" x14ac:dyDescent="0.3">
      <c r="C775" s="26" t="str">
        <f t="shared" si="55"/>
        <v/>
      </c>
      <c r="D775" s="18" t="str">
        <f t="shared" si="58"/>
        <v/>
      </c>
      <c r="E775" s="18" t="str">
        <f t="shared" si="56"/>
        <v/>
      </c>
      <c r="F775" s="19" t="str">
        <f t="shared" si="57"/>
        <v/>
      </c>
      <c r="G775" s="29" t="str">
        <f>IFERROR(RunningBMR,"")</f>
        <v/>
      </c>
      <c r="H775" s="20" t="str">
        <f>IFERROR(IF(L774&gt;0,G774*ActivityFactor+IF(WeightGoal="Maintain",0,IF(WeightGoal="Decrease",-500,IF(WeightGoal="Increase",500))),""),"")</f>
        <v/>
      </c>
      <c r="I775" s="20" t="str">
        <f>IFERROR(G775*(ActivityFactor),"")</f>
        <v/>
      </c>
      <c r="J775" s="20" t="str">
        <f>IFERROR(IF(WeightGoal="Increase",H775-I775,I775-H775),"")</f>
        <v/>
      </c>
      <c r="K775" s="21" t="str">
        <f t="shared" si="59"/>
        <v/>
      </c>
      <c r="L775" s="28" t="str">
        <f>IFERROR(IF(Standard,K775/CalsPerPound,K775/CalsPerPound/2.2),"")</f>
        <v/>
      </c>
      <c r="M775" s="27" t="str">
        <f>IFERROR(WeightToLoseGain-L775,"")</f>
        <v/>
      </c>
      <c r="N775" s="40" t="str">
        <f>IFERROR(IF(C774&lt;&gt;"",M775/(WeightToLoseGain),""),"")</f>
        <v/>
      </c>
    </row>
    <row r="776" spans="3:14" ht="15" customHeight="1" x14ac:dyDescent="0.3">
      <c r="C776" s="26" t="str">
        <f t="shared" si="55"/>
        <v/>
      </c>
      <c r="D776" s="18" t="str">
        <f t="shared" si="58"/>
        <v/>
      </c>
      <c r="E776" s="18" t="str">
        <f t="shared" si="56"/>
        <v/>
      </c>
      <c r="F776" s="19" t="str">
        <f t="shared" si="57"/>
        <v/>
      </c>
      <c r="G776" s="29" t="str">
        <f>IFERROR(RunningBMR,"")</f>
        <v/>
      </c>
      <c r="H776" s="20" t="str">
        <f>IFERROR(IF(L775&gt;0,G775*ActivityFactor+IF(WeightGoal="Maintain",0,IF(WeightGoal="Decrease",-500,IF(WeightGoal="Increase",500))),""),"")</f>
        <v/>
      </c>
      <c r="I776" s="20" t="str">
        <f>IFERROR(G776*(ActivityFactor),"")</f>
        <v/>
      </c>
      <c r="J776" s="20" t="str">
        <f>IFERROR(IF(WeightGoal="Increase",H776-I776,I776-H776),"")</f>
        <v/>
      </c>
      <c r="K776" s="21" t="str">
        <f t="shared" si="59"/>
        <v/>
      </c>
      <c r="L776" s="28" t="str">
        <f>IFERROR(IF(Standard,K776/CalsPerPound,K776/CalsPerPound/2.2),"")</f>
        <v/>
      </c>
      <c r="M776" s="27" t="str">
        <f>IFERROR(WeightToLoseGain-L776,"")</f>
        <v/>
      </c>
      <c r="N776" s="40" t="str">
        <f>IFERROR(IF(C775&lt;&gt;"",M776/(WeightToLoseGain),""),"")</f>
        <v/>
      </c>
    </row>
    <row r="777" spans="3:14" ht="15" customHeight="1" x14ac:dyDescent="0.3">
      <c r="C777" s="26" t="str">
        <f t="shared" si="55"/>
        <v/>
      </c>
      <c r="D777" s="18" t="str">
        <f t="shared" si="58"/>
        <v/>
      </c>
      <c r="E777" s="18" t="str">
        <f t="shared" si="56"/>
        <v/>
      </c>
      <c r="F777" s="19" t="str">
        <f t="shared" si="57"/>
        <v/>
      </c>
      <c r="G777" s="29" t="str">
        <f>IFERROR(RunningBMR,"")</f>
        <v/>
      </c>
      <c r="H777" s="20" t="str">
        <f>IFERROR(IF(L776&gt;0,G776*ActivityFactor+IF(WeightGoal="Maintain",0,IF(WeightGoal="Decrease",-500,IF(WeightGoal="Increase",500))),""),"")</f>
        <v/>
      </c>
      <c r="I777" s="20" t="str">
        <f>IFERROR(G777*(ActivityFactor),"")</f>
        <v/>
      </c>
      <c r="J777" s="20" t="str">
        <f>IFERROR(IF(WeightGoal="Increase",H777-I777,I777-H777),"")</f>
        <v/>
      </c>
      <c r="K777" s="21" t="str">
        <f t="shared" si="59"/>
        <v/>
      </c>
      <c r="L777" s="28" t="str">
        <f>IFERROR(IF(Standard,K777/CalsPerPound,K777/CalsPerPound/2.2),"")</f>
        <v/>
      </c>
      <c r="M777" s="27" t="str">
        <f>IFERROR(WeightToLoseGain-L777,"")</f>
        <v/>
      </c>
      <c r="N777" s="40" t="str">
        <f>IFERROR(IF(C776&lt;&gt;"",M777/(WeightToLoseGain),""),"")</f>
        <v/>
      </c>
    </row>
    <row r="778" spans="3:14" ht="15" customHeight="1" x14ac:dyDescent="0.3">
      <c r="C778" s="26" t="str">
        <f t="shared" si="55"/>
        <v/>
      </c>
      <c r="D778" s="18" t="str">
        <f t="shared" si="58"/>
        <v/>
      </c>
      <c r="E778" s="18" t="str">
        <f t="shared" si="56"/>
        <v/>
      </c>
      <c r="F778" s="19" t="str">
        <f t="shared" si="57"/>
        <v/>
      </c>
      <c r="G778" s="29" t="str">
        <f>IFERROR(RunningBMR,"")</f>
        <v/>
      </c>
      <c r="H778" s="20" t="str">
        <f>IFERROR(IF(L777&gt;0,G777*ActivityFactor+IF(WeightGoal="Maintain",0,IF(WeightGoal="Decrease",-500,IF(WeightGoal="Increase",500))),""),"")</f>
        <v/>
      </c>
      <c r="I778" s="20" t="str">
        <f>IFERROR(G778*(ActivityFactor),"")</f>
        <v/>
      </c>
      <c r="J778" s="20" t="str">
        <f>IFERROR(IF(WeightGoal="Increase",H778-I778,I778-H778),"")</f>
        <v/>
      </c>
      <c r="K778" s="21" t="str">
        <f t="shared" si="59"/>
        <v/>
      </c>
      <c r="L778" s="28" t="str">
        <f>IFERROR(IF(Standard,K778/CalsPerPound,K778/CalsPerPound/2.2),"")</f>
        <v/>
      </c>
      <c r="M778" s="27" t="str">
        <f>IFERROR(WeightToLoseGain-L778,"")</f>
        <v/>
      </c>
      <c r="N778" s="40" t="str">
        <f>IFERROR(IF(C777&lt;&gt;"",M778/(WeightToLoseGain),""),"")</f>
        <v/>
      </c>
    </row>
    <row r="779" spans="3:14" ht="15" customHeight="1" x14ac:dyDescent="0.3">
      <c r="C779" s="26" t="str">
        <f t="shared" si="55"/>
        <v/>
      </c>
      <c r="D779" s="18" t="str">
        <f t="shared" si="58"/>
        <v/>
      </c>
      <c r="E779" s="18" t="str">
        <f t="shared" si="56"/>
        <v/>
      </c>
      <c r="F779" s="19" t="str">
        <f t="shared" si="57"/>
        <v/>
      </c>
      <c r="G779" s="29" t="str">
        <f>IFERROR(RunningBMR,"")</f>
        <v/>
      </c>
      <c r="H779" s="20" t="str">
        <f>IFERROR(IF(L778&gt;0,G778*ActivityFactor+IF(WeightGoal="Maintain",0,IF(WeightGoal="Decrease",-500,IF(WeightGoal="Increase",500))),""),"")</f>
        <v/>
      </c>
      <c r="I779" s="20" t="str">
        <f>IFERROR(G779*(ActivityFactor),"")</f>
        <v/>
      </c>
      <c r="J779" s="20" t="str">
        <f>IFERROR(IF(WeightGoal="Increase",H779-I779,I779-H779),"")</f>
        <v/>
      </c>
      <c r="K779" s="21" t="str">
        <f t="shared" si="59"/>
        <v/>
      </c>
      <c r="L779" s="28" t="str">
        <f>IFERROR(IF(Standard,K779/CalsPerPound,K779/CalsPerPound/2.2),"")</f>
        <v/>
      </c>
      <c r="M779" s="27" t="str">
        <f>IFERROR(WeightToLoseGain-L779,"")</f>
        <v/>
      </c>
      <c r="N779" s="40" t="str">
        <f>IFERROR(IF(C778&lt;&gt;"",M779/(WeightToLoseGain),""),"")</f>
        <v/>
      </c>
    </row>
    <row r="780" spans="3:14" ht="15" customHeight="1" x14ac:dyDescent="0.3">
      <c r="C780" s="26" t="str">
        <f t="shared" si="55"/>
        <v/>
      </c>
      <c r="D780" s="18" t="str">
        <f t="shared" si="58"/>
        <v/>
      </c>
      <c r="E780" s="18" t="str">
        <f t="shared" si="56"/>
        <v/>
      </c>
      <c r="F780" s="19" t="str">
        <f t="shared" si="57"/>
        <v/>
      </c>
      <c r="G780" s="29" t="str">
        <f>IFERROR(RunningBMR,"")</f>
        <v/>
      </c>
      <c r="H780" s="20" t="str">
        <f>IFERROR(IF(L779&gt;0,G779*ActivityFactor+IF(WeightGoal="Maintain",0,IF(WeightGoal="Decrease",-500,IF(WeightGoal="Increase",500))),""),"")</f>
        <v/>
      </c>
      <c r="I780" s="20" t="str">
        <f>IFERROR(G780*(ActivityFactor),"")</f>
        <v/>
      </c>
      <c r="J780" s="20" t="str">
        <f>IFERROR(IF(WeightGoal="Increase",H780-I780,I780-H780),"")</f>
        <v/>
      </c>
      <c r="K780" s="21" t="str">
        <f t="shared" si="59"/>
        <v/>
      </c>
      <c r="L780" s="28" t="str">
        <f>IFERROR(IF(Standard,K780/CalsPerPound,K780/CalsPerPound/2.2),"")</f>
        <v/>
      </c>
      <c r="M780" s="27" t="str">
        <f>IFERROR(WeightToLoseGain-L780,"")</f>
        <v/>
      </c>
      <c r="N780" s="40" t="str">
        <f>IFERROR(IF(C779&lt;&gt;"",M780/(WeightToLoseGain),""),"")</f>
        <v/>
      </c>
    </row>
    <row r="781" spans="3:14" ht="15" customHeight="1" x14ac:dyDescent="0.3">
      <c r="C781" s="26" t="str">
        <f t="shared" ref="C781:C844" si="60">IFERROR(IF(L780&gt;0,C780+1,""),"")</f>
        <v/>
      </c>
      <c r="D781" s="18" t="str">
        <f t="shared" si="58"/>
        <v/>
      </c>
      <c r="E781" s="18" t="str">
        <f t="shared" ref="E781:E844" si="61">IFERROR(IF(L780&gt;0,E780+1,""),"")</f>
        <v/>
      </c>
      <c r="F781" s="19" t="str">
        <f t="shared" ref="F781:F844" si="62">IFERROR(IF($E781&lt;&gt;"",F780-(J780/CalsPerPound),""),"")</f>
        <v/>
      </c>
      <c r="G781" s="29" t="str">
        <f>IFERROR(RunningBMR,"")</f>
        <v/>
      </c>
      <c r="H781" s="20" t="str">
        <f>IFERROR(IF(L780&gt;0,G780*ActivityFactor+IF(WeightGoal="Maintain",0,IF(WeightGoal="Decrease",-500,IF(WeightGoal="Increase",500))),""),"")</f>
        <v/>
      </c>
      <c r="I781" s="20" t="str">
        <f>IFERROR(G781*(ActivityFactor),"")</f>
        <v/>
      </c>
      <c r="J781" s="20" t="str">
        <f>IFERROR(IF(WeightGoal="Increase",H781-I781,I781-H781),"")</f>
        <v/>
      </c>
      <c r="K781" s="21" t="str">
        <f t="shared" si="59"/>
        <v/>
      </c>
      <c r="L781" s="28" t="str">
        <f>IFERROR(IF(Standard,K781/CalsPerPound,K781/CalsPerPound/2.2),"")</f>
        <v/>
      </c>
      <c r="M781" s="27" t="str">
        <f>IFERROR(WeightToLoseGain-L781,"")</f>
        <v/>
      </c>
      <c r="N781" s="40" t="str">
        <f>IFERROR(IF(C780&lt;&gt;"",M781/(WeightToLoseGain),""),"")</f>
        <v/>
      </c>
    </row>
    <row r="782" spans="3:14" ht="15" customHeight="1" x14ac:dyDescent="0.3">
      <c r="C782" s="26" t="str">
        <f t="shared" si="60"/>
        <v/>
      </c>
      <c r="D782" s="18" t="str">
        <f t="shared" ref="D782:D845" si="63">IFERROR(IF(E782&lt;&gt;"",IF(MOD(E782,7)=1,(E781/7)+1,""),""),"")</f>
        <v/>
      </c>
      <c r="E782" s="18" t="str">
        <f t="shared" si="61"/>
        <v/>
      </c>
      <c r="F782" s="19" t="str">
        <f t="shared" si="62"/>
        <v/>
      </c>
      <c r="G782" s="29" t="str">
        <f>IFERROR(RunningBMR,"")</f>
        <v/>
      </c>
      <c r="H782" s="20" t="str">
        <f>IFERROR(IF(L781&gt;0,G781*ActivityFactor+IF(WeightGoal="Maintain",0,IF(WeightGoal="Decrease",-500,IF(WeightGoal="Increase",500))),""),"")</f>
        <v/>
      </c>
      <c r="I782" s="20" t="str">
        <f>IFERROR(G782*(ActivityFactor),"")</f>
        <v/>
      </c>
      <c r="J782" s="20" t="str">
        <f>IFERROR(IF(WeightGoal="Increase",H782-I782,I782-H782),"")</f>
        <v/>
      </c>
      <c r="K782" s="21" t="str">
        <f t="shared" ref="K782:K845" si="64">IFERROR(K781-J782,"")</f>
        <v/>
      </c>
      <c r="L782" s="28" t="str">
        <f>IFERROR(IF(Standard,K782/CalsPerPound,K782/CalsPerPound/2.2),"")</f>
        <v/>
      </c>
      <c r="M782" s="27" t="str">
        <f>IFERROR(WeightToLoseGain-L782,"")</f>
        <v/>
      </c>
      <c r="N782" s="40" t="str">
        <f>IFERROR(IF(C781&lt;&gt;"",M782/(WeightToLoseGain),""),"")</f>
        <v/>
      </c>
    </row>
    <row r="783" spans="3:14" ht="15" customHeight="1" x14ac:dyDescent="0.3">
      <c r="C783" s="26" t="str">
        <f t="shared" si="60"/>
        <v/>
      </c>
      <c r="D783" s="18" t="str">
        <f t="shared" si="63"/>
        <v/>
      </c>
      <c r="E783" s="18" t="str">
        <f t="shared" si="61"/>
        <v/>
      </c>
      <c r="F783" s="19" t="str">
        <f t="shared" si="62"/>
        <v/>
      </c>
      <c r="G783" s="29" t="str">
        <f>IFERROR(RunningBMR,"")</f>
        <v/>
      </c>
      <c r="H783" s="20" t="str">
        <f>IFERROR(IF(L782&gt;0,G782*ActivityFactor+IF(WeightGoal="Maintain",0,IF(WeightGoal="Decrease",-500,IF(WeightGoal="Increase",500))),""),"")</f>
        <v/>
      </c>
      <c r="I783" s="20" t="str">
        <f>IFERROR(G783*(ActivityFactor),"")</f>
        <v/>
      </c>
      <c r="J783" s="20" t="str">
        <f>IFERROR(IF(WeightGoal="Increase",H783-I783,I783-H783),"")</f>
        <v/>
      </c>
      <c r="K783" s="21" t="str">
        <f t="shared" si="64"/>
        <v/>
      </c>
      <c r="L783" s="28" t="str">
        <f>IFERROR(IF(Standard,K783/CalsPerPound,K783/CalsPerPound/2.2),"")</f>
        <v/>
      </c>
      <c r="M783" s="27" t="str">
        <f>IFERROR(WeightToLoseGain-L783,"")</f>
        <v/>
      </c>
      <c r="N783" s="40" t="str">
        <f>IFERROR(IF(C782&lt;&gt;"",M783/(WeightToLoseGain),""),"")</f>
        <v/>
      </c>
    </row>
    <row r="784" spans="3:14" ht="15" customHeight="1" x14ac:dyDescent="0.3">
      <c r="C784" s="26" t="str">
        <f t="shared" si="60"/>
        <v/>
      </c>
      <c r="D784" s="18" t="str">
        <f t="shared" si="63"/>
        <v/>
      </c>
      <c r="E784" s="18" t="str">
        <f t="shared" si="61"/>
        <v/>
      </c>
      <c r="F784" s="19" t="str">
        <f t="shared" si="62"/>
        <v/>
      </c>
      <c r="G784" s="29" t="str">
        <f>IFERROR(RunningBMR,"")</f>
        <v/>
      </c>
      <c r="H784" s="20" t="str">
        <f>IFERROR(IF(L783&gt;0,G783*ActivityFactor+IF(WeightGoal="Maintain",0,IF(WeightGoal="Decrease",-500,IF(WeightGoal="Increase",500))),""),"")</f>
        <v/>
      </c>
      <c r="I784" s="20" t="str">
        <f>IFERROR(G784*(ActivityFactor),"")</f>
        <v/>
      </c>
      <c r="J784" s="20" t="str">
        <f>IFERROR(IF(WeightGoal="Increase",H784-I784,I784-H784),"")</f>
        <v/>
      </c>
      <c r="K784" s="21" t="str">
        <f t="shared" si="64"/>
        <v/>
      </c>
      <c r="L784" s="28" t="str">
        <f>IFERROR(IF(Standard,K784/CalsPerPound,K784/CalsPerPound/2.2),"")</f>
        <v/>
      </c>
      <c r="M784" s="27" t="str">
        <f>IFERROR(WeightToLoseGain-L784,"")</f>
        <v/>
      </c>
      <c r="N784" s="40" t="str">
        <f>IFERROR(IF(C783&lt;&gt;"",M784/(WeightToLoseGain),""),"")</f>
        <v/>
      </c>
    </row>
    <row r="785" spans="3:14" ht="15" customHeight="1" x14ac:dyDescent="0.3">
      <c r="C785" s="26" t="str">
        <f t="shared" si="60"/>
        <v/>
      </c>
      <c r="D785" s="18" t="str">
        <f t="shared" si="63"/>
        <v/>
      </c>
      <c r="E785" s="18" t="str">
        <f t="shared" si="61"/>
        <v/>
      </c>
      <c r="F785" s="19" t="str">
        <f t="shared" si="62"/>
        <v/>
      </c>
      <c r="G785" s="29" t="str">
        <f>IFERROR(RunningBMR,"")</f>
        <v/>
      </c>
      <c r="H785" s="20" t="str">
        <f>IFERROR(IF(L784&gt;0,G784*ActivityFactor+IF(WeightGoal="Maintain",0,IF(WeightGoal="Decrease",-500,IF(WeightGoal="Increase",500))),""),"")</f>
        <v/>
      </c>
      <c r="I785" s="20" t="str">
        <f>IFERROR(G785*(ActivityFactor),"")</f>
        <v/>
      </c>
      <c r="J785" s="20" t="str">
        <f>IFERROR(IF(WeightGoal="Increase",H785-I785,I785-H785),"")</f>
        <v/>
      </c>
      <c r="K785" s="21" t="str">
        <f t="shared" si="64"/>
        <v/>
      </c>
      <c r="L785" s="28" t="str">
        <f>IFERROR(IF(Standard,K785/CalsPerPound,K785/CalsPerPound/2.2),"")</f>
        <v/>
      </c>
      <c r="M785" s="27" t="str">
        <f>IFERROR(WeightToLoseGain-L785,"")</f>
        <v/>
      </c>
      <c r="N785" s="40" t="str">
        <f>IFERROR(IF(C784&lt;&gt;"",M785/(WeightToLoseGain),""),"")</f>
        <v/>
      </c>
    </row>
    <row r="786" spans="3:14" ht="15" customHeight="1" x14ac:dyDescent="0.3">
      <c r="C786" s="26" t="str">
        <f t="shared" si="60"/>
        <v/>
      </c>
      <c r="D786" s="18" t="str">
        <f t="shared" si="63"/>
        <v/>
      </c>
      <c r="E786" s="18" t="str">
        <f t="shared" si="61"/>
        <v/>
      </c>
      <c r="F786" s="19" t="str">
        <f t="shared" si="62"/>
        <v/>
      </c>
      <c r="G786" s="29" t="str">
        <f>IFERROR(RunningBMR,"")</f>
        <v/>
      </c>
      <c r="H786" s="20" t="str">
        <f>IFERROR(IF(L785&gt;0,G785*ActivityFactor+IF(WeightGoal="Maintain",0,IF(WeightGoal="Decrease",-500,IF(WeightGoal="Increase",500))),""),"")</f>
        <v/>
      </c>
      <c r="I786" s="20" t="str">
        <f>IFERROR(G786*(ActivityFactor),"")</f>
        <v/>
      </c>
      <c r="J786" s="20" t="str">
        <f>IFERROR(IF(WeightGoal="Increase",H786-I786,I786-H786),"")</f>
        <v/>
      </c>
      <c r="K786" s="21" t="str">
        <f t="shared" si="64"/>
        <v/>
      </c>
      <c r="L786" s="28" t="str">
        <f>IFERROR(IF(Standard,K786/CalsPerPound,K786/CalsPerPound/2.2),"")</f>
        <v/>
      </c>
      <c r="M786" s="27" t="str">
        <f>IFERROR(WeightToLoseGain-L786,"")</f>
        <v/>
      </c>
      <c r="N786" s="40" t="str">
        <f>IFERROR(IF(C785&lt;&gt;"",M786/(WeightToLoseGain),""),"")</f>
        <v/>
      </c>
    </row>
    <row r="787" spans="3:14" ht="15" customHeight="1" x14ac:dyDescent="0.3">
      <c r="C787" s="26" t="str">
        <f t="shared" si="60"/>
        <v/>
      </c>
      <c r="D787" s="18" t="str">
        <f t="shared" si="63"/>
        <v/>
      </c>
      <c r="E787" s="18" t="str">
        <f t="shared" si="61"/>
        <v/>
      </c>
      <c r="F787" s="19" t="str">
        <f t="shared" si="62"/>
        <v/>
      </c>
      <c r="G787" s="29" t="str">
        <f>IFERROR(RunningBMR,"")</f>
        <v/>
      </c>
      <c r="H787" s="20" t="str">
        <f>IFERROR(IF(L786&gt;0,G786*ActivityFactor+IF(WeightGoal="Maintain",0,IF(WeightGoal="Decrease",-500,IF(WeightGoal="Increase",500))),""),"")</f>
        <v/>
      </c>
      <c r="I787" s="20" t="str">
        <f>IFERROR(G787*(ActivityFactor),"")</f>
        <v/>
      </c>
      <c r="J787" s="20" t="str">
        <f>IFERROR(IF(WeightGoal="Increase",H787-I787,I787-H787),"")</f>
        <v/>
      </c>
      <c r="K787" s="21" t="str">
        <f t="shared" si="64"/>
        <v/>
      </c>
      <c r="L787" s="28" t="str">
        <f>IFERROR(IF(Standard,K787/CalsPerPound,K787/CalsPerPound/2.2),"")</f>
        <v/>
      </c>
      <c r="M787" s="27" t="str">
        <f>IFERROR(WeightToLoseGain-L787,"")</f>
        <v/>
      </c>
      <c r="N787" s="40" t="str">
        <f>IFERROR(IF(C786&lt;&gt;"",M787/(WeightToLoseGain),""),"")</f>
        <v/>
      </c>
    </row>
    <row r="788" spans="3:14" ht="15" customHeight="1" x14ac:dyDescent="0.3">
      <c r="C788" s="26" t="str">
        <f t="shared" si="60"/>
        <v/>
      </c>
      <c r="D788" s="18" t="str">
        <f t="shared" si="63"/>
        <v/>
      </c>
      <c r="E788" s="18" t="str">
        <f t="shared" si="61"/>
        <v/>
      </c>
      <c r="F788" s="19" t="str">
        <f t="shared" si="62"/>
        <v/>
      </c>
      <c r="G788" s="29" t="str">
        <f>IFERROR(RunningBMR,"")</f>
        <v/>
      </c>
      <c r="H788" s="20" t="str">
        <f>IFERROR(IF(L787&gt;0,G787*ActivityFactor+IF(WeightGoal="Maintain",0,IF(WeightGoal="Decrease",-500,IF(WeightGoal="Increase",500))),""),"")</f>
        <v/>
      </c>
      <c r="I788" s="20" t="str">
        <f>IFERROR(G788*(ActivityFactor),"")</f>
        <v/>
      </c>
      <c r="J788" s="20" t="str">
        <f>IFERROR(IF(WeightGoal="Increase",H788-I788,I788-H788),"")</f>
        <v/>
      </c>
      <c r="K788" s="21" t="str">
        <f t="shared" si="64"/>
        <v/>
      </c>
      <c r="L788" s="28" t="str">
        <f>IFERROR(IF(Standard,K788/CalsPerPound,K788/CalsPerPound/2.2),"")</f>
        <v/>
      </c>
      <c r="M788" s="27" t="str">
        <f>IFERROR(WeightToLoseGain-L788,"")</f>
        <v/>
      </c>
      <c r="N788" s="40" t="str">
        <f>IFERROR(IF(C787&lt;&gt;"",M788/(WeightToLoseGain),""),"")</f>
        <v/>
      </c>
    </row>
    <row r="789" spans="3:14" ht="15" customHeight="1" x14ac:dyDescent="0.3">
      <c r="C789" s="26" t="str">
        <f t="shared" si="60"/>
        <v/>
      </c>
      <c r="D789" s="18" t="str">
        <f t="shared" si="63"/>
        <v/>
      </c>
      <c r="E789" s="18" t="str">
        <f t="shared" si="61"/>
        <v/>
      </c>
      <c r="F789" s="19" t="str">
        <f t="shared" si="62"/>
        <v/>
      </c>
      <c r="G789" s="29" t="str">
        <f>IFERROR(RunningBMR,"")</f>
        <v/>
      </c>
      <c r="H789" s="20" t="str">
        <f>IFERROR(IF(L788&gt;0,G788*ActivityFactor+IF(WeightGoal="Maintain",0,IF(WeightGoal="Decrease",-500,IF(WeightGoal="Increase",500))),""),"")</f>
        <v/>
      </c>
      <c r="I789" s="20" t="str">
        <f>IFERROR(G789*(ActivityFactor),"")</f>
        <v/>
      </c>
      <c r="J789" s="20" t="str">
        <f>IFERROR(IF(WeightGoal="Increase",H789-I789,I789-H789),"")</f>
        <v/>
      </c>
      <c r="K789" s="21" t="str">
        <f t="shared" si="64"/>
        <v/>
      </c>
      <c r="L789" s="28" t="str">
        <f>IFERROR(IF(Standard,K789/CalsPerPound,K789/CalsPerPound/2.2),"")</f>
        <v/>
      </c>
      <c r="M789" s="27" t="str">
        <f>IFERROR(WeightToLoseGain-L789,"")</f>
        <v/>
      </c>
      <c r="N789" s="40" t="str">
        <f>IFERROR(IF(C788&lt;&gt;"",M789/(WeightToLoseGain),""),"")</f>
        <v/>
      </c>
    </row>
    <row r="790" spans="3:14" ht="15" customHeight="1" x14ac:dyDescent="0.3">
      <c r="C790" s="26" t="str">
        <f t="shared" si="60"/>
        <v/>
      </c>
      <c r="D790" s="18" t="str">
        <f t="shared" si="63"/>
        <v/>
      </c>
      <c r="E790" s="18" t="str">
        <f t="shared" si="61"/>
        <v/>
      </c>
      <c r="F790" s="19" t="str">
        <f t="shared" si="62"/>
        <v/>
      </c>
      <c r="G790" s="29" t="str">
        <f>IFERROR(RunningBMR,"")</f>
        <v/>
      </c>
      <c r="H790" s="20" t="str">
        <f>IFERROR(IF(L789&gt;0,G789*ActivityFactor+IF(WeightGoal="Maintain",0,IF(WeightGoal="Decrease",-500,IF(WeightGoal="Increase",500))),""),"")</f>
        <v/>
      </c>
      <c r="I790" s="20" t="str">
        <f>IFERROR(G790*(ActivityFactor),"")</f>
        <v/>
      </c>
      <c r="J790" s="20" t="str">
        <f>IFERROR(IF(WeightGoal="Increase",H790-I790,I790-H790),"")</f>
        <v/>
      </c>
      <c r="K790" s="21" t="str">
        <f t="shared" si="64"/>
        <v/>
      </c>
      <c r="L790" s="28" t="str">
        <f>IFERROR(IF(Standard,K790/CalsPerPound,K790/CalsPerPound/2.2),"")</f>
        <v/>
      </c>
      <c r="M790" s="27" t="str">
        <f>IFERROR(WeightToLoseGain-L790,"")</f>
        <v/>
      </c>
      <c r="N790" s="40" t="str">
        <f>IFERROR(IF(C789&lt;&gt;"",M790/(WeightToLoseGain),""),"")</f>
        <v/>
      </c>
    </row>
    <row r="791" spans="3:14" ht="15" customHeight="1" x14ac:dyDescent="0.3">
      <c r="C791" s="26" t="str">
        <f t="shared" si="60"/>
        <v/>
      </c>
      <c r="D791" s="18" t="str">
        <f t="shared" si="63"/>
        <v/>
      </c>
      <c r="E791" s="18" t="str">
        <f t="shared" si="61"/>
        <v/>
      </c>
      <c r="F791" s="19" t="str">
        <f t="shared" si="62"/>
        <v/>
      </c>
      <c r="G791" s="29" t="str">
        <f>IFERROR(RunningBMR,"")</f>
        <v/>
      </c>
      <c r="H791" s="20" t="str">
        <f>IFERROR(IF(L790&gt;0,G790*ActivityFactor+IF(WeightGoal="Maintain",0,IF(WeightGoal="Decrease",-500,IF(WeightGoal="Increase",500))),""),"")</f>
        <v/>
      </c>
      <c r="I791" s="20" t="str">
        <f>IFERROR(G791*(ActivityFactor),"")</f>
        <v/>
      </c>
      <c r="J791" s="20" t="str">
        <f>IFERROR(IF(WeightGoal="Increase",H791-I791,I791-H791),"")</f>
        <v/>
      </c>
      <c r="K791" s="21" t="str">
        <f t="shared" si="64"/>
        <v/>
      </c>
      <c r="L791" s="28" t="str">
        <f>IFERROR(IF(Standard,K791/CalsPerPound,K791/CalsPerPound/2.2),"")</f>
        <v/>
      </c>
      <c r="M791" s="27" t="str">
        <f>IFERROR(WeightToLoseGain-L791,"")</f>
        <v/>
      </c>
      <c r="N791" s="40" t="str">
        <f>IFERROR(IF(C790&lt;&gt;"",M791/(WeightToLoseGain),""),"")</f>
        <v/>
      </c>
    </row>
    <row r="792" spans="3:14" ht="15" customHeight="1" x14ac:dyDescent="0.3">
      <c r="C792" s="26" t="str">
        <f t="shared" si="60"/>
        <v/>
      </c>
      <c r="D792" s="18" t="str">
        <f t="shared" si="63"/>
        <v/>
      </c>
      <c r="E792" s="18" t="str">
        <f t="shared" si="61"/>
        <v/>
      </c>
      <c r="F792" s="19" t="str">
        <f t="shared" si="62"/>
        <v/>
      </c>
      <c r="G792" s="29" t="str">
        <f>IFERROR(RunningBMR,"")</f>
        <v/>
      </c>
      <c r="H792" s="20" t="str">
        <f>IFERROR(IF(L791&gt;0,G791*ActivityFactor+IF(WeightGoal="Maintain",0,IF(WeightGoal="Decrease",-500,IF(WeightGoal="Increase",500))),""),"")</f>
        <v/>
      </c>
      <c r="I792" s="20" t="str">
        <f>IFERROR(G792*(ActivityFactor),"")</f>
        <v/>
      </c>
      <c r="J792" s="20" t="str">
        <f>IFERROR(IF(WeightGoal="Increase",H792-I792,I792-H792),"")</f>
        <v/>
      </c>
      <c r="K792" s="21" t="str">
        <f t="shared" si="64"/>
        <v/>
      </c>
      <c r="L792" s="28" t="str">
        <f>IFERROR(IF(Standard,K792/CalsPerPound,K792/CalsPerPound/2.2),"")</f>
        <v/>
      </c>
      <c r="M792" s="27" t="str">
        <f>IFERROR(WeightToLoseGain-L792,"")</f>
        <v/>
      </c>
      <c r="N792" s="40" t="str">
        <f>IFERROR(IF(C791&lt;&gt;"",M792/(WeightToLoseGain),""),"")</f>
        <v/>
      </c>
    </row>
    <row r="793" spans="3:14" ht="15" customHeight="1" x14ac:dyDescent="0.3">
      <c r="C793" s="26" t="str">
        <f t="shared" si="60"/>
        <v/>
      </c>
      <c r="D793" s="18" t="str">
        <f t="shared" si="63"/>
        <v/>
      </c>
      <c r="E793" s="18" t="str">
        <f t="shared" si="61"/>
        <v/>
      </c>
      <c r="F793" s="19" t="str">
        <f t="shared" si="62"/>
        <v/>
      </c>
      <c r="G793" s="29" t="str">
        <f>IFERROR(RunningBMR,"")</f>
        <v/>
      </c>
      <c r="H793" s="20" t="str">
        <f>IFERROR(IF(L792&gt;0,G792*ActivityFactor+IF(WeightGoal="Maintain",0,IF(WeightGoal="Decrease",-500,IF(WeightGoal="Increase",500))),""),"")</f>
        <v/>
      </c>
      <c r="I793" s="20" t="str">
        <f>IFERROR(G793*(ActivityFactor),"")</f>
        <v/>
      </c>
      <c r="J793" s="20" t="str">
        <f>IFERROR(IF(WeightGoal="Increase",H793-I793,I793-H793),"")</f>
        <v/>
      </c>
      <c r="K793" s="21" t="str">
        <f t="shared" si="64"/>
        <v/>
      </c>
      <c r="L793" s="28" t="str">
        <f>IFERROR(IF(Standard,K793/CalsPerPound,K793/CalsPerPound/2.2),"")</f>
        <v/>
      </c>
      <c r="M793" s="27" t="str">
        <f>IFERROR(WeightToLoseGain-L793,"")</f>
        <v/>
      </c>
      <c r="N793" s="40" t="str">
        <f>IFERROR(IF(C792&lt;&gt;"",M793/(WeightToLoseGain),""),"")</f>
        <v/>
      </c>
    </row>
    <row r="794" spans="3:14" ht="15" customHeight="1" x14ac:dyDescent="0.3">
      <c r="C794" s="26" t="str">
        <f t="shared" si="60"/>
        <v/>
      </c>
      <c r="D794" s="18" t="str">
        <f t="shared" si="63"/>
        <v/>
      </c>
      <c r="E794" s="18" t="str">
        <f t="shared" si="61"/>
        <v/>
      </c>
      <c r="F794" s="19" t="str">
        <f t="shared" si="62"/>
        <v/>
      </c>
      <c r="G794" s="29" t="str">
        <f>IFERROR(RunningBMR,"")</f>
        <v/>
      </c>
      <c r="H794" s="20" t="str">
        <f>IFERROR(IF(L793&gt;0,G793*ActivityFactor+IF(WeightGoal="Maintain",0,IF(WeightGoal="Decrease",-500,IF(WeightGoal="Increase",500))),""),"")</f>
        <v/>
      </c>
      <c r="I794" s="20" t="str">
        <f>IFERROR(G794*(ActivityFactor),"")</f>
        <v/>
      </c>
      <c r="J794" s="20" t="str">
        <f>IFERROR(IF(WeightGoal="Increase",H794-I794,I794-H794),"")</f>
        <v/>
      </c>
      <c r="K794" s="21" t="str">
        <f t="shared" si="64"/>
        <v/>
      </c>
      <c r="L794" s="28" t="str">
        <f>IFERROR(IF(Standard,K794/CalsPerPound,K794/CalsPerPound/2.2),"")</f>
        <v/>
      </c>
      <c r="M794" s="27" t="str">
        <f>IFERROR(WeightToLoseGain-L794,"")</f>
        <v/>
      </c>
      <c r="N794" s="40" t="str">
        <f>IFERROR(IF(C793&lt;&gt;"",M794/(WeightToLoseGain),""),"")</f>
        <v/>
      </c>
    </row>
    <row r="795" spans="3:14" ht="15" customHeight="1" x14ac:dyDescent="0.3">
      <c r="C795" s="26" t="str">
        <f t="shared" si="60"/>
        <v/>
      </c>
      <c r="D795" s="18" t="str">
        <f t="shared" si="63"/>
        <v/>
      </c>
      <c r="E795" s="18" t="str">
        <f t="shared" si="61"/>
        <v/>
      </c>
      <c r="F795" s="19" t="str">
        <f t="shared" si="62"/>
        <v/>
      </c>
      <c r="G795" s="29" t="str">
        <f>IFERROR(RunningBMR,"")</f>
        <v/>
      </c>
      <c r="H795" s="20" t="str">
        <f>IFERROR(IF(L794&gt;0,G794*ActivityFactor+IF(WeightGoal="Maintain",0,IF(WeightGoal="Decrease",-500,IF(WeightGoal="Increase",500))),""),"")</f>
        <v/>
      </c>
      <c r="I795" s="20" t="str">
        <f>IFERROR(G795*(ActivityFactor),"")</f>
        <v/>
      </c>
      <c r="J795" s="20" t="str">
        <f>IFERROR(IF(WeightGoal="Increase",H795-I795,I795-H795),"")</f>
        <v/>
      </c>
      <c r="K795" s="21" t="str">
        <f t="shared" si="64"/>
        <v/>
      </c>
      <c r="L795" s="28" t="str">
        <f>IFERROR(IF(Standard,K795/CalsPerPound,K795/CalsPerPound/2.2),"")</f>
        <v/>
      </c>
      <c r="M795" s="27" t="str">
        <f>IFERROR(WeightToLoseGain-L795,"")</f>
        <v/>
      </c>
      <c r="N795" s="40" t="str">
        <f>IFERROR(IF(C794&lt;&gt;"",M795/(WeightToLoseGain),""),"")</f>
        <v/>
      </c>
    </row>
    <row r="796" spans="3:14" ht="15" customHeight="1" x14ac:dyDescent="0.3">
      <c r="C796" s="26" t="str">
        <f t="shared" si="60"/>
        <v/>
      </c>
      <c r="D796" s="18" t="str">
        <f t="shared" si="63"/>
        <v/>
      </c>
      <c r="E796" s="18" t="str">
        <f t="shared" si="61"/>
        <v/>
      </c>
      <c r="F796" s="19" t="str">
        <f t="shared" si="62"/>
        <v/>
      </c>
      <c r="G796" s="29" t="str">
        <f>IFERROR(RunningBMR,"")</f>
        <v/>
      </c>
      <c r="H796" s="20" t="str">
        <f>IFERROR(IF(L795&gt;0,G795*ActivityFactor+IF(WeightGoal="Maintain",0,IF(WeightGoal="Decrease",-500,IF(WeightGoal="Increase",500))),""),"")</f>
        <v/>
      </c>
      <c r="I796" s="20" t="str">
        <f>IFERROR(G796*(ActivityFactor),"")</f>
        <v/>
      </c>
      <c r="J796" s="20" t="str">
        <f>IFERROR(IF(WeightGoal="Increase",H796-I796,I796-H796),"")</f>
        <v/>
      </c>
      <c r="K796" s="21" t="str">
        <f t="shared" si="64"/>
        <v/>
      </c>
      <c r="L796" s="28" t="str">
        <f>IFERROR(IF(Standard,K796/CalsPerPound,K796/CalsPerPound/2.2),"")</f>
        <v/>
      </c>
      <c r="M796" s="27" t="str">
        <f>IFERROR(WeightToLoseGain-L796,"")</f>
        <v/>
      </c>
      <c r="N796" s="40" t="str">
        <f>IFERROR(IF(C795&lt;&gt;"",M796/(WeightToLoseGain),""),"")</f>
        <v/>
      </c>
    </row>
    <row r="797" spans="3:14" ht="15" customHeight="1" x14ac:dyDescent="0.3">
      <c r="C797" s="26" t="str">
        <f t="shared" si="60"/>
        <v/>
      </c>
      <c r="D797" s="18" t="str">
        <f t="shared" si="63"/>
        <v/>
      </c>
      <c r="E797" s="18" t="str">
        <f t="shared" si="61"/>
        <v/>
      </c>
      <c r="F797" s="19" t="str">
        <f t="shared" si="62"/>
        <v/>
      </c>
      <c r="G797" s="29" t="str">
        <f>IFERROR(RunningBMR,"")</f>
        <v/>
      </c>
      <c r="H797" s="20" t="str">
        <f>IFERROR(IF(L796&gt;0,G796*ActivityFactor+IF(WeightGoal="Maintain",0,IF(WeightGoal="Decrease",-500,IF(WeightGoal="Increase",500))),""),"")</f>
        <v/>
      </c>
      <c r="I797" s="20" t="str">
        <f>IFERROR(G797*(ActivityFactor),"")</f>
        <v/>
      </c>
      <c r="J797" s="20" t="str">
        <f>IFERROR(IF(WeightGoal="Increase",H797-I797,I797-H797),"")</f>
        <v/>
      </c>
      <c r="K797" s="21" t="str">
        <f t="shared" si="64"/>
        <v/>
      </c>
      <c r="L797" s="28" t="str">
        <f>IFERROR(IF(Standard,K797/CalsPerPound,K797/CalsPerPound/2.2),"")</f>
        <v/>
      </c>
      <c r="M797" s="27" t="str">
        <f>IFERROR(WeightToLoseGain-L797,"")</f>
        <v/>
      </c>
      <c r="N797" s="40" t="str">
        <f>IFERROR(IF(C796&lt;&gt;"",M797/(WeightToLoseGain),""),"")</f>
        <v/>
      </c>
    </row>
    <row r="798" spans="3:14" ht="15" customHeight="1" x14ac:dyDescent="0.3">
      <c r="C798" s="26" t="str">
        <f t="shared" si="60"/>
        <v/>
      </c>
      <c r="D798" s="18" t="str">
        <f t="shared" si="63"/>
        <v/>
      </c>
      <c r="E798" s="18" t="str">
        <f t="shared" si="61"/>
        <v/>
      </c>
      <c r="F798" s="19" t="str">
        <f t="shared" si="62"/>
        <v/>
      </c>
      <c r="G798" s="29" t="str">
        <f>IFERROR(RunningBMR,"")</f>
        <v/>
      </c>
      <c r="H798" s="20" t="str">
        <f>IFERROR(IF(L797&gt;0,G797*ActivityFactor+IF(WeightGoal="Maintain",0,IF(WeightGoal="Decrease",-500,IF(WeightGoal="Increase",500))),""),"")</f>
        <v/>
      </c>
      <c r="I798" s="20" t="str">
        <f>IFERROR(G798*(ActivityFactor),"")</f>
        <v/>
      </c>
      <c r="J798" s="20" t="str">
        <f>IFERROR(IF(WeightGoal="Increase",H798-I798,I798-H798),"")</f>
        <v/>
      </c>
      <c r="K798" s="21" t="str">
        <f t="shared" si="64"/>
        <v/>
      </c>
      <c r="L798" s="28" t="str">
        <f>IFERROR(IF(Standard,K798/CalsPerPound,K798/CalsPerPound/2.2),"")</f>
        <v/>
      </c>
      <c r="M798" s="27" t="str">
        <f>IFERROR(WeightToLoseGain-L798,"")</f>
        <v/>
      </c>
      <c r="N798" s="40" t="str">
        <f>IFERROR(IF(C797&lt;&gt;"",M798/(WeightToLoseGain),""),"")</f>
        <v/>
      </c>
    </row>
    <row r="799" spans="3:14" ht="15" customHeight="1" x14ac:dyDescent="0.3">
      <c r="C799" s="26" t="str">
        <f t="shared" si="60"/>
        <v/>
      </c>
      <c r="D799" s="18" t="str">
        <f t="shared" si="63"/>
        <v/>
      </c>
      <c r="E799" s="18" t="str">
        <f t="shared" si="61"/>
        <v/>
      </c>
      <c r="F799" s="19" t="str">
        <f t="shared" si="62"/>
        <v/>
      </c>
      <c r="G799" s="29" t="str">
        <f>IFERROR(RunningBMR,"")</f>
        <v/>
      </c>
      <c r="H799" s="20" t="str">
        <f>IFERROR(IF(L798&gt;0,G798*ActivityFactor+IF(WeightGoal="Maintain",0,IF(WeightGoal="Decrease",-500,IF(WeightGoal="Increase",500))),""),"")</f>
        <v/>
      </c>
      <c r="I799" s="20" t="str">
        <f>IFERROR(G799*(ActivityFactor),"")</f>
        <v/>
      </c>
      <c r="J799" s="20" t="str">
        <f>IFERROR(IF(WeightGoal="Increase",H799-I799,I799-H799),"")</f>
        <v/>
      </c>
      <c r="K799" s="21" t="str">
        <f t="shared" si="64"/>
        <v/>
      </c>
      <c r="L799" s="28" t="str">
        <f>IFERROR(IF(Standard,K799/CalsPerPound,K799/CalsPerPound/2.2),"")</f>
        <v/>
      </c>
      <c r="M799" s="27" t="str">
        <f>IFERROR(WeightToLoseGain-L799,"")</f>
        <v/>
      </c>
      <c r="N799" s="40" t="str">
        <f>IFERROR(IF(C798&lt;&gt;"",M799/(WeightToLoseGain),""),"")</f>
        <v/>
      </c>
    </row>
    <row r="800" spans="3:14" ht="15" customHeight="1" x14ac:dyDescent="0.3">
      <c r="C800" s="26" t="str">
        <f t="shared" si="60"/>
        <v/>
      </c>
      <c r="D800" s="18" t="str">
        <f t="shared" si="63"/>
        <v/>
      </c>
      <c r="E800" s="18" t="str">
        <f t="shared" si="61"/>
        <v/>
      </c>
      <c r="F800" s="19" t="str">
        <f t="shared" si="62"/>
        <v/>
      </c>
      <c r="G800" s="29" t="str">
        <f>IFERROR(RunningBMR,"")</f>
        <v/>
      </c>
      <c r="H800" s="20" t="str">
        <f>IFERROR(IF(L799&gt;0,G799*ActivityFactor+IF(WeightGoal="Maintain",0,IF(WeightGoal="Decrease",-500,IF(WeightGoal="Increase",500))),""),"")</f>
        <v/>
      </c>
      <c r="I800" s="20" t="str">
        <f>IFERROR(G800*(ActivityFactor),"")</f>
        <v/>
      </c>
      <c r="J800" s="20" t="str">
        <f>IFERROR(IF(WeightGoal="Increase",H800-I800,I800-H800),"")</f>
        <v/>
      </c>
      <c r="K800" s="21" t="str">
        <f t="shared" si="64"/>
        <v/>
      </c>
      <c r="L800" s="28" t="str">
        <f>IFERROR(IF(Standard,K800/CalsPerPound,K800/CalsPerPound/2.2),"")</f>
        <v/>
      </c>
      <c r="M800" s="27" t="str">
        <f>IFERROR(WeightToLoseGain-L800,"")</f>
        <v/>
      </c>
      <c r="N800" s="40" t="str">
        <f>IFERROR(IF(C799&lt;&gt;"",M800/(WeightToLoseGain),""),"")</f>
        <v/>
      </c>
    </row>
    <row r="801" spans="3:14" ht="15" customHeight="1" x14ac:dyDescent="0.3">
      <c r="C801" s="26" t="str">
        <f t="shared" si="60"/>
        <v/>
      </c>
      <c r="D801" s="18" t="str">
        <f t="shared" si="63"/>
        <v/>
      </c>
      <c r="E801" s="18" t="str">
        <f t="shared" si="61"/>
        <v/>
      </c>
      <c r="F801" s="19" t="str">
        <f t="shared" si="62"/>
        <v/>
      </c>
      <c r="G801" s="29" t="str">
        <f>IFERROR(RunningBMR,"")</f>
        <v/>
      </c>
      <c r="H801" s="20" t="str">
        <f>IFERROR(IF(L800&gt;0,G800*ActivityFactor+IF(WeightGoal="Maintain",0,IF(WeightGoal="Decrease",-500,IF(WeightGoal="Increase",500))),""),"")</f>
        <v/>
      </c>
      <c r="I801" s="20" t="str">
        <f>IFERROR(G801*(ActivityFactor),"")</f>
        <v/>
      </c>
      <c r="J801" s="20" t="str">
        <f>IFERROR(IF(WeightGoal="Increase",H801-I801,I801-H801),"")</f>
        <v/>
      </c>
      <c r="K801" s="21" t="str">
        <f t="shared" si="64"/>
        <v/>
      </c>
      <c r="L801" s="28" t="str">
        <f>IFERROR(IF(Standard,K801/CalsPerPound,K801/CalsPerPound/2.2),"")</f>
        <v/>
      </c>
      <c r="M801" s="27" t="str">
        <f>IFERROR(WeightToLoseGain-L801,"")</f>
        <v/>
      </c>
      <c r="N801" s="40" t="str">
        <f>IFERROR(IF(C800&lt;&gt;"",M801/(WeightToLoseGain),""),"")</f>
        <v/>
      </c>
    </row>
    <row r="802" spans="3:14" ht="15" customHeight="1" x14ac:dyDescent="0.3">
      <c r="C802" s="26" t="str">
        <f t="shared" si="60"/>
        <v/>
      </c>
      <c r="D802" s="18" t="str">
        <f t="shared" si="63"/>
        <v/>
      </c>
      <c r="E802" s="18" t="str">
        <f t="shared" si="61"/>
        <v/>
      </c>
      <c r="F802" s="19" t="str">
        <f t="shared" si="62"/>
        <v/>
      </c>
      <c r="G802" s="29" t="str">
        <f>IFERROR(RunningBMR,"")</f>
        <v/>
      </c>
      <c r="H802" s="20" t="str">
        <f>IFERROR(IF(L801&gt;0,G801*ActivityFactor+IF(WeightGoal="Maintain",0,IF(WeightGoal="Decrease",-500,IF(WeightGoal="Increase",500))),""),"")</f>
        <v/>
      </c>
      <c r="I802" s="20" t="str">
        <f>IFERROR(G802*(ActivityFactor),"")</f>
        <v/>
      </c>
      <c r="J802" s="20" t="str">
        <f>IFERROR(IF(WeightGoal="Increase",H802-I802,I802-H802),"")</f>
        <v/>
      </c>
      <c r="K802" s="21" t="str">
        <f t="shared" si="64"/>
        <v/>
      </c>
      <c r="L802" s="28" t="str">
        <f>IFERROR(IF(Standard,K802/CalsPerPound,K802/CalsPerPound/2.2),"")</f>
        <v/>
      </c>
      <c r="M802" s="27" t="str">
        <f>IFERROR(WeightToLoseGain-L802,"")</f>
        <v/>
      </c>
      <c r="N802" s="40" t="str">
        <f>IFERROR(IF(C801&lt;&gt;"",M802/(WeightToLoseGain),""),"")</f>
        <v/>
      </c>
    </row>
    <row r="803" spans="3:14" ht="15" customHeight="1" x14ac:dyDescent="0.3">
      <c r="C803" s="26" t="str">
        <f t="shared" si="60"/>
        <v/>
      </c>
      <c r="D803" s="18" t="str">
        <f t="shared" si="63"/>
        <v/>
      </c>
      <c r="E803" s="18" t="str">
        <f t="shared" si="61"/>
        <v/>
      </c>
      <c r="F803" s="19" t="str">
        <f t="shared" si="62"/>
        <v/>
      </c>
      <c r="G803" s="29" t="str">
        <f>IFERROR(RunningBMR,"")</f>
        <v/>
      </c>
      <c r="H803" s="20" t="str">
        <f>IFERROR(IF(L802&gt;0,G802*ActivityFactor+IF(WeightGoal="Maintain",0,IF(WeightGoal="Decrease",-500,IF(WeightGoal="Increase",500))),""),"")</f>
        <v/>
      </c>
      <c r="I803" s="20" t="str">
        <f>IFERROR(G803*(ActivityFactor),"")</f>
        <v/>
      </c>
      <c r="J803" s="20" t="str">
        <f>IFERROR(IF(WeightGoal="Increase",H803-I803,I803-H803),"")</f>
        <v/>
      </c>
      <c r="K803" s="21" t="str">
        <f t="shared" si="64"/>
        <v/>
      </c>
      <c r="L803" s="28" t="str">
        <f>IFERROR(IF(Standard,K803/CalsPerPound,K803/CalsPerPound/2.2),"")</f>
        <v/>
      </c>
      <c r="M803" s="27" t="str">
        <f>IFERROR(WeightToLoseGain-L803,"")</f>
        <v/>
      </c>
      <c r="N803" s="40" t="str">
        <f>IFERROR(IF(C802&lt;&gt;"",M803/(WeightToLoseGain),""),"")</f>
        <v/>
      </c>
    </row>
    <row r="804" spans="3:14" ht="15" customHeight="1" x14ac:dyDescent="0.3">
      <c r="C804" s="26" t="str">
        <f t="shared" si="60"/>
        <v/>
      </c>
      <c r="D804" s="18" t="str">
        <f t="shared" si="63"/>
        <v/>
      </c>
      <c r="E804" s="18" t="str">
        <f t="shared" si="61"/>
        <v/>
      </c>
      <c r="F804" s="19" t="str">
        <f t="shared" si="62"/>
        <v/>
      </c>
      <c r="G804" s="29" t="str">
        <f>IFERROR(RunningBMR,"")</f>
        <v/>
      </c>
      <c r="H804" s="20" t="str">
        <f>IFERROR(IF(L803&gt;0,G803*ActivityFactor+IF(WeightGoal="Maintain",0,IF(WeightGoal="Decrease",-500,IF(WeightGoal="Increase",500))),""),"")</f>
        <v/>
      </c>
      <c r="I804" s="20" t="str">
        <f>IFERROR(G804*(ActivityFactor),"")</f>
        <v/>
      </c>
      <c r="J804" s="20" t="str">
        <f>IFERROR(IF(WeightGoal="Increase",H804-I804,I804-H804),"")</f>
        <v/>
      </c>
      <c r="K804" s="21" t="str">
        <f t="shared" si="64"/>
        <v/>
      </c>
      <c r="L804" s="28" t="str">
        <f>IFERROR(IF(Standard,K804/CalsPerPound,K804/CalsPerPound/2.2),"")</f>
        <v/>
      </c>
      <c r="M804" s="27" t="str">
        <f>IFERROR(WeightToLoseGain-L804,"")</f>
        <v/>
      </c>
      <c r="N804" s="40" t="str">
        <f>IFERROR(IF(C803&lt;&gt;"",M804/(WeightToLoseGain),""),"")</f>
        <v/>
      </c>
    </row>
    <row r="805" spans="3:14" ht="15" customHeight="1" x14ac:dyDescent="0.3">
      <c r="C805" s="26" t="str">
        <f t="shared" si="60"/>
        <v/>
      </c>
      <c r="D805" s="18" t="str">
        <f t="shared" si="63"/>
        <v/>
      </c>
      <c r="E805" s="18" t="str">
        <f t="shared" si="61"/>
        <v/>
      </c>
      <c r="F805" s="19" t="str">
        <f t="shared" si="62"/>
        <v/>
      </c>
      <c r="G805" s="29" t="str">
        <f>IFERROR(RunningBMR,"")</f>
        <v/>
      </c>
      <c r="H805" s="20" t="str">
        <f>IFERROR(IF(L804&gt;0,G804*ActivityFactor+IF(WeightGoal="Maintain",0,IF(WeightGoal="Decrease",-500,IF(WeightGoal="Increase",500))),""),"")</f>
        <v/>
      </c>
      <c r="I805" s="20" t="str">
        <f>IFERROR(G805*(ActivityFactor),"")</f>
        <v/>
      </c>
      <c r="J805" s="20" t="str">
        <f>IFERROR(IF(WeightGoal="Increase",H805-I805,I805-H805),"")</f>
        <v/>
      </c>
      <c r="K805" s="21" t="str">
        <f t="shared" si="64"/>
        <v/>
      </c>
      <c r="L805" s="28" t="str">
        <f>IFERROR(IF(Standard,K805/CalsPerPound,K805/CalsPerPound/2.2),"")</f>
        <v/>
      </c>
      <c r="M805" s="27" t="str">
        <f>IFERROR(WeightToLoseGain-L805,"")</f>
        <v/>
      </c>
      <c r="N805" s="40" t="str">
        <f>IFERROR(IF(C804&lt;&gt;"",M805/(WeightToLoseGain),""),"")</f>
        <v/>
      </c>
    </row>
    <row r="806" spans="3:14" ht="15" customHeight="1" x14ac:dyDescent="0.3">
      <c r="C806" s="26" t="str">
        <f t="shared" si="60"/>
        <v/>
      </c>
      <c r="D806" s="18" t="str">
        <f t="shared" si="63"/>
        <v/>
      </c>
      <c r="E806" s="18" t="str">
        <f t="shared" si="61"/>
        <v/>
      </c>
      <c r="F806" s="19" t="str">
        <f t="shared" si="62"/>
        <v/>
      </c>
      <c r="G806" s="29" t="str">
        <f>IFERROR(RunningBMR,"")</f>
        <v/>
      </c>
      <c r="H806" s="20" t="str">
        <f>IFERROR(IF(L805&gt;0,G805*ActivityFactor+IF(WeightGoal="Maintain",0,IF(WeightGoal="Decrease",-500,IF(WeightGoal="Increase",500))),""),"")</f>
        <v/>
      </c>
      <c r="I806" s="20" t="str">
        <f>IFERROR(G806*(ActivityFactor),"")</f>
        <v/>
      </c>
      <c r="J806" s="20" t="str">
        <f>IFERROR(IF(WeightGoal="Increase",H806-I806,I806-H806),"")</f>
        <v/>
      </c>
      <c r="K806" s="21" t="str">
        <f t="shared" si="64"/>
        <v/>
      </c>
      <c r="L806" s="28" t="str">
        <f>IFERROR(IF(Standard,K806/CalsPerPound,K806/CalsPerPound/2.2),"")</f>
        <v/>
      </c>
      <c r="M806" s="27" t="str">
        <f>IFERROR(WeightToLoseGain-L806,"")</f>
        <v/>
      </c>
      <c r="N806" s="40" t="str">
        <f>IFERROR(IF(C805&lt;&gt;"",M806/(WeightToLoseGain),""),"")</f>
        <v/>
      </c>
    </row>
    <row r="807" spans="3:14" ht="15" customHeight="1" x14ac:dyDescent="0.3">
      <c r="C807" s="26" t="str">
        <f t="shared" si="60"/>
        <v/>
      </c>
      <c r="D807" s="18" t="str">
        <f t="shared" si="63"/>
        <v/>
      </c>
      <c r="E807" s="18" t="str">
        <f t="shared" si="61"/>
        <v/>
      </c>
      <c r="F807" s="19" t="str">
        <f t="shared" si="62"/>
        <v/>
      </c>
      <c r="G807" s="29" t="str">
        <f>IFERROR(RunningBMR,"")</f>
        <v/>
      </c>
      <c r="H807" s="20" t="str">
        <f>IFERROR(IF(L806&gt;0,G806*ActivityFactor+IF(WeightGoal="Maintain",0,IF(WeightGoal="Decrease",-500,IF(WeightGoal="Increase",500))),""),"")</f>
        <v/>
      </c>
      <c r="I807" s="20" t="str">
        <f>IFERROR(G807*(ActivityFactor),"")</f>
        <v/>
      </c>
      <c r="J807" s="20" t="str">
        <f>IFERROR(IF(WeightGoal="Increase",H807-I807,I807-H807),"")</f>
        <v/>
      </c>
      <c r="K807" s="21" t="str">
        <f t="shared" si="64"/>
        <v/>
      </c>
      <c r="L807" s="28" t="str">
        <f>IFERROR(IF(Standard,K807/CalsPerPound,K807/CalsPerPound/2.2),"")</f>
        <v/>
      </c>
      <c r="M807" s="27" t="str">
        <f>IFERROR(WeightToLoseGain-L807,"")</f>
        <v/>
      </c>
      <c r="N807" s="40" t="str">
        <f>IFERROR(IF(C806&lt;&gt;"",M807/(WeightToLoseGain),""),"")</f>
        <v/>
      </c>
    </row>
    <row r="808" spans="3:14" ht="15" customHeight="1" x14ac:dyDescent="0.3">
      <c r="C808" s="26" t="str">
        <f t="shared" si="60"/>
        <v/>
      </c>
      <c r="D808" s="18" t="str">
        <f t="shared" si="63"/>
        <v/>
      </c>
      <c r="E808" s="18" t="str">
        <f t="shared" si="61"/>
        <v/>
      </c>
      <c r="F808" s="19" t="str">
        <f t="shared" si="62"/>
        <v/>
      </c>
      <c r="G808" s="29" t="str">
        <f>IFERROR(RunningBMR,"")</f>
        <v/>
      </c>
      <c r="H808" s="20" t="str">
        <f>IFERROR(IF(L807&gt;0,G807*ActivityFactor+IF(WeightGoal="Maintain",0,IF(WeightGoal="Decrease",-500,IF(WeightGoal="Increase",500))),""),"")</f>
        <v/>
      </c>
      <c r="I808" s="20" t="str">
        <f>IFERROR(G808*(ActivityFactor),"")</f>
        <v/>
      </c>
      <c r="J808" s="20" t="str">
        <f>IFERROR(IF(WeightGoal="Increase",H808-I808,I808-H808),"")</f>
        <v/>
      </c>
      <c r="K808" s="21" t="str">
        <f t="shared" si="64"/>
        <v/>
      </c>
      <c r="L808" s="28" t="str">
        <f>IFERROR(IF(Standard,K808/CalsPerPound,K808/CalsPerPound/2.2),"")</f>
        <v/>
      </c>
      <c r="M808" s="27" t="str">
        <f>IFERROR(WeightToLoseGain-L808,"")</f>
        <v/>
      </c>
      <c r="N808" s="40" t="str">
        <f>IFERROR(IF(C807&lt;&gt;"",M808/(WeightToLoseGain),""),"")</f>
        <v/>
      </c>
    </row>
    <row r="809" spans="3:14" ht="15" customHeight="1" x14ac:dyDescent="0.3">
      <c r="C809" s="26" t="str">
        <f t="shared" si="60"/>
        <v/>
      </c>
      <c r="D809" s="18" t="str">
        <f t="shared" si="63"/>
        <v/>
      </c>
      <c r="E809" s="18" t="str">
        <f t="shared" si="61"/>
        <v/>
      </c>
      <c r="F809" s="19" t="str">
        <f t="shared" si="62"/>
        <v/>
      </c>
      <c r="G809" s="29" t="str">
        <f>IFERROR(RunningBMR,"")</f>
        <v/>
      </c>
      <c r="H809" s="20" t="str">
        <f>IFERROR(IF(L808&gt;0,G808*ActivityFactor+IF(WeightGoal="Maintain",0,IF(WeightGoal="Decrease",-500,IF(WeightGoal="Increase",500))),""),"")</f>
        <v/>
      </c>
      <c r="I809" s="20" t="str">
        <f>IFERROR(G809*(ActivityFactor),"")</f>
        <v/>
      </c>
      <c r="J809" s="20" t="str">
        <f>IFERROR(IF(WeightGoal="Increase",H809-I809,I809-H809),"")</f>
        <v/>
      </c>
      <c r="K809" s="21" t="str">
        <f t="shared" si="64"/>
        <v/>
      </c>
      <c r="L809" s="28" t="str">
        <f>IFERROR(IF(Standard,K809/CalsPerPound,K809/CalsPerPound/2.2),"")</f>
        <v/>
      </c>
      <c r="M809" s="27" t="str">
        <f>IFERROR(WeightToLoseGain-L809,"")</f>
        <v/>
      </c>
      <c r="N809" s="40" t="str">
        <f>IFERROR(IF(C808&lt;&gt;"",M809/(WeightToLoseGain),""),"")</f>
        <v/>
      </c>
    </row>
    <row r="810" spans="3:14" ht="15" customHeight="1" x14ac:dyDescent="0.3">
      <c r="C810" s="26" t="str">
        <f t="shared" si="60"/>
        <v/>
      </c>
      <c r="D810" s="18" t="str">
        <f t="shared" si="63"/>
        <v/>
      </c>
      <c r="E810" s="18" t="str">
        <f t="shared" si="61"/>
        <v/>
      </c>
      <c r="F810" s="19" t="str">
        <f t="shared" si="62"/>
        <v/>
      </c>
      <c r="G810" s="29" t="str">
        <f>IFERROR(RunningBMR,"")</f>
        <v/>
      </c>
      <c r="H810" s="20" t="str">
        <f>IFERROR(IF(L809&gt;0,G809*ActivityFactor+IF(WeightGoal="Maintain",0,IF(WeightGoal="Decrease",-500,IF(WeightGoal="Increase",500))),""),"")</f>
        <v/>
      </c>
      <c r="I810" s="20" t="str">
        <f>IFERROR(G810*(ActivityFactor),"")</f>
        <v/>
      </c>
      <c r="J810" s="20" t="str">
        <f>IFERROR(IF(WeightGoal="Increase",H810-I810,I810-H810),"")</f>
        <v/>
      </c>
      <c r="K810" s="21" t="str">
        <f t="shared" si="64"/>
        <v/>
      </c>
      <c r="L810" s="28" t="str">
        <f>IFERROR(IF(Standard,K810/CalsPerPound,K810/CalsPerPound/2.2),"")</f>
        <v/>
      </c>
      <c r="M810" s="27" t="str">
        <f>IFERROR(WeightToLoseGain-L810,"")</f>
        <v/>
      </c>
      <c r="N810" s="40" t="str">
        <f>IFERROR(IF(C809&lt;&gt;"",M810/(WeightToLoseGain),""),"")</f>
        <v/>
      </c>
    </row>
    <row r="811" spans="3:14" ht="15" customHeight="1" x14ac:dyDescent="0.3">
      <c r="C811" s="26" t="str">
        <f t="shared" si="60"/>
        <v/>
      </c>
      <c r="D811" s="18" t="str">
        <f t="shared" si="63"/>
        <v/>
      </c>
      <c r="E811" s="18" t="str">
        <f t="shared" si="61"/>
        <v/>
      </c>
      <c r="F811" s="19" t="str">
        <f t="shared" si="62"/>
        <v/>
      </c>
      <c r="G811" s="29" t="str">
        <f>IFERROR(RunningBMR,"")</f>
        <v/>
      </c>
      <c r="H811" s="20" t="str">
        <f>IFERROR(IF(L810&gt;0,G810*ActivityFactor+IF(WeightGoal="Maintain",0,IF(WeightGoal="Decrease",-500,IF(WeightGoal="Increase",500))),""),"")</f>
        <v/>
      </c>
      <c r="I811" s="20" t="str">
        <f>IFERROR(G811*(ActivityFactor),"")</f>
        <v/>
      </c>
      <c r="J811" s="20" t="str">
        <f>IFERROR(IF(WeightGoal="Increase",H811-I811,I811-H811),"")</f>
        <v/>
      </c>
      <c r="K811" s="21" t="str">
        <f t="shared" si="64"/>
        <v/>
      </c>
      <c r="L811" s="28" t="str">
        <f>IFERROR(IF(Standard,K811/CalsPerPound,K811/CalsPerPound/2.2),"")</f>
        <v/>
      </c>
      <c r="M811" s="27" t="str">
        <f>IFERROR(WeightToLoseGain-L811,"")</f>
        <v/>
      </c>
      <c r="N811" s="40" t="str">
        <f>IFERROR(IF(C810&lt;&gt;"",M811/(WeightToLoseGain),""),"")</f>
        <v/>
      </c>
    </row>
    <row r="812" spans="3:14" ht="15" customHeight="1" x14ac:dyDescent="0.3">
      <c r="C812" s="26" t="str">
        <f t="shared" si="60"/>
        <v/>
      </c>
      <c r="D812" s="18" t="str">
        <f t="shared" si="63"/>
        <v/>
      </c>
      <c r="E812" s="18" t="str">
        <f t="shared" si="61"/>
        <v/>
      </c>
      <c r="F812" s="19" t="str">
        <f t="shared" si="62"/>
        <v/>
      </c>
      <c r="G812" s="29" t="str">
        <f>IFERROR(RunningBMR,"")</f>
        <v/>
      </c>
      <c r="H812" s="20" t="str">
        <f>IFERROR(IF(L811&gt;0,G811*ActivityFactor+IF(WeightGoal="Maintain",0,IF(WeightGoal="Decrease",-500,IF(WeightGoal="Increase",500))),""),"")</f>
        <v/>
      </c>
      <c r="I812" s="20" t="str">
        <f>IFERROR(G812*(ActivityFactor),"")</f>
        <v/>
      </c>
      <c r="J812" s="20" t="str">
        <f>IFERROR(IF(WeightGoal="Increase",H812-I812,I812-H812),"")</f>
        <v/>
      </c>
      <c r="K812" s="21" t="str">
        <f t="shared" si="64"/>
        <v/>
      </c>
      <c r="L812" s="28" t="str">
        <f>IFERROR(IF(Standard,K812/CalsPerPound,K812/CalsPerPound/2.2),"")</f>
        <v/>
      </c>
      <c r="M812" s="27" t="str">
        <f>IFERROR(WeightToLoseGain-L812,"")</f>
        <v/>
      </c>
      <c r="N812" s="40" t="str">
        <f>IFERROR(IF(C811&lt;&gt;"",M812/(WeightToLoseGain),""),"")</f>
        <v/>
      </c>
    </row>
    <row r="813" spans="3:14" ht="15" customHeight="1" x14ac:dyDescent="0.3">
      <c r="C813" s="26" t="str">
        <f t="shared" si="60"/>
        <v/>
      </c>
      <c r="D813" s="18" t="str">
        <f t="shared" si="63"/>
        <v/>
      </c>
      <c r="E813" s="18" t="str">
        <f t="shared" si="61"/>
        <v/>
      </c>
      <c r="F813" s="19" t="str">
        <f t="shared" si="62"/>
        <v/>
      </c>
      <c r="G813" s="29" t="str">
        <f>IFERROR(RunningBMR,"")</f>
        <v/>
      </c>
      <c r="H813" s="20" t="str">
        <f>IFERROR(IF(L812&gt;0,G812*ActivityFactor+IF(WeightGoal="Maintain",0,IF(WeightGoal="Decrease",-500,IF(WeightGoal="Increase",500))),""),"")</f>
        <v/>
      </c>
      <c r="I813" s="20" t="str">
        <f>IFERROR(G813*(ActivityFactor),"")</f>
        <v/>
      </c>
      <c r="J813" s="20" t="str">
        <f>IFERROR(IF(WeightGoal="Increase",H813-I813,I813-H813),"")</f>
        <v/>
      </c>
      <c r="K813" s="21" t="str">
        <f t="shared" si="64"/>
        <v/>
      </c>
      <c r="L813" s="28" t="str">
        <f>IFERROR(IF(Standard,K813/CalsPerPound,K813/CalsPerPound/2.2),"")</f>
        <v/>
      </c>
      <c r="M813" s="27" t="str">
        <f>IFERROR(WeightToLoseGain-L813,"")</f>
        <v/>
      </c>
      <c r="N813" s="40" t="str">
        <f>IFERROR(IF(C812&lt;&gt;"",M813/(WeightToLoseGain),""),"")</f>
        <v/>
      </c>
    </row>
    <row r="814" spans="3:14" ht="15" customHeight="1" x14ac:dyDescent="0.3">
      <c r="C814" s="26" t="str">
        <f t="shared" si="60"/>
        <v/>
      </c>
      <c r="D814" s="18" t="str">
        <f t="shared" si="63"/>
        <v/>
      </c>
      <c r="E814" s="18" t="str">
        <f t="shared" si="61"/>
        <v/>
      </c>
      <c r="F814" s="19" t="str">
        <f t="shared" si="62"/>
        <v/>
      </c>
      <c r="G814" s="29" t="str">
        <f>IFERROR(RunningBMR,"")</f>
        <v/>
      </c>
      <c r="H814" s="20" t="str">
        <f>IFERROR(IF(L813&gt;0,G813*ActivityFactor+IF(WeightGoal="Maintain",0,IF(WeightGoal="Decrease",-500,IF(WeightGoal="Increase",500))),""),"")</f>
        <v/>
      </c>
      <c r="I814" s="20" t="str">
        <f>IFERROR(G814*(ActivityFactor),"")</f>
        <v/>
      </c>
      <c r="J814" s="20" t="str">
        <f>IFERROR(IF(WeightGoal="Increase",H814-I814,I814-H814),"")</f>
        <v/>
      </c>
      <c r="K814" s="21" t="str">
        <f t="shared" si="64"/>
        <v/>
      </c>
      <c r="L814" s="28" t="str">
        <f>IFERROR(IF(Standard,K814/CalsPerPound,K814/CalsPerPound/2.2),"")</f>
        <v/>
      </c>
      <c r="M814" s="27" t="str">
        <f>IFERROR(WeightToLoseGain-L814,"")</f>
        <v/>
      </c>
      <c r="N814" s="40" t="str">
        <f>IFERROR(IF(C813&lt;&gt;"",M814/(WeightToLoseGain),""),"")</f>
        <v/>
      </c>
    </row>
    <row r="815" spans="3:14" ht="15" customHeight="1" x14ac:dyDescent="0.3">
      <c r="C815" s="26" t="str">
        <f t="shared" si="60"/>
        <v/>
      </c>
      <c r="D815" s="18" t="str">
        <f t="shared" si="63"/>
        <v/>
      </c>
      <c r="E815" s="18" t="str">
        <f t="shared" si="61"/>
        <v/>
      </c>
      <c r="F815" s="19" t="str">
        <f t="shared" si="62"/>
        <v/>
      </c>
      <c r="G815" s="29" t="str">
        <f>IFERROR(RunningBMR,"")</f>
        <v/>
      </c>
      <c r="H815" s="20" t="str">
        <f>IFERROR(IF(L814&gt;0,G814*ActivityFactor+IF(WeightGoal="Maintain",0,IF(WeightGoal="Decrease",-500,IF(WeightGoal="Increase",500))),""),"")</f>
        <v/>
      </c>
      <c r="I815" s="20" t="str">
        <f>IFERROR(G815*(ActivityFactor),"")</f>
        <v/>
      </c>
      <c r="J815" s="20" t="str">
        <f>IFERROR(IF(WeightGoal="Increase",H815-I815,I815-H815),"")</f>
        <v/>
      </c>
      <c r="K815" s="21" t="str">
        <f t="shared" si="64"/>
        <v/>
      </c>
      <c r="L815" s="28" t="str">
        <f>IFERROR(IF(Standard,K815/CalsPerPound,K815/CalsPerPound/2.2),"")</f>
        <v/>
      </c>
      <c r="M815" s="27" t="str">
        <f>IFERROR(WeightToLoseGain-L815,"")</f>
        <v/>
      </c>
      <c r="N815" s="40" t="str">
        <f>IFERROR(IF(C814&lt;&gt;"",M815/(WeightToLoseGain),""),"")</f>
        <v/>
      </c>
    </row>
    <row r="816" spans="3:14" ht="15" customHeight="1" x14ac:dyDescent="0.3">
      <c r="C816" s="26" t="str">
        <f t="shared" si="60"/>
        <v/>
      </c>
      <c r="D816" s="18" t="str">
        <f t="shared" si="63"/>
        <v/>
      </c>
      <c r="E816" s="18" t="str">
        <f t="shared" si="61"/>
        <v/>
      </c>
      <c r="F816" s="19" t="str">
        <f t="shared" si="62"/>
        <v/>
      </c>
      <c r="G816" s="29" t="str">
        <f>IFERROR(RunningBMR,"")</f>
        <v/>
      </c>
      <c r="H816" s="20" t="str">
        <f>IFERROR(IF(L815&gt;0,G815*ActivityFactor+IF(WeightGoal="Maintain",0,IF(WeightGoal="Decrease",-500,IF(WeightGoal="Increase",500))),""),"")</f>
        <v/>
      </c>
      <c r="I816" s="20" t="str">
        <f>IFERROR(G816*(ActivityFactor),"")</f>
        <v/>
      </c>
      <c r="J816" s="20" t="str">
        <f>IFERROR(IF(WeightGoal="Increase",H816-I816,I816-H816),"")</f>
        <v/>
      </c>
      <c r="K816" s="21" t="str">
        <f t="shared" si="64"/>
        <v/>
      </c>
      <c r="L816" s="28" t="str">
        <f>IFERROR(IF(Standard,K816/CalsPerPound,K816/CalsPerPound/2.2),"")</f>
        <v/>
      </c>
      <c r="M816" s="27" t="str">
        <f>IFERROR(WeightToLoseGain-L816,"")</f>
        <v/>
      </c>
      <c r="N816" s="40" t="str">
        <f>IFERROR(IF(C815&lt;&gt;"",M816/(WeightToLoseGain),""),"")</f>
        <v/>
      </c>
    </row>
    <row r="817" spans="3:14" ht="15" customHeight="1" x14ac:dyDescent="0.3">
      <c r="C817" s="26" t="str">
        <f t="shared" si="60"/>
        <v/>
      </c>
      <c r="D817" s="18" t="str">
        <f t="shared" si="63"/>
        <v/>
      </c>
      <c r="E817" s="18" t="str">
        <f t="shared" si="61"/>
        <v/>
      </c>
      <c r="F817" s="19" t="str">
        <f t="shared" si="62"/>
        <v/>
      </c>
      <c r="G817" s="29" t="str">
        <f>IFERROR(RunningBMR,"")</f>
        <v/>
      </c>
      <c r="H817" s="20" t="str">
        <f>IFERROR(IF(L816&gt;0,G816*ActivityFactor+IF(WeightGoal="Maintain",0,IF(WeightGoal="Decrease",-500,IF(WeightGoal="Increase",500))),""),"")</f>
        <v/>
      </c>
      <c r="I817" s="20" t="str">
        <f>IFERROR(G817*(ActivityFactor),"")</f>
        <v/>
      </c>
      <c r="J817" s="20" t="str">
        <f>IFERROR(IF(WeightGoal="Increase",H817-I817,I817-H817),"")</f>
        <v/>
      </c>
      <c r="K817" s="21" t="str">
        <f t="shared" si="64"/>
        <v/>
      </c>
      <c r="L817" s="28" t="str">
        <f>IFERROR(IF(Standard,K817/CalsPerPound,K817/CalsPerPound/2.2),"")</f>
        <v/>
      </c>
      <c r="M817" s="27" t="str">
        <f>IFERROR(WeightToLoseGain-L817,"")</f>
        <v/>
      </c>
      <c r="N817" s="40" t="str">
        <f>IFERROR(IF(C816&lt;&gt;"",M817/(WeightToLoseGain),""),"")</f>
        <v/>
      </c>
    </row>
    <row r="818" spans="3:14" ht="15" customHeight="1" x14ac:dyDescent="0.3">
      <c r="C818" s="26" t="str">
        <f t="shared" si="60"/>
        <v/>
      </c>
      <c r="D818" s="18" t="str">
        <f t="shared" si="63"/>
        <v/>
      </c>
      <c r="E818" s="18" t="str">
        <f t="shared" si="61"/>
        <v/>
      </c>
      <c r="F818" s="19" t="str">
        <f t="shared" si="62"/>
        <v/>
      </c>
      <c r="G818" s="29" t="str">
        <f>IFERROR(RunningBMR,"")</f>
        <v/>
      </c>
      <c r="H818" s="20" t="str">
        <f>IFERROR(IF(L817&gt;0,G817*ActivityFactor+IF(WeightGoal="Maintain",0,IF(WeightGoal="Decrease",-500,IF(WeightGoal="Increase",500))),""),"")</f>
        <v/>
      </c>
      <c r="I818" s="20" t="str">
        <f>IFERROR(G818*(ActivityFactor),"")</f>
        <v/>
      </c>
      <c r="J818" s="20" t="str">
        <f>IFERROR(IF(WeightGoal="Increase",H818-I818,I818-H818),"")</f>
        <v/>
      </c>
      <c r="K818" s="21" t="str">
        <f t="shared" si="64"/>
        <v/>
      </c>
      <c r="L818" s="28" t="str">
        <f>IFERROR(IF(Standard,K818/CalsPerPound,K818/CalsPerPound/2.2),"")</f>
        <v/>
      </c>
      <c r="M818" s="27" t="str">
        <f>IFERROR(WeightToLoseGain-L818,"")</f>
        <v/>
      </c>
      <c r="N818" s="40" t="str">
        <f>IFERROR(IF(C817&lt;&gt;"",M818/(WeightToLoseGain),""),"")</f>
        <v/>
      </c>
    </row>
    <row r="819" spans="3:14" ht="15" customHeight="1" x14ac:dyDescent="0.3">
      <c r="C819" s="26" t="str">
        <f t="shared" si="60"/>
        <v/>
      </c>
      <c r="D819" s="18" t="str">
        <f t="shared" si="63"/>
        <v/>
      </c>
      <c r="E819" s="18" t="str">
        <f t="shared" si="61"/>
        <v/>
      </c>
      <c r="F819" s="19" t="str">
        <f t="shared" si="62"/>
        <v/>
      </c>
      <c r="G819" s="29" t="str">
        <f>IFERROR(RunningBMR,"")</f>
        <v/>
      </c>
      <c r="H819" s="20" t="str">
        <f>IFERROR(IF(L818&gt;0,G818*ActivityFactor+IF(WeightGoal="Maintain",0,IF(WeightGoal="Decrease",-500,IF(WeightGoal="Increase",500))),""),"")</f>
        <v/>
      </c>
      <c r="I819" s="20" t="str">
        <f>IFERROR(G819*(ActivityFactor),"")</f>
        <v/>
      </c>
      <c r="J819" s="20" t="str">
        <f>IFERROR(IF(WeightGoal="Increase",H819-I819,I819-H819),"")</f>
        <v/>
      </c>
      <c r="K819" s="21" t="str">
        <f t="shared" si="64"/>
        <v/>
      </c>
      <c r="L819" s="28" t="str">
        <f>IFERROR(IF(Standard,K819/CalsPerPound,K819/CalsPerPound/2.2),"")</f>
        <v/>
      </c>
      <c r="M819" s="27" t="str">
        <f>IFERROR(WeightToLoseGain-L819,"")</f>
        <v/>
      </c>
      <c r="N819" s="40" t="str">
        <f>IFERROR(IF(C818&lt;&gt;"",M819/(WeightToLoseGain),""),"")</f>
        <v/>
      </c>
    </row>
    <row r="820" spans="3:14" ht="15" customHeight="1" x14ac:dyDescent="0.3">
      <c r="C820" s="26" t="str">
        <f t="shared" si="60"/>
        <v/>
      </c>
      <c r="D820" s="18" t="str">
        <f t="shared" si="63"/>
        <v/>
      </c>
      <c r="E820" s="18" t="str">
        <f t="shared" si="61"/>
        <v/>
      </c>
      <c r="F820" s="19" t="str">
        <f t="shared" si="62"/>
        <v/>
      </c>
      <c r="G820" s="29" t="str">
        <f>IFERROR(RunningBMR,"")</f>
        <v/>
      </c>
      <c r="H820" s="20" t="str">
        <f>IFERROR(IF(L819&gt;0,G819*ActivityFactor+IF(WeightGoal="Maintain",0,IF(WeightGoal="Decrease",-500,IF(WeightGoal="Increase",500))),""),"")</f>
        <v/>
      </c>
      <c r="I820" s="20" t="str">
        <f>IFERROR(G820*(ActivityFactor),"")</f>
        <v/>
      </c>
      <c r="J820" s="20" t="str">
        <f>IFERROR(IF(WeightGoal="Increase",H820-I820,I820-H820),"")</f>
        <v/>
      </c>
      <c r="K820" s="21" t="str">
        <f t="shared" si="64"/>
        <v/>
      </c>
      <c r="L820" s="28" t="str">
        <f>IFERROR(IF(Standard,K820/CalsPerPound,K820/CalsPerPound/2.2),"")</f>
        <v/>
      </c>
      <c r="M820" s="27" t="str">
        <f>IFERROR(WeightToLoseGain-L820,"")</f>
        <v/>
      </c>
      <c r="N820" s="40" t="str">
        <f>IFERROR(IF(C819&lt;&gt;"",M820/(WeightToLoseGain),""),"")</f>
        <v/>
      </c>
    </row>
    <row r="821" spans="3:14" ht="15" customHeight="1" x14ac:dyDescent="0.3">
      <c r="C821" s="26" t="str">
        <f t="shared" si="60"/>
        <v/>
      </c>
      <c r="D821" s="18" t="str">
        <f t="shared" si="63"/>
        <v/>
      </c>
      <c r="E821" s="18" t="str">
        <f t="shared" si="61"/>
        <v/>
      </c>
      <c r="F821" s="19" t="str">
        <f t="shared" si="62"/>
        <v/>
      </c>
      <c r="G821" s="29" t="str">
        <f>IFERROR(RunningBMR,"")</f>
        <v/>
      </c>
      <c r="H821" s="20" t="str">
        <f>IFERROR(IF(L820&gt;0,G820*ActivityFactor+IF(WeightGoal="Maintain",0,IF(WeightGoal="Decrease",-500,IF(WeightGoal="Increase",500))),""),"")</f>
        <v/>
      </c>
      <c r="I821" s="20" t="str">
        <f>IFERROR(G821*(ActivityFactor),"")</f>
        <v/>
      </c>
      <c r="J821" s="20" t="str">
        <f>IFERROR(IF(WeightGoal="Increase",H821-I821,I821-H821),"")</f>
        <v/>
      </c>
      <c r="K821" s="21" t="str">
        <f t="shared" si="64"/>
        <v/>
      </c>
      <c r="L821" s="28" t="str">
        <f>IFERROR(IF(Standard,K821/CalsPerPound,K821/CalsPerPound/2.2),"")</f>
        <v/>
      </c>
      <c r="M821" s="27" t="str">
        <f>IFERROR(WeightToLoseGain-L821,"")</f>
        <v/>
      </c>
      <c r="N821" s="40" t="str">
        <f>IFERROR(IF(C820&lt;&gt;"",M821/(WeightToLoseGain),""),"")</f>
        <v/>
      </c>
    </row>
    <row r="822" spans="3:14" ht="15" customHeight="1" x14ac:dyDescent="0.3">
      <c r="C822" s="26" t="str">
        <f t="shared" si="60"/>
        <v/>
      </c>
      <c r="D822" s="18" t="str">
        <f t="shared" si="63"/>
        <v/>
      </c>
      <c r="E822" s="18" t="str">
        <f t="shared" si="61"/>
        <v/>
      </c>
      <c r="F822" s="19" t="str">
        <f t="shared" si="62"/>
        <v/>
      </c>
      <c r="G822" s="29" t="str">
        <f>IFERROR(RunningBMR,"")</f>
        <v/>
      </c>
      <c r="H822" s="20" t="str">
        <f>IFERROR(IF(L821&gt;0,G821*ActivityFactor+IF(WeightGoal="Maintain",0,IF(WeightGoal="Decrease",-500,IF(WeightGoal="Increase",500))),""),"")</f>
        <v/>
      </c>
      <c r="I822" s="20" t="str">
        <f>IFERROR(G822*(ActivityFactor),"")</f>
        <v/>
      </c>
      <c r="J822" s="20" t="str">
        <f>IFERROR(IF(WeightGoal="Increase",H822-I822,I822-H822),"")</f>
        <v/>
      </c>
      <c r="K822" s="21" t="str">
        <f t="shared" si="64"/>
        <v/>
      </c>
      <c r="L822" s="28" t="str">
        <f>IFERROR(IF(Standard,K822/CalsPerPound,K822/CalsPerPound/2.2),"")</f>
        <v/>
      </c>
      <c r="M822" s="27" t="str">
        <f>IFERROR(WeightToLoseGain-L822,"")</f>
        <v/>
      </c>
      <c r="N822" s="40" t="str">
        <f>IFERROR(IF(C821&lt;&gt;"",M822/(WeightToLoseGain),""),"")</f>
        <v/>
      </c>
    </row>
    <row r="823" spans="3:14" ht="15" customHeight="1" x14ac:dyDescent="0.3">
      <c r="C823" s="26" t="str">
        <f t="shared" si="60"/>
        <v/>
      </c>
      <c r="D823" s="18" t="str">
        <f t="shared" si="63"/>
        <v/>
      </c>
      <c r="E823" s="18" t="str">
        <f t="shared" si="61"/>
        <v/>
      </c>
      <c r="F823" s="19" t="str">
        <f t="shared" si="62"/>
        <v/>
      </c>
      <c r="G823" s="29" t="str">
        <f>IFERROR(RunningBMR,"")</f>
        <v/>
      </c>
      <c r="H823" s="20" t="str">
        <f>IFERROR(IF(L822&gt;0,G822*ActivityFactor+IF(WeightGoal="Maintain",0,IF(WeightGoal="Decrease",-500,IF(WeightGoal="Increase",500))),""),"")</f>
        <v/>
      </c>
      <c r="I823" s="20" t="str">
        <f>IFERROR(G823*(ActivityFactor),"")</f>
        <v/>
      </c>
      <c r="J823" s="20" t="str">
        <f>IFERROR(IF(WeightGoal="Increase",H823-I823,I823-H823),"")</f>
        <v/>
      </c>
      <c r="K823" s="21" t="str">
        <f t="shared" si="64"/>
        <v/>
      </c>
      <c r="L823" s="28" t="str">
        <f>IFERROR(IF(Standard,K823/CalsPerPound,K823/CalsPerPound/2.2),"")</f>
        <v/>
      </c>
      <c r="M823" s="27" t="str">
        <f>IFERROR(WeightToLoseGain-L823,"")</f>
        <v/>
      </c>
      <c r="N823" s="40" t="str">
        <f>IFERROR(IF(C822&lt;&gt;"",M823/(WeightToLoseGain),""),"")</f>
        <v/>
      </c>
    </row>
    <row r="824" spans="3:14" ht="15" customHeight="1" x14ac:dyDescent="0.3">
      <c r="C824" s="26" t="str">
        <f t="shared" si="60"/>
        <v/>
      </c>
      <c r="D824" s="18" t="str">
        <f t="shared" si="63"/>
        <v/>
      </c>
      <c r="E824" s="18" t="str">
        <f t="shared" si="61"/>
        <v/>
      </c>
      <c r="F824" s="19" t="str">
        <f t="shared" si="62"/>
        <v/>
      </c>
      <c r="G824" s="29" t="str">
        <f>IFERROR(RunningBMR,"")</f>
        <v/>
      </c>
      <c r="H824" s="20" t="str">
        <f>IFERROR(IF(L823&gt;0,G823*ActivityFactor+IF(WeightGoal="Maintain",0,IF(WeightGoal="Decrease",-500,IF(WeightGoal="Increase",500))),""),"")</f>
        <v/>
      </c>
      <c r="I824" s="20" t="str">
        <f>IFERROR(G824*(ActivityFactor),"")</f>
        <v/>
      </c>
      <c r="J824" s="20" t="str">
        <f>IFERROR(IF(WeightGoal="Increase",H824-I824,I824-H824),"")</f>
        <v/>
      </c>
      <c r="K824" s="21" t="str">
        <f t="shared" si="64"/>
        <v/>
      </c>
      <c r="L824" s="28" t="str">
        <f>IFERROR(IF(Standard,K824/CalsPerPound,K824/CalsPerPound/2.2),"")</f>
        <v/>
      </c>
      <c r="M824" s="27" t="str">
        <f>IFERROR(WeightToLoseGain-L824,"")</f>
        <v/>
      </c>
      <c r="N824" s="40" t="str">
        <f>IFERROR(IF(C823&lt;&gt;"",M824/(WeightToLoseGain),""),"")</f>
        <v/>
      </c>
    </row>
    <row r="825" spans="3:14" ht="15" customHeight="1" x14ac:dyDescent="0.3">
      <c r="C825" s="26" t="str">
        <f t="shared" si="60"/>
        <v/>
      </c>
      <c r="D825" s="18" t="str">
        <f t="shared" si="63"/>
        <v/>
      </c>
      <c r="E825" s="18" t="str">
        <f t="shared" si="61"/>
        <v/>
      </c>
      <c r="F825" s="19" t="str">
        <f t="shared" si="62"/>
        <v/>
      </c>
      <c r="G825" s="29" t="str">
        <f>IFERROR(RunningBMR,"")</f>
        <v/>
      </c>
      <c r="H825" s="20" t="str">
        <f>IFERROR(IF(L824&gt;0,G824*ActivityFactor+IF(WeightGoal="Maintain",0,IF(WeightGoal="Decrease",-500,IF(WeightGoal="Increase",500))),""),"")</f>
        <v/>
      </c>
      <c r="I825" s="20" t="str">
        <f>IFERROR(G825*(ActivityFactor),"")</f>
        <v/>
      </c>
      <c r="J825" s="20" t="str">
        <f>IFERROR(IF(WeightGoal="Increase",H825-I825,I825-H825),"")</f>
        <v/>
      </c>
      <c r="K825" s="21" t="str">
        <f t="shared" si="64"/>
        <v/>
      </c>
      <c r="L825" s="28" t="str">
        <f>IFERROR(IF(Standard,K825/CalsPerPound,K825/CalsPerPound/2.2),"")</f>
        <v/>
      </c>
      <c r="M825" s="27" t="str">
        <f>IFERROR(WeightToLoseGain-L825,"")</f>
        <v/>
      </c>
      <c r="N825" s="40" t="str">
        <f>IFERROR(IF(C824&lt;&gt;"",M825/(WeightToLoseGain),""),"")</f>
        <v/>
      </c>
    </row>
    <row r="826" spans="3:14" ht="15" customHeight="1" x14ac:dyDescent="0.3">
      <c r="C826" s="26" t="str">
        <f t="shared" si="60"/>
        <v/>
      </c>
      <c r="D826" s="18" t="str">
        <f t="shared" si="63"/>
        <v/>
      </c>
      <c r="E826" s="18" t="str">
        <f t="shared" si="61"/>
        <v/>
      </c>
      <c r="F826" s="19" t="str">
        <f t="shared" si="62"/>
        <v/>
      </c>
      <c r="G826" s="29" t="str">
        <f>IFERROR(RunningBMR,"")</f>
        <v/>
      </c>
      <c r="H826" s="20" t="str">
        <f>IFERROR(IF(L825&gt;0,G825*ActivityFactor+IF(WeightGoal="Maintain",0,IF(WeightGoal="Decrease",-500,IF(WeightGoal="Increase",500))),""),"")</f>
        <v/>
      </c>
      <c r="I826" s="20" t="str">
        <f>IFERROR(G826*(ActivityFactor),"")</f>
        <v/>
      </c>
      <c r="J826" s="20" t="str">
        <f>IFERROR(IF(WeightGoal="Increase",H826-I826,I826-H826),"")</f>
        <v/>
      </c>
      <c r="K826" s="21" t="str">
        <f t="shared" si="64"/>
        <v/>
      </c>
      <c r="L826" s="28" t="str">
        <f>IFERROR(IF(Standard,K826/CalsPerPound,K826/CalsPerPound/2.2),"")</f>
        <v/>
      </c>
      <c r="M826" s="27" t="str">
        <f>IFERROR(WeightToLoseGain-L826,"")</f>
        <v/>
      </c>
      <c r="N826" s="40" t="str">
        <f>IFERROR(IF(C825&lt;&gt;"",M826/(WeightToLoseGain),""),"")</f>
        <v/>
      </c>
    </row>
    <row r="827" spans="3:14" ht="15" customHeight="1" x14ac:dyDescent="0.3">
      <c r="C827" s="26" t="str">
        <f t="shared" si="60"/>
        <v/>
      </c>
      <c r="D827" s="18" t="str">
        <f t="shared" si="63"/>
        <v/>
      </c>
      <c r="E827" s="18" t="str">
        <f t="shared" si="61"/>
        <v/>
      </c>
      <c r="F827" s="19" t="str">
        <f t="shared" si="62"/>
        <v/>
      </c>
      <c r="G827" s="29" t="str">
        <f>IFERROR(RunningBMR,"")</f>
        <v/>
      </c>
      <c r="H827" s="20" t="str">
        <f>IFERROR(IF(L826&gt;0,G826*ActivityFactor+IF(WeightGoal="Maintain",0,IF(WeightGoal="Decrease",-500,IF(WeightGoal="Increase",500))),""),"")</f>
        <v/>
      </c>
      <c r="I827" s="20" t="str">
        <f>IFERROR(G827*(ActivityFactor),"")</f>
        <v/>
      </c>
      <c r="J827" s="20" t="str">
        <f>IFERROR(IF(WeightGoal="Increase",H827-I827,I827-H827),"")</f>
        <v/>
      </c>
      <c r="K827" s="21" t="str">
        <f t="shared" si="64"/>
        <v/>
      </c>
      <c r="L827" s="28" t="str">
        <f>IFERROR(IF(Standard,K827/CalsPerPound,K827/CalsPerPound/2.2),"")</f>
        <v/>
      </c>
      <c r="M827" s="27" t="str">
        <f>IFERROR(WeightToLoseGain-L827,"")</f>
        <v/>
      </c>
      <c r="N827" s="40" t="str">
        <f>IFERROR(IF(C826&lt;&gt;"",M827/(WeightToLoseGain),""),"")</f>
        <v/>
      </c>
    </row>
    <row r="828" spans="3:14" ht="15" customHeight="1" x14ac:dyDescent="0.3">
      <c r="C828" s="26" t="str">
        <f t="shared" si="60"/>
        <v/>
      </c>
      <c r="D828" s="18" t="str">
        <f t="shared" si="63"/>
        <v/>
      </c>
      <c r="E828" s="18" t="str">
        <f t="shared" si="61"/>
        <v/>
      </c>
      <c r="F828" s="19" t="str">
        <f t="shared" si="62"/>
        <v/>
      </c>
      <c r="G828" s="29" t="str">
        <f>IFERROR(RunningBMR,"")</f>
        <v/>
      </c>
      <c r="H828" s="20" t="str">
        <f>IFERROR(IF(L827&gt;0,G827*ActivityFactor+IF(WeightGoal="Maintain",0,IF(WeightGoal="Decrease",-500,IF(WeightGoal="Increase",500))),""),"")</f>
        <v/>
      </c>
      <c r="I828" s="20" t="str">
        <f>IFERROR(G828*(ActivityFactor),"")</f>
        <v/>
      </c>
      <c r="J828" s="20" t="str">
        <f>IFERROR(IF(WeightGoal="Increase",H828-I828,I828-H828),"")</f>
        <v/>
      </c>
      <c r="K828" s="21" t="str">
        <f t="shared" si="64"/>
        <v/>
      </c>
      <c r="L828" s="28" t="str">
        <f>IFERROR(IF(Standard,K828/CalsPerPound,K828/CalsPerPound/2.2),"")</f>
        <v/>
      </c>
      <c r="M828" s="27" t="str">
        <f>IFERROR(WeightToLoseGain-L828,"")</f>
        <v/>
      </c>
      <c r="N828" s="40" t="str">
        <f>IFERROR(IF(C827&lt;&gt;"",M828/(WeightToLoseGain),""),"")</f>
        <v/>
      </c>
    </row>
    <row r="829" spans="3:14" ht="15" customHeight="1" x14ac:dyDescent="0.3">
      <c r="C829" s="26" t="str">
        <f t="shared" si="60"/>
        <v/>
      </c>
      <c r="D829" s="18" t="str">
        <f t="shared" si="63"/>
        <v/>
      </c>
      <c r="E829" s="18" t="str">
        <f t="shared" si="61"/>
        <v/>
      </c>
      <c r="F829" s="19" t="str">
        <f t="shared" si="62"/>
        <v/>
      </c>
      <c r="G829" s="29" t="str">
        <f>IFERROR(RunningBMR,"")</f>
        <v/>
      </c>
      <c r="H829" s="20" t="str">
        <f>IFERROR(IF(L828&gt;0,G828*ActivityFactor+IF(WeightGoal="Maintain",0,IF(WeightGoal="Decrease",-500,IF(WeightGoal="Increase",500))),""),"")</f>
        <v/>
      </c>
      <c r="I829" s="20" t="str">
        <f>IFERROR(G829*(ActivityFactor),"")</f>
        <v/>
      </c>
      <c r="J829" s="20" t="str">
        <f>IFERROR(IF(WeightGoal="Increase",H829-I829,I829-H829),"")</f>
        <v/>
      </c>
      <c r="K829" s="21" t="str">
        <f t="shared" si="64"/>
        <v/>
      </c>
      <c r="L829" s="28" t="str">
        <f>IFERROR(IF(Standard,K829/CalsPerPound,K829/CalsPerPound/2.2),"")</f>
        <v/>
      </c>
      <c r="M829" s="27" t="str">
        <f>IFERROR(WeightToLoseGain-L829,"")</f>
        <v/>
      </c>
      <c r="N829" s="40" t="str">
        <f>IFERROR(IF(C828&lt;&gt;"",M829/(WeightToLoseGain),""),"")</f>
        <v/>
      </c>
    </row>
    <row r="830" spans="3:14" ht="15" customHeight="1" x14ac:dyDescent="0.3">
      <c r="C830" s="26" t="str">
        <f t="shared" si="60"/>
        <v/>
      </c>
      <c r="D830" s="18" t="str">
        <f t="shared" si="63"/>
        <v/>
      </c>
      <c r="E830" s="18" t="str">
        <f t="shared" si="61"/>
        <v/>
      </c>
      <c r="F830" s="19" t="str">
        <f t="shared" si="62"/>
        <v/>
      </c>
      <c r="G830" s="29" t="str">
        <f>IFERROR(RunningBMR,"")</f>
        <v/>
      </c>
      <c r="H830" s="20" t="str">
        <f>IFERROR(IF(L829&gt;0,G829*ActivityFactor+IF(WeightGoal="Maintain",0,IF(WeightGoal="Decrease",-500,IF(WeightGoal="Increase",500))),""),"")</f>
        <v/>
      </c>
      <c r="I830" s="20" t="str">
        <f>IFERROR(G830*(ActivityFactor),"")</f>
        <v/>
      </c>
      <c r="J830" s="20" t="str">
        <f>IFERROR(IF(WeightGoal="Increase",H830-I830,I830-H830),"")</f>
        <v/>
      </c>
      <c r="K830" s="21" t="str">
        <f t="shared" si="64"/>
        <v/>
      </c>
      <c r="L830" s="28" t="str">
        <f>IFERROR(IF(Standard,K830/CalsPerPound,K830/CalsPerPound/2.2),"")</f>
        <v/>
      </c>
      <c r="M830" s="27" t="str">
        <f>IFERROR(WeightToLoseGain-L830,"")</f>
        <v/>
      </c>
      <c r="N830" s="40" t="str">
        <f>IFERROR(IF(C829&lt;&gt;"",M830/(WeightToLoseGain),""),"")</f>
        <v/>
      </c>
    </row>
    <row r="831" spans="3:14" ht="15" customHeight="1" x14ac:dyDescent="0.3">
      <c r="C831" s="26" t="str">
        <f t="shared" si="60"/>
        <v/>
      </c>
      <c r="D831" s="18" t="str">
        <f t="shared" si="63"/>
        <v/>
      </c>
      <c r="E831" s="18" t="str">
        <f t="shared" si="61"/>
        <v/>
      </c>
      <c r="F831" s="19" t="str">
        <f t="shared" si="62"/>
        <v/>
      </c>
      <c r="G831" s="29" t="str">
        <f>IFERROR(RunningBMR,"")</f>
        <v/>
      </c>
      <c r="H831" s="20" t="str">
        <f>IFERROR(IF(L830&gt;0,G830*ActivityFactor+IF(WeightGoal="Maintain",0,IF(WeightGoal="Decrease",-500,IF(WeightGoal="Increase",500))),""),"")</f>
        <v/>
      </c>
      <c r="I831" s="20" t="str">
        <f>IFERROR(G831*(ActivityFactor),"")</f>
        <v/>
      </c>
      <c r="J831" s="20" t="str">
        <f>IFERROR(IF(WeightGoal="Increase",H831-I831,I831-H831),"")</f>
        <v/>
      </c>
      <c r="K831" s="21" t="str">
        <f t="shared" si="64"/>
        <v/>
      </c>
      <c r="L831" s="28" t="str">
        <f>IFERROR(IF(Standard,K831/CalsPerPound,K831/CalsPerPound/2.2),"")</f>
        <v/>
      </c>
      <c r="M831" s="27" t="str">
        <f>IFERROR(WeightToLoseGain-L831,"")</f>
        <v/>
      </c>
      <c r="N831" s="40" t="str">
        <f>IFERROR(IF(C830&lt;&gt;"",M831/(WeightToLoseGain),""),"")</f>
        <v/>
      </c>
    </row>
    <row r="832" spans="3:14" ht="15" customHeight="1" x14ac:dyDescent="0.3">
      <c r="C832" s="26" t="str">
        <f t="shared" si="60"/>
        <v/>
      </c>
      <c r="D832" s="18" t="str">
        <f t="shared" si="63"/>
        <v/>
      </c>
      <c r="E832" s="18" t="str">
        <f t="shared" si="61"/>
        <v/>
      </c>
      <c r="F832" s="19" t="str">
        <f t="shared" si="62"/>
        <v/>
      </c>
      <c r="G832" s="29" t="str">
        <f>IFERROR(RunningBMR,"")</f>
        <v/>
      </c>
      <c r="H832" s="20" t="str">
        <f>IFERROR(IF(L831&gt;0,G831*ActivityFactor+IF(WeightGoal="Maintain",0,IF(WeightGoal="Decrease",-500,IF(WeightGoal="Increase",500))),""),"")</f>
        <v/>
      </c>
      <c r="I832" s="20" t="str">
        <f>IFERROR(G832*(ActivityFactor),"")</f>
        <v/>
      </c>
      <c r="J832" s="20" t="str">
        <f>IFERROR(IF(WeightGoal="Increase",H832-I832,I832-H832),"")</f>
        <v/>
      </c>
      <c r="K832" s="21" t="str">
        <f t="shared" si="64"/>
        <v/>
      </c>
      <c r="L832" s="28" t="str">
        <f>IFERROR(IF(Standard,K832/CalsPerPound,K832/CalsPerPound/2.2),"")</f>
        <v/>
      </c>
      <c r="M832" s="27" t="str">
        <f>IFERROR(WeightToLoseGain-L832,"")</f>
        <v/>
      </c>
      <c r="N832" s="40" t="str">
        <f>IFERROR(IF(C831&lt;&gt;"",M832/(WeightToLoseGain),""),"")</f>
        <v/>
      </c>
    </row>
    <row r="833" spans="3:14" ht="15" customHeight="1" x14ac:dyDescent="0.3">
      <c r="C833" s="26" t="str">
        <f t="shared" si="60"/>
        <v/>
      </c>
      <c r="D833" s="18" t="str">
        <f t="shared" si="63"/>
        <v/>
      </c>
      <c r="E833" s="18" t="str">
        <f t="shared" si="61"/>
        <v/>
      </c>
      <c r="F833" s="19" t="str">
        <f t="shared" si="62"/>
        <v/>
      </c>
      <c r="G833" s="29" t="str">
        <f>IFERROR(RunningBMR,"")</f>
        <v/>
      </c>
      <c r="H833" s="20" t="str">
        <f>IFERROR(IF(L832&gt;0,G832*ActivityFactor+IF(WeightGoal="Maintain",0,IF(WeightGoal="Decrease",-500,IF(WeightGoal="Increase",500))),""),"")</f>
        <v/>
      </c>
      <c r="I833" s="20" t="str">
        <f>IFERROR(G833*(ActivityFactor),"")</f>
        <v/>
      </c>
      <c r="J833" s="20" t="str">
        <f>IFERROR(IF(WeightGoal="Increase",H833-I833,I833-H833),"")</f>
        <v/>
      </c>
      <c r="K833" s="21" t="str">
        <f t="shared" si="64"/>
        <v/>
      </c>
      <c r="L833" s="28" t="str">
        <f>IFERROR(IF(Standard,K833/CalsPerPound,K833/CalsPerPound/2.2),"")</f>
        <v/>
      </c>
      <c r="M833" s="27" t="str">
        <f>IFERROR(WeightToLoseGain-L833,"")</f>
        <v/>
      </c>
      <c r="N833" s="40" t="str">
        <f>IFERROR(IF(C832&lt;&gt;"",M833/(WeightToLoseGain),""),"")</f>
        <v/>
      </c>
    </row>
    <row r="834" spans="3:14" ht="15" customHeight="1" x14ac:dyDescent="0.3">
      <c r="C834" s="26" t="str">
        <f t="shared" si="60"/>
        <v/>
      </c>
      <c r="D834" s="18" t="str">
        <f t="shared" si="63"/>
        <v/>
      </c>
      <c r="E834" s="18" t="str">
        <f t="shared" si="61"/>
        <v/>
      </c>
      <c r="F834" s="19" t="str">
        <f t="shared" si="62"/>
        <v/>
      </c>
      <c r="G834" s="29" t="str">
        <f>IFERROR(RunningBMR,"")</f>
        <v/>
      </c>
      <c r="H834" s="20" t="str">
        <f>IFERROR(IF(L833&gt;0,G833*ActivityFactor+IF(WeightGoal="Maintain",0,IF(WeightGoal="Decrease",-500,IF(WeightGoal="Increase",500))),""),"")</f>
        <v/>
      </c>
      <c r="I834" s="20" t="str">
        <f>IFERROR(G834*(ActivityFactor),"")</f>
        <v/>
      </c>
      <c r="J834" s="20" t="str">
        <f>IFERROR(IF(WeightGoal="Increase",H834-I834,I834-H834),"")</f>
        <v/>
      </c>
      <c r="K834" s="21" t="str">
        <f t="shared" si="64"/>
        <v/>
      </c>
      <c r="L834" s="28" t="str">
        <f>IFERROR(IF(Standard,K834/CalsPerPound,K834/CalsPerPound/2.2),"")</f>
        <v/>
      </c>
      <c r="M834" s="27" t="str">
        <f>IFERROR(WeightToLoseGain-L834,"")</f>
        <v/>
      </c>
      <c r="N834" s="40" t="str">
        <f>IFERROR(IF(C833&lt;&gt;"",M834/(WeightToLoseGain),""),"")</f>
        <v/>
      </c>
    </row>
    <row r="835" spans="3:14" ht="15" customHeight="1" x14ac:dyDescent="0.3">
      <c r="C835" s="26" t="str">
        <f t="shared" si="60"/>
        <v/>
      </c>
      <c r="D835" s="18" t="str">
        <f t="shared" si="63"/>
        <v/>
      </c>
      <c r="E835" s="18" t="str">
        <f t="shared" si="61"/>
        <v/>
      </c>
      <c r="F835" s="19" t="str">
        <f t="shared" si="62"/>
        <v/>
      </c>
      <c r="G835" s="29" t="str">
        <f>IFERROR(RunningBMR,"")</f>
        <v/>
      </c>
      <c r="H835" s="20" t="str">
        <f>IFERROR(IF(L834&gt;0,G834*ActivityFactor+IF(WeightGoal="Maintain",0,IF(WeightGoal="Decrease",-500,IF(WeightGoal="Increase",500))),""),"")</f>
        <v/>
      </c>
      <c r="I835" s="20" t="str">
        <f>IFERROR(G835*(ActivityFactor),"")</f>
        <v/>
      </c>
      <c r="J835" s="20" t="str">
        <f>IFERROR(IF(WeightGoal="Increase",H835-I835,I835-H835),"")</f>
        <v/>
      </c>
      <c r="K835" s="21" t="str">
        <f t="shared" si="64"/>
        <v/>
      </c>
      <c r="L835" s="28" t="str">
        <f>IFERROR(IF(Standard,K835/CalsPerPound,K835/CalsPerPound/2.2),"")</f>
        <v/>
      </c>
      <c r="M835" s="27" t="str">
        <f>IFERROR(WeightToLoseGain-L835,"")</f>
        <v/>
      </c>
      <c r="N835" s="40" t="str">
        <f>IFERROR(IF(C834&lt;&gt;"",M835/(WeightToLoseGain),""),"")</f>
        <v/>
      </c>
    </row>
    <row r="836" spans="3:14" ht="15" customHeight="1" x14ac:dyDescent="0.3">
      <c r="C836" s="26" t="str">
        <f t="shared" si="60"/>
        <v/>
      </c>
      <c r="D836" s="18" t="str">
        <f t="shared" si="63"/>
        <v/>
      </c>
      <c r="E836" s="18" t="str">
        <f t="shared" si="61"/>
        <v/>
      </c>
      <c r="F836" s="19" t="str">
        <f t="shared" si="62"/>
        <v/>
      </c>
      <c r="G836" s="29" t="str">
        <f>IFERROR(RunningBMR,"")</f>
        <v/>
      </c>
      <c r="H836" s="20" t="str">
        <f>IFERROR(IF(L835&gt;0,G835*ActivityFactor+IF(WeightGoal="Maintain",0,IF(WeightGoal="Decrease",-500,IF(WeightGoal="Increase",500))),""),"")</f>
        <v/>
      </c>
      <c r="I836" s="20" t="str">
        <f>IFERROR(G836*(ActivityFactor),"")</f>
        <v/>
      </c>
      <c r="J836" s="20" t="str">
        <f>IFERROR(IF(WeightGoal="Increase",H836-I836,I836-H836),"")</f>
        <v/>
      </c>
      <c r="K836" s="21" t="str">
        <f t="shared" si="64"/>
        <v/>
      </c>
      <c r="L836" s="28" t="str">
        <f>IFERROR(IF(Standard,K836/CalsPerPound,K836/CalsPerPound/2.2),"")</f>
        <v/>
      </c>
      <c r="M836" s="27" t="str">
        <f>IFERROR(WeightToLoseGain-L836,"")</f>
        <v/>
      </c>
      <c r="N836" s="40" t="str">
        <f>IFERROR(IF(C835&lt;&gt;"",M836/(WeightToLoseGain),""),"")</f>
        <v/>
      </c>
    </row>
    <row r="837" spans="3:14" ht="15" customHeight="1" x14ac:dyDescent="0.3">
      <c r="C837" s="26" t="str">
        <f t="shared" si="60"/>
        <v/>
      </c>
      <c r="D837" s="18" t="str">
        <f t="shared" si="63"/>
        <v/>
      </c>
      <c r="E837" s="18" t="str">
        <f t="shared" si="61"/>
        <v/>
      </c>
      <c r="F837" s="19" t="str">
        <f t="shared" si="62"/>
        <v/>
      </c>
      <c r="G837" s="29" t="str">
        <f>IFERROR(RunningBMR,"")</f>
        <v/>
      </c>
      <c r="H837" s="20" t="str">
        <f>IFERROR(IF(L836&gt;0,G836*ActivityFactor+IF(WeightGoal="Maintain",0,IF(WeightGoal="Decrease",-500,IF(WeightGoal="Increase",500))),""),"")</f>
        <v/>
      </c>
      <c r="I837" s="20" t="str">
        <f>IFERROR(G837*(ActivityFactor),"")</f>
        <v/>
      </c>
      <c r="J837" s="20" t="str">
        <f>IFERROR(IF(WeightGoal="Increase",H837-I837,I837-H837),"")</f>
        <v/>
      </c>
      <c r="K837" s="21" t="str">
        <f t="shared" si="64"/>
        <v/>
      </c>
      <c r="L837" s="28" t="str">
        <f>IFERROR(IF(Standard,K837/CalsPerPound,K837/CalsPerPound/2.2),"")</f>
        <v/>
      </c>
      <c r="M837" s="27" t="str">
        <f>IFERROR(WeightToLoseGain-L837,"")</f>
        <v/>
      </c>
      <c r="N837" s="40" t="str">
        <f>IFERROR(IF(C836&lt;&gt;"",M837/(WeightToLoseGain),""),"")</f>
        <v/>
      </c>
    </row>
    <row r="838" spans="3:14" ht="15" customHeight="1" x14ac:dyDescent="0.3">
      <c r="C838" s="26" t="str">
        <f t="shared" si="60"/>
        <v/>
      </c>
      <c r="D838" s="18" t="str">
        <f t="shared" si="63"/>
        <v/>
      </c>
      <c r="E838" s="18" t="str">
        <f t="shared" si="61"/>
        <v/>
      </c>
      <c r="F838" s="19" t="str">
        <f t="shared" si="62"/>
        <v/>
      </c>
      <c r="G838" s="29" t="str">
        <f>IFERROR(RunningBMR,"")</f>
        <v/>
      </c>
      <c r="H838" s="20" t="str">
        <f>IFERROR(IF(L837&gt;0,G837*ActivityFactor+IF(WeightGoal="Maintain",0,IF(WeightGoal="Decrease",-500,IF(WeightGoal="Increase",500))),""),"")</f>
        <v/>
      </c>
      <c r="I838" s="20" t="str">
        <f>IFERROR(G838*(ActivityFactor),"")</f>
        <v/>
      </c>
      <c r="J838" s="20" t="str">
        <f>IFERROR(IF(WeightGoal="Increase",H838-I838,I838-H838),"")</f>
        <v/>
      </c>
      <c r="K838" s="21" t="str">
        <f t="shared" si="64"/>
        <v/>
      </c>
      <c r="L838" s="28" t="str">
        <f>IFERROR(IF(Standard,K838/CalsPerPound,K838/CalsPerPound/2.2),"")</f>
        <v/>
      </c>
      <c r="M838" s="27" t="str">
        <f>IFERROR(WeightToLoseGain-L838,"")</f>
        <v/>
      </c>
      <c r="N838" s="40" t="str">
        <f>IFERROR(IF(C837&lt;&gt;"",M838/(WeightToLoseGain),""),"")</f>
        <v/>
      </c>
    </row>
    <row r="839" spans="3:14" ht="15" customHeight="1" x14ac:dyDescent="0.3">
      <c r="C839" s="26" t="str">
        <f t="shared" si="60"/>
        <v/>
      </c>
      <c r="D839" s="18" t="str">
        <f t="shared" si="63"/>
        <v/>
      </c>
      <c r="E839" s="18" t="str">
        <f t="shared" si="61"/>
        <v/>
      </c>
      <c r="F839" s="19" t="str">
        <f t="shared" si="62"/>
        <v/>
      </c>
      <c r="G839" s="29" t="str">
        <f>IFERROR(RunningBMR,"")</f>
        <v/>
      </c>
      <c r="H839" s="20" t="str">
        <f>IFERROR(IF(L838&gt;0,G838*ActivityFactor+IF(WeightGoal="Maintain",0,IF(WeightGoal="Decrease",-500,IF(WeightGoal="Increase",500))),""),"")</f>
        <v/>
      </c>
      <c r="I839" s="20" t="str">
        <f>IFERROR(G839*(ActivityFactor),"")</f>
        <v/>
      </c>
      <c r="J839" s="20" t="str">
        <f>IFERROR(IF(WeightGoal="Increase",H839-I839,I839-H839),"")</f>
        <v/>
      </c>
      <c r="K839" s="21" t="str">
        <f t="shared" si="64"/>
        <v/>
      </c>
      <c r="L839" s="28" t="str">
        <f>IFERROR(IF(Standard,K839/CalsPerPound,K839/CalsPerPound/2.2),"")</f>
        <v/>
      </c>
      <c r="M839" s="27" t="str">
        <f>IFERROR(WeightToLoseGain-L839,"")</f>
        <v/>
      </c>
      <c r="N839" s="40" t="str">
        <f>IFERROR(IF(C838&lt;&gt;"",M839/(WeightToLoseGain),""),"")</f>
        <v/>
      </c>
    </row>
    <row r="840" spans="3:14" ht="15" customHeight="1" x14ac:dyDescent="0.3">
      <c r="C840" s="26" t="str">
        <f t="shared" si="60"/>
        <v/>
      </c>
      <c r="D840" s="18" t="str">
        <f t="shared" si="63"/>
        <v/>
      </c>
      <c r="E840" s="18" t="str">
        <f t="shared" si="61"/>
        <v/>
      </c>
      <c r="F840" s="19" t="str">
        <f t="shared" si="62"/>
        <v/>
      </c>
      <c r="G840" s="29" t="str">
        <f>IFERROR(RunningBMR,"")</f>
        <v/>
      </c>
      <c r="H840" s="20" t="str">
        <f>IFERROR(IF(L839&gt;0,G839*ActivityFactor+IF(WeightGoal="Maintain",0,IF(WeightGoal="Decrease",-500,IF(WeightGoal="Increase",500))),""),"")</f>
        <v/>
      </c>
      <c r="I840" s="20" t="str">
        <f>IFERROR(G840*(ActivityFactor),"")</f>
        <v/>
      </c>
      <c r="J840" s="20" t="str">
        <f>IFERROR(IF(WeightGoal="Increase",H840-I840,I840-H840),"")</f>
        <v/>
      </c>
      <c r="K840" s="21" t="str">
        <f t="shared" si="64"/>
        <v/>
      </c>
      <c r="L840" s="28" t="str">
        <f>IFERROR(IF(Standard,K840/CalsPerPound,K840/CalsPerPound/2.2),"")</f>
        <v/>
      </c>
      <c r="M840" s="27" t="str">
        <f>IFERROR(WeightToLoseGain-L840,"")</f>
        <v/>
      </c>
      <c r="N840" s="40" t="str">
        <f>IFERROR(IF(C839&lt;&gt;"",M840/(WeightToLoseGain),""),"")</f>
        <v/>
      </c>
    </row>
    <row r="841" spans="3:14" ht="15" customHeight="1" x14ac:dyDescent="0.3">
      <c r="C841" s="26" t="str">
        <f t="shared" si="60"/>
        <v/>
      </c>
      <c r="D841" s="18" t="str">
        <f t="shared" si="63"/>
        <v/>
      </c>
      <c r="E841" s="18" t="str">
        <f t="shared" si="61"/>
        <v/>
      </c>
      <c r="F841" s="19" t="str">
        <f t="shared" si="62"/>
        <v/>
      </c>
      <c r="G841" s="29" t="str">
        <f>IFERROR(RunningBMR,"")</f>
        <v/>
      </c>
      <c r="H841" s="20" t="str">
        <f>IFERROR(IF(L840&gt;0,G840*ActivityFactor+IF(WeightGoal="Maintain",0,IF(WeightGoal="Decrease",-500,IF(WeightGoal="Increase",500))),""),"")</f>
        <v/>
      </c>
      <c r="I841" s="20" t="str">
        <f>IFERROR(G841*(ActivityFactor),"")</f>
        <v/>
      </c>
      <c r="J841" s="20" t="str">
        <f>IFERROR(IF(WeightGoal="Increase",H841-I841,I841-H841),"")</f>
        <v/>
      </c>
      <c r="K841" s="21" t="str">
        <f t="shared" si="64"/>
        <v/>
      </c>
      <c r="L841" s="28" t="str">
        <f>IFERROR(IF(Standard,K841/CalsPerPound,K841/CalsPerPound/2.2),"")</f>
        <v/>
      </c>
      <c r="M841" s="27" t="str">
        <f>IFERROR(WeightToLoseGain-L841,"")</f>
        <v/>
      </c>
      <c r="N841" s="40" t="str">
        <f>IFERROR(IF(C840&lt;&gt;"",M841/(WeightToLoseGain),""),"")</f>
        <v/>
      </c>
    </row>
    <row r="842" spans="3:14" ht="15" customHeight="1" x14ac:dyDescent="0.3">
      <c r="C842" s="26" t="str">
        <f t="shared" si="60"/>
        <v/>
      </c>
      <c r="D842" s="18" t="str">
        <f t="shared" si="63"/>
        <v/>
      </c>
      <c r="E842" s="18" t="str">
        <f t="shared" si="61"/>
        <v/>
      </c>
      <c r="F842" s="19" t="str">
        <f t="shared" si="62"/>
        <v/>
      </c>
      <c r="G842" s="29" t="str">
        <f>IFERROR(RunningBMR,"")</f>
        <v/>
      </c>
      <c r="H842" s="20" t="str">
        <f>IFERROR(IF(L841&gt;0,G841*ActivityFactor+IF(WeightGoal="Maintain",0,IF(WeightGoal="Decrease",-500,IF(WeightGoal="Increase",500))),""),"")</f>
        <v/>
      </c>
      <c r="I842" s="20" t="str">
        <f>IFERROR(G842*(ActivityFactor),"")</f>
        <v/>
      </c>
      <c r="J842" s="20" t="str">
        <f>IFERROR(IF(WeightGoal="Increase",H842-I842,I842-H842),"")</f>
        <v/>
      </c>
      <c r="K842" s="21" t="str">
        <f t="shared" si="64"/>
        <v/>
      </c>
      <c r="L842" s="28" t="str">
        <f>IFERROR(IF(Standard,K842/CalsPerPound,K842/CalsPerPound/2.2),"")</f>
        <v/>
      </c>
      <c r="M842" s="27" t="str">
        <f>IFERROR(WeightToLoseGain-L842,"")</f>
        <v/>
      </c>
      <c r="N842" s="40" t="str">
        <f>IFERROR(IF(C841&lt;&gt;"",M842/(WeightToLoseGain),""),"")</f>
        <v/>
      </c>
    </row>
    <row r="843" spans="3:14" ht="15" customHeight="1" x14ac:dyDescent="0.3">
      <c r="C843" s="26" t="str">
        <f t="shared" si="60"/>
        <v/>
      </c>
      <c r="D843" s="18" t="str">
        <f t="shared" si="63"/>
        <v/>
      </c>
      <c r="E843" s="18" t="str">
        <f t="shared" si="61"/>
        <v/>
      </c>
      <c r="F843" s="19" t="str">
        <f t="shared" si="62"/>
        <v/>
      </c>
      <c r="G843" s="29" t="str">
        <f>IFERROR(RunningBMR,"")</f>
        <v/>
      </c>
      <c r="H843" s="20" t="str">
        <f>IFERROR(IF(L842&gt;0,G842*ActivityFactor+IF(WeightGoal="Maintain",0,IF(WeightGoal="Decrease",-500,IF(WeightGoal="Increase",500))),""),"")</f>
        <v/>
      </c>
      <c r="I843" s="20" t="str">
        <f>IFERROR(G843*(ActivityFactor),"")</f>
        <v/>
      </c>
      <c r="J843" s="20" t="str">
        <f>IFERROR(IF(WeightGoal="Increase",H843-I843,I843-H843),"")</f>
        <v/>
      </c>
      <c r="K843" s="21" t="str">
        <f t="shared" si="64"/>
        <v/>
      </c>
      <c r="L843" s="28" t="str">
        <f>IFERROR(IF(Standard,K843/CalsPerPound,K843/CalsPerPound/2.2),"")</f>
        <v/>
      </c>
      <c r="M843" s="27" t="str">
        <f>IFERROR(WeightToLoseGain-L843,"")</f>
        <v/>
      </c>
      <c r="N843" s="40" t="str">
        <f>IFERROR(IF(C842&lt;&gt;"",M843/(WeightToLoseGain),""),"")</f>
        <v/>
      </c>
    </row>
    <row r="844" spans="3:14" ht="15" customHeight="1" x14ac:dyDescent="0.3">
      <c r="C844" s="26" t="str">
        <f t="shared" si="60"/>
        <v/>
      </c>
      <c r="D844" s="18" t="str">
        <f t="shared" si="63"/>
        <v/>
      </c>
      <c r="E844" s="18" t="str">
        <f t="shared" si="61"/>
        <v/>
      </c>
      <c r="F844" s="19" t="str">
        <f t="shared" si="62"/>
        <v/>
      </c>
      <c r="G844" s="29" t="str">
        <f>IFERROR(RunningBMR,"")</f>
        <v/>
      </c>
      <c r="H844" s="20" t="str">
        <f>IFERROR(IF(L843&gt;0,G843*ActivityFactor+IF(WeightGoal="Maintain",0,IF(WeightGoal="Decrease",-500,IF(WeightGoal="Increase",500))),""),"")</f>
        <v/>
      </c>
      <c r="I844" s="20" t="str">
        <f>IFERROR(G844*(ActivityFactor),"")</f>
        <v/>
      </c>
      <c r="J844" s="20" t="str">
        <f>IFERROR(IF(WeightGoal="Increase",H844-I844,I844-H844),"")</f>
        <v/>
      </c>
      <c r="K844" s="21" t="str">
        <f t="shared" si="64"/>
        <v/>
      </c>
      <c r="L844" s="28" t="str">
        <f>IFERROR(IF(Standard,K844/CalsPerPound,K844/CalsPerPound/2.2),"")</f>
        <v/>
      </c>
      <c r="M844" s="27" t="str">
        <f>IFERROR(WeightToLoseGain-L844,"")</f>
        <v/>
      </c>
      <c r="N844" s="40" t="str">
        <f>IFERROR(IF(C843&lt;&gt;"",M844/(WeightToLoseGain),""),"")</f>
        <v/>
      </c>
    </row>
    <row r="845" spans="3:14" ht="15" customHeight="1" x14ac:dyDescent="0.3">
      <c r="C845" s="26" t="str">
        <f t="shared" ref="C845:C908" si="65">IFERROR(IF(L844&gt;0,C844+1,""),"")</f>
        <v/>
      </c>
      <c r="D845" s="18" t="str">
        <f t="shared" si="63"/>
        <v/>
      </c>
      <c r="E845" s="18" t="str">
        <f t="shared" ref="E845:E908" si="66">IFERROR(IF(L844&gt;0,E844+1,""),"")</f>
        <v/>
      </c>
      <c r="F845" s="19" t="str">
        <f t="shared" ref="F845:F908" si="67">IFERROR(IF($E845&lt;&gt;"",F844-(J844/CalsPerPound),""),"")</f>
        <v/>
      </c>
      <c r="G845" s="29" t="str">
        <f>IFERROR(RunningBMR,"")</f>
        <v/>
      </c>
      <c r="H845" s="20" t="str">
        <f>IFERROR(IF(L844&gt;0,G844*ActivityFactor+IF(WeightGoal="Maintain",0,IF(WeightGoal="Decrease",-500,IF(WeightGoal="Increase",500))),""),"")</f>
        <v/>
      </c>
      <c r="I845" s="20" t="str">
        <f>IFERROR(G845*(ActivityFactor),"")</f>
        <v/>
      </c>
      <c r="J845" s="20" t="str">
        <f>IFERROR(IF(WeightGoal="Increase",H845-I845,I845-H845),"")</f>
        <v/>
      </c>
      <c r="K845" s="21" t="str">
        <f t="shared" si="64"/>
        <v/>
      </c>
      <c r="L845" s="28" t="str">
        <f>IFERROR(IF(Standard,K845/CalsPerPound,K845/CalsPerPound/2.2),"")</f>
        <v/>
      </c>
      <c r="M845" s="27" t="str">
        <f>IFERROR(WeightToLoseGain-L845,"")</f>
        <v/>
      </c>
      <c r="N845" s="40" t="str">
        <f>IFERROR(IF(C844&lt;&gt;"",M845/(WeightToLoseGain),""),"")</f>
        <v/>
      </c>
    </row>
    <row r="846" spans="3:14" ht="15" customHeight="1" x14ac:dyDescent="0.3">
      <c r="C846" s="26" t="str">
        <f t="shared" si="65"/>
        <v/>
      </c>
      <c r="D846" s="18" t="str">
        <f t="shared" ref="D846:D909" si="68">IFERROR(IF(E846&lt;&gt;"",IF(MOD(E846,7)=1,(E845/7)+1,""),""),"")</f>
        <v/>
      </c>
      <c r="E846" s="18" t="str">
        <f t="shared" si="66"/>
        <v/>
      </c>
      <c r="F846" s="19" t="str">
        <f t="shared" si="67"/>
        <v/>
      </c>
      <c r="G846" s="29" t="str">
        <f>IFERROR(RunningBMR,"")</f>
        <v/>
      </c>
      <c r="H846" s="20" t="str">
        <f>IFERROR(IF(L845&gt;0,G845*ActivityFactor+IF(WeightGoal="Maintain",0,IF(WeightGoal="Decrease",-500,IF(WeightGoal="Increase",500))),""),"")</f>
        <v/>
      </c>
      <c r="I846" s="20" t="str">
        <f>IFERROR(G846*(ActivityFactor),"")</f>
        <v/>
      </c>
      <c r="J846" s="20" t="str">
        <f>IFERROR(IF(WeightGoal="Increase",H846-I846,I846-H846),"")</f>
        <v/>
      </c>
      <c r="K846" s="21" t="str">
        <f t="shared" ref="K846:K909" si="69">IFERROR(K845-J846,"")</f>
        <v/>
      </c>
      <c r="L846" s="28" t="str">
        <f>IFERROR(IF(Standard,K846/CalsPerPound,K846/CalsPerPound/2.2),"")</f>
        <v/>
      </c>
      <c r="M846" s="27" t="str">
        <f>IFERROR(WeightToLoseGain-L846,"")</f>
        <v/>
      </c>
      <c r="N846" s="40" t="str">
        <f>IFERROR(IF(C845&lt;&gt;"",M846/(WeightToLoseGain),""),"")</f>
        <v/>
      </c>
    </row>
    <row r="847" spans="3:14" ht="15" customHeight="1" x14ac:dyDescent="0.3">
      <c r="C847" s="26" t="str">
        <f t="shared" si="65"/>
        <v/>
      </c>
      <c r="D847" s="18" t="str">
        <f t="shared" si="68"/>
        <v/>
      </c>
      <c r="E847" s="18" t="str">
        <f t="shared" si="66"/>
        <v/>
      </c>
      <c r="F847" s="19" t="str">
        <f t="shared" si="67"/>
        <v/>
      </c>
      <c r="G847" s="29" t="str">
        <f>IFERROR(RunningBMR,"")</f>
        <v/>
      </c>
      <c r="H847" s="20" t="str">
        <f>IFERROR(IF(L846&gt;0,G846*ActivityFactor+IF(WeightGoal="Maintain",0,IF(WeightGoal="Decrease",-500,IF(WeightGoal="Increase",500))),""),"")</f>
        <v/>
      </c>
      <c r="I847" s="20" t="str">
        <f>IFERROR(G847*(ActivityFactor),"")</f>
        <v/>
      </c>
      <c r="J847" s="20" t="str">
        <f>IFERROR(IF(WeightGoal="Increase",H847-I847,I847-H847),"")</f>
        <v/>
      </c>
      <c r="K847" s="21" t="str">
        <f t="shared" si="69"/>
        <v/>
      </c>
      <c r="L847" s="28" t="str">
        <f>IFERROR(IF(Standard,K847/CalsPerPound,K847/CalsPerPound/2.2),"")</f>
        <v/>
      </c>
      <c r="M847" s="27" t="str">
        <f>IFERROR(WeightToLoseGain-L847,"")</f>
        <v/>
      </c>
      <c r="N847" s="40" t="str">
        <f>IFERROR(IF(C846&lt;&gt;"",M847/(WeightToLoseGain),""),"")</f>
        <v/>
      </c>
    </row>
    <row r="848" spans="3:14" ht="15" customHeight="1" x14ac:dyDescent="0.3">
      <c r="C848" s="26" t="str">
        <f t="shared" si="65"/>
        <v/>
      </c>
      <c r="D848" s="18" t="str">
        <f t="shared" si="68"/>
        <v/>
      </c>
      <c r="E848" s="18" t="str">
        <f t="shared" si="66"/>
        <v/>
      </c>
      <c r="F848" s="19" t="str">
        <f t="shared" si="67"/>
        <v/>
      </c>
      <c r="G848" s="29" t="str">
        <f>IFERROR(RunningBMR,"")</f>
        <v/>
      </c>
      <c r="H848" s="20" t="str">
        <f>IFERROR(IF(L847&gt;0,G847*ActivityFactor+IF(WeightGoal="Maintain",0,IF(WeightGoal="Decrease",-500,IF(WeightGoal="Increase",500))),""),"")</f>
        <v/>
      </c>
      <c r="I848" s="20" t="str">
        <f>IFERROR(G848*(ActivityFactor),"")</f>
        <v/>
      </c>
      <c r="J848" s="20" t="str">
        <f>IFERROR(IF(WeightGoal="Increase",H848-I848,I848-H848),"")</f>
        <v/>
      </c>
      <c r="K848" s="21" t="str">
        <f t="shared" si="69"/>
        <v/>
      </c>
      <c r="L848" s="28" t="str">
        <f>IFERROR(IF(Standard,K848/CalsPerPound,K848/CalsPerPound/2.2),"")</f>
        <v/>
      </c>
      <c r="M848" s="27" t="str">
        <f>IFERROR(WeightToLoseGain-L848,"")</f>
        <v/>
      </c>
      <c r="N848" s="40" t="str">
        <f>IFERROR(IF(C847&lt;&gt;"",M848/(WeightToLoseGain),""),"")</f>
        <v/>
      </c>
    </row>
    <row r="849" spans="3:14" ht="15" customHeight="1" x14ac:dyDescent="0.3">
      <c r="C849" s="26" t="str">
        <f t="shared" si="65"/>
        <v/>
      </c>
      <c r="D849" s="18" t="str">
        <f t="shared" si="68"/>
        <v/>
      </c>
      <c r="E849" s="18" t="str">
        <f t="shared" si="66"/>
        <v/>
      </c>
      <c r="F849" s="19" t="str">
        <f t="shared" si="67"/>
        <v/>
      </c>
      <c r="G849" s="29" t="str">
        <f>IFERROR(RunningBMR,"")</f>
        <v/>
      </c>
      <c r="H849" s="20" t="str">
        <f>IFERROR(IF(L848&gt;0,G848*ActivityFactor+IF(WeightGoal="Maintain",0,IF(WeightGoal="Decrease",-500,IF(WeightGoal="Increase",500))),""),"")</f>
        <v/>
      </c>
      <c r="I849" s="20" t="str">
        <f>IFERROR(G849*(ActivityFactor),"")</f>
        <v/>
      </c>
      <c r="J849" s="20" t="str">
        <f>IFERROR(IF(WeightGoal="Increase",H849-I849,I849-H849),"")</f>
        <v/>
      </c>
      <c r="K849" s="21" t="str">
        <f t="shared" si="69"/>
        <v/>
      </c>
      <c r="L849" s="28" t="str">
        <f>IFERROR(IF(Standard,K849/CalsPerPound,K849/CalsPerPound/2.2),"")</f>
        <v/>
      </c>
      <c r="M849" s="27" t="str">
        <f>IFERROR(WeightToLoseGain-L849,"")</f>
        <v/>
      </c>
      <c r="N849" s="40" t="str">
        <f>IFERROR(IF(C848&lt;&gt;"",M849/(WeightToLoseGain),""),"")</f>
        <v/>
      </c>
    </row>
    <row r="850" spans="3:14" ht="15" customHeight="1" x14ac:dyDescent="0.3">
      <c r="C850" s="26" t="str">
        <f t="shared" si="65"/>
        <v/>
      </c>
      <c r="D850" s="18" t="str">
        <f t="shared" si="68"/>
        <v/>
      </c>
      <c r="E850" s="18" t="str">
        <f t="shared" si="66"/>
        <v/>
      </c>
      <c r="F850" s="19" t="str">
        <f t="shared" si="67"/>
        <v/>
      </c>
      <c r="G850" s="29" t="str">
        <f>IFERROR(RunningBMR,"")</f>
        <v/>
      </c>
      <c r="H850" s="20" t="str">
        <f>IFERROR(IF(L849&gt;0,G849*ActivityFactor+IF(WeightGoal="Maintain",0,IF(WeightGoal="Decrease",-500,IF(WeightGoal="Increase",500))),""),"")</f>
        <v/>
      </c>
      <c r="I850" s="20" t="str">
        <f>IFERROR(G850*(ActivityFactor),"")</f>
        <v/>
      </c>
      <c r="J850" s="20" t="str">
        <f>IFERROR(IF(WeightGoal="Increase",H850-I850,I850-H850),"")</f>
        <v/>
      </c>
      <c r="K850" s="21" t="str">
        <f t="shared" si="69"/>
        <v/>
      </c>
      <c r="L850" s="28" t="str">
        <f>IFERROR(IF(Standard,K850/CalsPerPound,K850/CalsPerPound/2.2),"")</f>
        <v/>
      </c>
      <c r="M850" s="27" t="str">
        <f>IFERROR(WeightToLoseGain-L850,"")</f>
        <v/>
      </c>
      <c r="N850" s="40" t="str">
        <f>IFERROR(IF(C849&lt;&gt;"",M850/(WeightToLoseGain),""),"")</f>
        <v/>
      </c>
    </row>
    <row r="851" spans="3:14" ht="15" customHeight="1" x14ac:dyDescent="0.3">
      <c r="C851" s="26" t="str">
        <f t="shared" si="65"/>
        <v/>
      </c>
      <c r="D851" s="18" t="str">
        <f t="shared" si="68"/>
        <v/>
      </c>
      <c r="E851" s="18" t="str">
        <f t="shared" si="66"/>
        <v/>
      </c>
      <c r="F851" s="19" t="str">
        <f t="shared" si="67"/>
        <v/>
      </c>
      <c r="G851" s="29" t="str">
        <f>IFERROR(RunningBMR,"")</f>
        <v/>
      </c>
      <c r="H851" s="20" t="str">
        <f>IFERROR(IF(L850&gt;0,G850*ActivityFactor+IF(WeightGoal="Maintain",0,IF(WeightGoal="Decrease",-500,IF(WeightGoal="Increase",500))),""),"")</f>
        <v/>
      </c>
      <c r="I851" s="20" t="str">
        <f>IFERROR(G851*(ActivityFactor),"")</f>
        <v/>
      </c>
      <c r="J851" s="20" t="str">
        <f>IFERROR(IF(WeightGoal="Increase",H851-I851,I851-H851),"")</f>
        <v/>
      </c>
      <c r="K851" s="21" t="str">
        <f t="shared" si="69"/>
        <v/>
      </c>
      <c r="L851" s="28" t="str">
        <f>IFERROR(IF(Standard,K851/CalsPerPound,K851/CalsPerPound/2.2),"")</f>
        <v/>
      </c>
      <c r="M851" s="27" t="str">
        <f>IFERROR(WeightToLoseGain-L851,"")</f>
        <v/>
      </c>
      <c r="N851" s="40" t="str">
        <f>IFERROR(IF(C850&lt;&gt;"",M851/(WeightToLoseGain),""),"")</f>
        <v/>
      </c>
    </row>
    <row r="852" spans="3:14" ht="15" customHeight="1" x14ac:dyDescent="0.3">
      <c r="C852" s="26" t="str">
        <f t="shared" si="65"/>
        <v/>
      </c>
      <c r="D852" s="18" t="str">
        <f t="shared" si="68"/>
        <v/>
      </c>
      <c r="E852" s="18" t="str">
        <f t="shared" si="66"/>
        <v/>
      </c>
      <c r="F852" s="19" t="str">
        <f t="shared" si="67"/>
        <v/>
      </c>
      <c r="G852" s="29" t="str">
        <f>IFERROR(RunningBMR,"")</f>
        <v/>
      </c>
      <c r="H852" s="20" t="str">
        <f>IFERROR(IF(L851&gt;0,G851*ActivityFactor+IF(WeightGoal="Maintain",0,IF(WeightGoal="Decrease",-500,IF(WeightGoal="Increase",500))),""),"")</f>
        <v/>
      </c>
      <c r="I852" s="20" t="str">
        <f>IFERROR(G852*(ActivityFactor),"")</f>
        <v/>
      </c>
      <c r="J852" s="20" t="str">
        <f>IFERROR(IF(WeightGoal="Increase",H852-I852,I852-H852),"")</f>
        <v/>
      </c>
      <c r="K852" s="21" t="str">
        <f t="shared" si="69"/>
        <v/>
      </c>
      <c r="L852" s="28" t="str">
        <f>IFERROR(IF(Standard,K852/CalsPerPound,K852/CalsPerPound/2.2),"")</f>
        <v/>
      </c>
      <c r="M852" s="27" t="str">
        <f>IFERROR(WeightToLoseGain-L852,"")</f>
        <v/>
      </c>
      <c r="N852" s="40" t="str">
        <f>IFERROR(IF(C851&lt;&gt;"",M852/(WeightToLoseGain),""),"")</f>
        <v/>
      </c>
    </row>
    <row r="853" spans="3:14" ht="15" customHeight="1" x14ac:dyDescent="0.3">
      <c r="C853" s="26" t="str">
        <f t="shared" si="65"/>
        <v/>
      </c>
      <c r="D853" s="18" t="str">
        <f t="shared" si="68"/>
        <v/>
      </c>
      <c r="E853" s="18" t="str">
        <f t="shared" si="66"/>
        <v/>
      </c>
      <c r="F853" s="19" t="str">
        <f t="shared" si="67"/>
        <v/>
      </c>
      <c r="G853" s="29" t="str">
        <f>IFERROR(RunningBMR,"")</f>
        <v/>
      </c>
      <c r="H853" s="20" t="str">
        <f>IFERROR(IF(L852&gt;0,G852*ActivityFactor+IF(WeightGoal="Maintain",0,IF(WeightGoal="Decrease",-500,IF(WeightGoal="Increase",500))),""),"")</f>
        <v/>
      </c>
      <c r="I853" s="20" t="str">
        <f>IFERROR(G853*(ActivityFactor),"")</f>
        <v/>
      </c>
      <c r="J853" s="20" t="str">
        <f>IFERROR(IF(WeightGoal="Increase",H853-I853,I853-H853),"")</f>
        <v/>
      </c>
      <c r="K853" s="21" t="str">
        <f t="shared" si="69"/>
        <v/>
      </c>
      <c r="L853" s="28" t="str">
        <f>IFERROR(IF(Standard,K853/CalsPerPound,K853/CalsPerPound/2.2),"")</f>
        <v/>
      </c>
      <c r="M853" s="27" t="str">
        <f>IFERROR(WeightToLoseGain-L853,"")</f>
        <v/>
      </c>
      <c r="N853" s="40" t="str">
        <f>IFERROR(IF(C852&lt;&gt;"",M853/(WeightToLoseGain),""),"")</f>
        <v/>
      </c>
    </row>
    <row r="854" spans="3:14" ht="15" customHeight="1" x14ac:dyDescent="0.3">
      <c r="C854" s="26" t="str">
        <f t="shared" si="65"/>
        <v/>
      </c>
      <c r="D854" s="18" t="str">
        <f t="shared" si="68"/>
        <v/>
      </c>
      <c r="E854" s="18" t="str">
        <f t="shared" si="66"/>
        <v/>
      </c>
      <c r="F854" s="19" t="str">
        <f t="shared" si="67"/>
        <v/>
      </c>
      <c r="G854" s="29" t="str">
        <f>IFERROR(RunningBMR,"")</f>
        <v/>
      </c>
      <c r="H854" s="20" t="str">
        <f>IFERROR(IF(L853&gt;0,G853*ActivityFactor+IF(WeightGoal="Maintain",0,IF(WeightGoal="Decrease",-500,IF(WeightGoal="Increase",500))),""),"")</f>
        <v/>
      </c>
      <c r="I854" s="20" t="str">
        <f>IFERROR(G854*(ActivityFactor),"")</f>
        <v/>
      </c>
      <c r="J854" s="20" t="str">
        <f>IFERROR(IF(WeightGoal="Increase",H854-I854,I854-H854),"")</f>
        <v/>
      </c>
      <c r="K854" s="21" t="str">
        <f t="shared" si="69"/>
        <v/>
      </c>
      <c r="L854" s="28" t="str">
        <f>IFERROR(IF(Standard,K854/CalsPerPound,K854/CalsPerPound/2.2),"")</f>
        <v/>
      </c>
      <c r="M854" s="27" t="str">
        <f>IFERROR(WeightToLoseGain-L854,"")</f>
        <v/>
      </c>
      <c r="N854" s="40" t="str">
        <f>IFERROR(IF(C853&lt;&gt;"",M854/(WeightToLoseGain),""),"")</f>
        <v/>
      </c>
    </row>
    <row r="855" spans="3:14" ht="15" customHeight="1" x14ac:dyDescent="0.3">
      <c r="C855" s="26" t="str">
        <f t="shared" si="65"/>
        <v/>
      </c>
      <c r="D855" s="18" t="str">
        <f t="shared" si="68"/>
        <v/>
      </c>
      <c r="E855" s="18" t="str">
        <f t="shared" si="66"/>
        <v/>
      </c>
      <c r="F855" s="19" t="str">
        <f t="shared" si="67"/>
        <v/>
      </c>
      <c r="G855" s="29" t="str">
        <f>IFERROR(RunningBMR,"")</f>
        <v/>
      </c>
      <c r="H855" s="20" t="str">
        <f>IFERROR(IF(L854&gt;0,G854*ActivityFactor+IF(WeightGoal="Maintain",0,IF(WeightGoal="Decrease",-500,IF(WeightGoal="Increase",500))),""),"")</f>
        <v/>
      </c>
      <c r="I855" s="20" t="str">
        <f>IFERROR(G855*(ActivityFactor),"")</f>
        <v/>
      </c>
      <c r="J855" s="20" t="str">
        <f>IFERROR(IF(WeightGoal="Increase",H855-I855,I855-H855),"")</f>
        <v/>
      </c>
      <c r="K855" s="21" t="str">
        <f t="shared" si="69"/>
        <v/>
      </c>
      <c r="L855" s="28" t="str">
        <f>IFERROR(IF(Standard,K855/CalsPerPound,K855/CalsPerPound/2.2),"")</f>
        <v/>
      </c>
      <c r="M855" s="27" t="str">
        <f>IFERROR(WeightToLoseGain-L855,"")</f>
        <v/>
      </c>
      <c r="N855" s="40" t="str">
        <f>IFERROR(IF(C854&lt;&gt;"",M855/(WeightToLoseGain),""),"")</f>
        <v/>
      </c>
    </row>
    <row r="856" spans="3:14" ht="15" customHeight="1" x14ac:dyDescent="0.3">
      <c r="C856" s="26" t="str">
        <f t="shared" si="65"/>
        <v/>
      </c>
      <c r="D856" s="18" t="str">
        <f t="shared" si="68"/>
        <v/>
      </c>
      <c r="E856" s="18" t="str">
        <f t="shared" si="66"/>
        <v/>
      </c>
      <c r="F856" s="19" t="str">
        <f t="shared" si="67"/>
        <v/>
      </c>
      <c r="G856" s="29" t="str">
        <f>IFERROR(RunningBMR,"")</f>
        <v/>
      </c>
      <c r="H856" s="20" t="str">
        <f>IFERROR(IF(L855&gt;0,G855*ActivityFactor+IF(WeightGoal="Maintain",0,IF(WeightGoal="Decrease",-500,IF(WeightGoal="Increase",500))),""),"")</f>
        <v/>
      </c>
      <c r="I856" s="20" t="str">
        <f>IFERROR(G856*(ActivityFactor),"")</f>
        <v/>
      </c>
      <c r="J856" s="20" t="str">
        <f>IFERROR(IF(WeightGoal="Increase",H856-I856,I856-H856),"")</f>
        <v/>
      </c>
      <c r="K856" s="21" t="str">
        <f t="shared" si="69"/>
        <v/>
      </c>
      <c r="L856" s="28" t="str">
        <f>IFERROR(IF(Standard,K856/CalsPerPound,K856/CalsPerPound/2.2),"")</f>
        <v/>
      </c>
      <c r="M856" s="27" t="str">
        <f>IFERROR(WeightToLoseGain-L856,"")</f>
        <v/>
      </c>
      <c r="N856" s="40" t="str">
        <f>IFERROR(IF(C855&lt;&gt;"",M856/(WeightToLoseGain),""),"")</f>
        <v/>
      </c>
    </row>
    <row r="857" spans="3:14" ht="15" customHeight="1" x14ac:dyDescent="0.3">
      <c r="C857" s="26" t="str">
        <f t="shared" si="65"/>
        <v/>
      </c>
      <c r="D857" s="18" t="str">
        <f t="shared" si="68"/>
        <v/>
      </c>
      <c r="E857" s="18" t="str">
        <f t="shared" si="66"/>
        <v/>
      </c>
      <c r="F857" s="19" t="str">
        <f t="shared" si="67"/>
        <v/>
      </c>
      <c r="G857" s="29" t="str">
        <f>IFERROR(RunningBMR,"")</f>
        <v/>
      </c>
      <c r="H857" s="20" t="str">
        <f>IFERROR(IF(L856&gt;0,G856*ActivityFactor+IF(WeightGoal="Maintain",0,IF(WeightGoal="Decrease",-500,IF(WeightGoal="Increase",500))),""),"")</f>
        <v/>
      </c>
      <c r="I857" s="20" t="str">
        <f>IFERROR(G857*(ActivityFactor),"")</f>
        <v/>
      </c>
      <c r="J857" s="20" t="str">
        <f>IFERROR(IF(WeightGoal="Increase",H857-I857,I857-H857),"")</f>
        <v/>
      </c>
      <c r="K857" s="21" t="str">
        <f t="shared" si="69"/>
        <v/>
      </c>
      <c r="L857" s="28" t="str">
        <f>IFERROR(IF(Standard,K857/CalsPerPound,K857/CalsPerPound/2.2),"")</f>
        <v/>
      </c>
      <c r="M857" s="27" t="str">
        <f>IFERROR(WeightToLoseGain-L857,"")</f>
        <v/>
      </c>
      <c r="N857" s="40" t="str">
        <f>IFERROR(IF(C856&lt;&gt;"",M857/(WeightToLoseGain),""),"")</f>
        <v/>
      </c>
    </row>
    <row r="858" spans="3:14" ht="15" customHeight="1" x14ac:dyDescent="0.3">
      <c r="C858" s="26" t="str">
        <f t="shared" si="65"/>
        <v/>
      </c>
      <c r="D858" s="18" t="str">
        <f t="shared" si="68"/>
        <v/>
      </c>
      <c r="E858" s="18" t="str">
        <f t="shared" si="66"/>
        <v/>
      </c>
      <c r="F858" s="19" t="str">
        <f t="shared" si="67"/>
        <v/>
      </c>
      <c r="G858" s="29" t="str">
        <f>IFERROR(RunningBMR,"")</f>
        <v/>
      </c>
      <c r="H858" s="20" t="str">
        <f>IFERROR(IF(L857&gt;0,G857*ActivityFactor+IF(WeightGoal="Maintain",0,IF(WeightGoal="Decrease",-500,IF(WeightGoal="Increase",500))),""),"")</f>
        <v/>
      </c>
      <c r="I858" s="20" t="str">
        <f>IFERROR(G858*(ActivityFactor),"")</f>
        <v/>
      </c>
      <c r="J858" s="20" t="str">
        <f>IFERROR(IF(WeightGoal="Increase",H858-I858,I858-H858),"")</f>
        <v/>
      </c>
      <c r="K858" s="21" t="str">
        <f t="shared" si="69"/>
        <v/>
      </c>
      <c r="L858" s="28" t="str">
        <f>IFERROR(IF(Standard,K858/CalsPerPound,K858/CalsPerPound/2.2),"")</f>
        <v/>
      </c>
      <c r="M858" s="27" t="str">
        <f>IFERROR(WeightToLoseGain-L858,"")</f>
        <v/>
      </c>
      <c r="N858" s="40" t="str">
        <f>IFERROR(IF(C857&lt;&gt;"",M858/(WeightToLoseGain),""),"")</f>
        <v/>
      </c>
    </row>
    <row r="859" spans="3:14" ht="15" customHeight="1" x14ac:dyDescent="0.3">
      <c r="C859" s="26" t="str">
        <f t="shared" si="65"/>
        <v/>
      </c>
      <c r="D859" s="18" t="str">
        <f t="shared" si="68"/>
        <v/>
      </c>
      <c r="E859" s="18" t="str">
        <f t="shared" si="66"/>
        <v/>
      </c>
      <c r="F859" s="19" t="str">
        <f t="shared" si="67"/>
        <v/>
      </c>
      <c r="G859" s="29" t="str">
        <f>IFERROR(RunningBMR,"")</f>
        <v/>
      </c>
      <c r="H859" s="20" t="str">
        <f>IFERROR(IF(L858&gt;0,G858*ActivityFactor+IF(WeightGoal="Maintain",0,IF(WeightGoal="Decrease",-500,IF(WeightGoal="Increase",500))),""),"")</f>
        <v/>
      </c>
      <c r="I859" s="20" t="str">
        <f>IFERROR(G859*(ActivityFactor),"")</f>
        <v/>
      </c>
      <c r="J859" s="20" t="str">
        <f>IFERROR(IF(WeightGoal="Increase",H859-I859,I859-H859),"")</f>
        <v/>
      </c>
      <c r="K859" s="21" t="str">
        <f t="shared" si="69"/>
        <v/>
      </c>
      <c r="L859" s="28" t="str">
        <f>IFERROR(IF(Standard,K859/CalsPerPound,K859/CalsPerPound/2.2),"")</f>
        <v/>
      </c>
      <c r="M859" s="27" t="str">
        <f>IFERROR(WeightToLoseGain-L859,"")</f>
        <v/>
      </c>
      <c r="N859" s="40" t="str">
        <f>IFERROR(IF(C858&lt;&gt;"",M859/(WeightToLoseGain),""),"")</f>
        <v/>
      </c>
    </row>
    <row r="860" spans="3:14" ht="15" customHeight="1" x14ac:dyDescent="0.3">
      <c r="C860" s="26" t="str">
        <f t="shared" si="65"/>
        <v/>
      </c>
      <c r="D860" s="18" t="str">
        <f t="shared" si="68"/>
        <v/>
      </c>
      <c r="E860" s="18" t="str">
        <f t="shared" si="66"/>
        <v/>
      </c>
      <c r="F860" s="19" t="str">
        <f t="shared" si="67"/>
        <v/>
      </c>
      <c r="G860" s="29" t="str">
        <f>IFERROR(RunningBMR,"")</f>
        <v/>
      </c>
      <c r="H860" s="20" t="str">
        <f>IFERROR(IF(L859&gt;0,G859*ActivityFactor+IF(WeightGoal="Maintain",0,IF(WeightGoal="Decrease",-500,IF(WeightGoal="Increase",500))),""),"")</f>
        <v/>
      </c>
      <c r="I860" s="20" t="str">
        <f>IFERROR(G860*(ActivityFactor),"")</f>
        <v/>
      </c>
      <c r="J860" s="20" t="str">
        <f>IFERROR(IF(WeightGoal="Increase",H860-I860,I860-H860),"")</f>
        <v/>
      </c>
      <c r="K860" s="21" t="str">
        <f t="shared" si="69"/>
        <v/>
      </c>
      <c r="L860" s="28" t="str">
        <f>IFERROR(IF(Standard,K860/CalsPerPound,K860/CalsPerPound/2.2),"")</f>
        <v/>
      </c>
      <c r="M860" s="27" t="str">
        <f>IFERROR(WeightToLoseGain-L860,"")</f>
        <v/>
      </c>
      <c r="N860" s="40" t="str">
        <f>IFERROR(IF(C859&lt;&gt;"",M860/(WeightToLoseGain),""),"")</f>
        <v/>
      </c>
    </row>
    <row r="861" spans="3:14" ht="15" customHeight="1" x14ac:dyDescent="0.3">
      <c r="C861" s="26" t="str">
        <f t="shared" si="65"/>
        <v/>
      </c>
      <c r="D861" s="18" t="str">
        <f t="shared" si="68"/>
        <v/>
      </c>
      <c r="E861" s="18" t="str">
        <f t="shared" si="66"/>
        <v/>
      </c>
      <c r="F861" s="19" t="str">
        <f t="shared" si="67"/>
        <v/>
      </c>
      <c r="G861" s="29" t="str">
        <f>IFERROR(RunningBMR,"")</f>
        <v/>
      </c>
      <c r="H861" s="20" t="str">
        <f>IFERROR(IF(L860&gt;0,G860*ActivityFactor+IF(WeightGoal="Maintain",0,IF(WeightGoal="Decrease",-500,IF(WeightGoal="Increase",500))),""),"")</f>
        <v/>
      </c>
      <c r="I861" s="20" t="str">
        <f>IFERROR(G861*(ActivityFactor),"")</f>
        <v/>
      </c>
      <c r="J861" s="20" t="str">
        <f>IFERROR(IF(WeightGoal="Increase",H861-I861,I861-H861),"")</f>
        <v/>
      </c>
      <c r="K861" s="21" t="str">
        <f t="shared" si="69"/>
        <v/>
      </c>
      <c r="L861" s="28" t="str">
        <f>IFERROR(IF(Standard,K861/CalsPerPound,K861/CalsPerPound/2.2),"")</f>
        <v/>
      </c>
      <c r="M861" s="27" t="str">
        <f>IFERROR(WeightToLoseGain-L861,"")</f>
        <v/>
      </c>
      <c r="N861" s="40" t="str">
        <f>IFERROR(IF(C860&lt;&gt;"",M861/(WeightToLoseGain),""),"")</f>
        <v/>
      </c>
    </row>
    <row r="862" spans="3:14" ht="15" customHeight="1" x14ac:dyDescent="0.3">
      <c r="C862" s="26" t="str">
        <f t="shared" si="65"/>
        <v/>
      </c>
      <c r="D862" s="18" t="str">
        <f t="shared" si="68"/>
        <v/>
      </c>
      <c r="E862" s="18" t="str">
        <f t="shared" si="66"/>
        <v/>
      </c>
      <c r="F862" s="19" t="str">
        <f t="shared" si="67"/>
        <v/>
      </c>
      <c r="G862" s="29" t="str">
        <f>IFERROR(RunningBMR,"")</f>
        <v/>
      </c>
      <c r="H862" s="20" t="str">
        <f>IFERROR(IF(L861&gt;0,G861*ActivityFactor+IF(WeightGoal="Maintain",0,IF(WeightGoal="Decrease",-500,IF(WeightGoal="Increase",500))),""),"")</f>
        <v/>
      </c>
      <c r="I862" s="20" t="str">
        <f>IFERROR(G862*(ActivityFactor),"")</f>
        <v/>
      </c>
      <c r="J862" s="20" t="str">
        <f>IFERROR(IF(WeightGoal="Increase",H862-I862,I862-H862),"")</f>
        <v/>
      </c>
      <c r="K862" s="21" t="str">
        <f t="shared" si="69"/>
        <v/>
      </c>
      <c r="L862" s="28" t="str">
        <f>IFERROR(IF(Standard,K862/CalsPerPound,K862/CalsPerPound/2.2),"")</f>
        <v/>
      </c>
      <c r="M862" s="27" t="str">
        <f>IFERROR(WeightToLoseGain-L862,"")</f>
        <v/>
      </c>
      <c r="N862" s="40" t="str">
        <f>IFERROR(IF(C861&lt;&gt;"",M862/(WeightToLoseGain),""),"")</f>
        <v/>
      </c>
    </row>
    <row r="863" spans="3:14" ht="15" customHeight="1" x14ac:dyDescent="0.3">
      <c r="C863" s="26" t="str">
        <f t="shared" si="65"/>
        <v/>
      </c>
      <c r="D863" s="18" t="str">
        <f t="shared" si="68"/>
        <v/>
      </c>
      <c r="E863" s="18" t="str">
        <f t="shared" si="66"/>
        <v/>
      </c>
      <c r="F863" s="19" t="str">
        <f t="shared" si="67"/>
        <v/>
      </c>
      <c r="G863" s="29" t="str">
        <f>IFERROR(RunningBMR,"")</f>
        <v/>
      </c>
      <c r="H863" s="20" t="str">
        <f>IFERROR(IF(L862&gt;0,G862*ActivityFactor+IF(WeightGoal="Maintain",0,IF(WeightGoal="Decrease",-500,IF(WeightGoal="Increase",500))),""),"")</f>
        <v/>
      </c>
      <c r="I863" s="20" t="str">
        <f>IFERROR(G863*(ActivityFactor),"")</f>
        <v/>
      </c>
      <c r="J863" s="20" t="str">
        <f>IFERROR(IF(WeightGoal="Increase",H863-I863,I863-H863),"")</f>
        <v/>
      </c>
      <c r="K863" s="21" t="str">
        <f t="shared" si="69"/>
        <v/>
      </c>
      <c r="L863" s="28" t="str">
        <f>IFERROR(IF(Standard,K863/CalsPerPound,K863/CalsPerPound/2.2),"")</f>
        <v/>
      </c>
      <c r="M863" s="27" t="str">
        <f>IFERROR(WeightToLoseGain-L863,"")</f>
        <v/>
      </c>
      <c r="N863" s="40" t="str">
        <f>IFERROR(IF(C862&lt;&gt;"",M863/(WeightToLoseGain),""),"")</f>
        <v/>
      </c>
    </row>
    <row r="864" spans="3:14" ht="15" customHeight="1" x14ac:dyDescent="0.3">
      <c r="C864" s="26" t="str">
        <f t="shared" si="65"/>
        <v/>
      </c>
      <c r="D864" s="18" t="str">
        <f t="shared" si="68"/>
        <v/>
      </c>
      <c r="E864" s="18" t="str">
        <f t="shared" si="66"/>
        <v/>
      </c>
      <c r="F864" s="19" t="str">
        <f t="shared" si="67"/>
        <v/>
      </c>
      <c r="G864" s="29" t="str">
        <f>IFERROR(RunningBMR,"")</f>
        <v/>
      </c>
      <c r="H864" s="20" t="str">
        <f>IFERROR(IF(L863&gt;0,G863*ActivityFactor+IF(WeightGoal="Maintain",0,IF(WeightGoal="Decrease",-500,IF(WeightGoal="Increase",500))),""),"")</f>
        <v/>
      </c>
      <c r="I864" s="20" t="str">
        <f>IFERROR(G864*(ActivityFactor),"")</f>
        <v/>
      </c>
      <c r="J864" s="20" t="str">
        <f>IFERROR(IF(WeightGoal="Increase",H864-I864,I864-H864),"")</f>
        <v/>
      </c>
      <c r="K864" s="21" t="str">
        <f t="shared" si="69"/>
        <v/>
      </c>
      <c r="L864" s="28" t="str">
        <f>IFERROR(IF(Standard,K864/CalsPerPound,K864/CalsPerPound/2.2),"")</f>
        <v/>
      </c>
      <c r="M864" s="27" t="str">
        <f>IFERROR(WeightToLoseGain-L864,"")</f>
        <v/>
      </c>
      <c r="N864" s="40" t="str">
        <f>IFERROR(IF(C863&lt;&gt;"",M864/(WeightToLoseGain),""),"")</f>
        <v/>
      </c>
    </row>
    <row r="865" spans="3:14" ht="15" customHeight="1" x14ac:dyDescent="0.3">
      <c r="C865" s="26" t="str">
        <f t="shared" si="65"/>
        <v/>
      </c>
      <c r="D865" s="18" t="str">
        <f t="shared" si="68"/>
        <v/>
      </c>
      <c r="E865" s="18" t="str">
        <f t="shared" si="66"/>
        <v/>
      </c>
      <c r="F865" s="19" t="str">
        <f t="shared" si="67"/>
        <v/>
      </c>
      <c r="G865" s="29" t="str">
        <f>IFERROR(RunningBMR,"")</f>
        <v/>
      </c>
      <c r="H865" s="20" t="str">
        <f>IFERROR(IF(L864&gt;0,G864*ActivityFactor+IF(WeightGoal="Maintain",0,IF(WeightGoal="Decrease",-500,IF(WeightGoal="Increase",500))),""),"")</f>
        <v/>
      </c>
      <c r="I865" s="20" t="str">
        <f>IFERROR(G865*(ActivityFactor),"")</f>
        <v/>
      </c>
      <c r="J865" s="20" t="str">
        <f>IFERROR(IF(WeightGoal="Increase",H865-I865,I865-H865),"")</f>
        <v/>
      </c>
      <c r="K865" s="21" t="str">
        <f t="shared" si="69"/>
        <v/>
      </c>
      <c r="L865" s="28" t="str">
        <f>IFERROR(IF(Standard,K865/CalsPerPound,K865/CalsPerPound/2.2),"")</f>
        <v/>
      </c>
      <c r="M865" s="27" t="str">
        <f>IFERROR(WeightToLoseGain-L865,"")</f>
        <v/>
      </c>
      <c r="N865" s="40" t="str">
        <f>IFERROR(IF(C864&lt;&gt;"",M865/(WeightToLoseGain),""),"")</f>
        <v/>
      </c>
    </row>
    <row r="866" spans="3:14" ht="15" customHeight="1" x14ac:dyDescent="0.3">
      <c r="C866" s="26" t="str">
        <f t="shared" si="65"/>
        <v/>
      </c>
      <c r="D866" s="18" t="str">
        <f t="shared" si="68"/>
        <v/>
      </c>
      <c r="E866" s="18" t="str">
        <f t="shared" si="66"/>
        <v/>
      </c>
      <c r="F866" s="19" t="str">
        <f t="shared" si="67"/>
        <v/>
      </c>
      <c r="G866" s="29" t="str">
        <f>IFERROR(RunningBMR,"")</f>
        <v/>
      </c>
      <c r="H866" s="20" t="str">
        <f>IFERROR(IF(L865&gt;0,G865*ActivityFactor+IF(WeightGoal="Maintain",0,IF(WeightGoal="Decrease",-500,IF(WeightGoal="Increase",500))),""),"")</f>
        <v/>
      </c>
      <c r="I866" s="20" t="str">
        <f>IFERROR(G866*(ActivityFactor),"")</f>
        <v/>
      </c>
      <c r="J866" s="20" t="str">
        <f>IFERROR(IF(WeightGoal="Increase",H866-I866,I866-H866),"")</f>
        <v/>
      </c>
      <c r="K866" s="21" t="str">
        <f t="shared" si="69"/>
        <v/>
      </c>
      <c r="L866" s="28" t="str">
        <f>IFERROR(IF(Standard,K866/CalsPerPound,K866/CalsPerPound/2.2),"")</f>
        <v/>
      </c>
      <c r="M866" s="27" t="str">
        <f>IFERROR(WeightToLoseGain-L866,"")</f>
        <v/>
      </c>
      <c r="N866" s="40" t="str">
        <f>IFERROR(IF(C865&lt;&gt;"",M866/(WeightToLoseGain),""),"")</f>
        <v/>
      </c>
    </row>
    <row r="867" spans="3:14" ht="15" customHeight="1" x14ac:dyDescent="0.3">
      <c r="C867" s="26" t="str">
        <f t="shared" si="65"/>
        <v/>
      </c>
      <c r="D867" s="18" t="str">
        <f t="shared" si="68"/>
        <v/>
      </c>
      <c r="E867" s="18" t="str">
        <f t="shared" si="66"/>
        <v/>
      </c>
      <c r="F867" s="19" t="str">
        <f t="shared" si="67"/>
        <v/>
      </c>
      <c r="G867" s="29" t="str">
        <f>IFERROR(RunningBMR,"")</f>
        <v/>
      </c>
      <c r="H867" s="20" t="str">
        <f>IFERROR(IF(L866&gt;0,G866*ActivityFactor+IF(WeightGoal="Maintain",0,IF(WeightGoal="Decrease",-500,IF(WeightGoal="Increase",500))),""),"")</f>
        <v/>
      </c>
      <c r="I867" s="20" t="str">
        <f>IFERROR(G867*(ActivityFactor),"")</f>
        <v/>
      </c>
      <c r="J867" s="20" t="str">
        <f>IFERROR(IF(WeightGoal="Increase",H867-I867,I867-H867),"")</f>
        <v/>
      </c>
      <c r="K867" s="21" t="str">
        <f t="shared" si="69"/>
        <v/>
      </c>
      <c r="L867" s="28" t="str">
        <f>IFERROR(IF(Standard,K867/CalsPerPound,K867/CalsPerPound/2.2),"")</f>
        <v/>
      </c>
      <c r="M867" s="27" t="str">
        <f>IFERROR(WeightToLoseGain-L867,"")</f>
        <v/>
      </c>
      <c r="N867" s="40" t="str">
        <f>IFERROR(IF(C866&lt;&gt;"",M867/(WeightToLoseGain),""),"")</f>
        <v/>
      </c>
    </row>
    <row r="868" spans="3:14" ht="15" customHeight="1" x14ac:dyDescent="0.3">
      <c r="C868" s="26" t="str">
        <f t="shared" si="65"/>
        <v/>
      </c>
      <c r="D868" s="18" t="str">
        <f t="shared" si="68"/>
        <v/>
      </c>
      <c r="E868" s="18" t="str">
        <f t="shared" si="66"/>
        <v/>
      </c>
      <c r="F868" s="19" t="str">
        <f t="shared" si="67"/>
        <v/>
      </c>
      <c r="G868" s="29" t="str">
        <f>IFERROR(RunningBMR,"")</f>
        <v/>
      </c>
      <c r="H868" s="20" t="str">
        <f>IFERROR(IF(L867&gt;0,G867*ActivityFactor+IF(WeightGoal="Maintain",0,IF(WeightGoal="Decrease",-500,IF(WeightGoal="Increase",500))),""),"")</f>
        <v/>
      </c>
      <c r="I868" s="20" t="str">
        <f>IFERROR(G868*(ActivityFactor),"")</f>
        <v/>
      </c>
      <c r="J868" s="20" t="str">
        <f>IFERROR(IF(WeightGoal="Increase",H868-I868,I868-H868),"")</f>
        <v/>
      </c>
      <c r="K868" s="21" t="str">
        <f t="shared" si="69"/>
        <v/>
      </c>
      <c r="L868" s="28" t="str">
        <f>IFERROR(IF(Standard,K868/CalsPerPound,K868/CalsPerPound/2.2),"")</f>
        <v/>
      </c>
      <c r="M868" s="27" t="str">
        <f>IFERROR(WeightToLoseGain-L868,"")</f>
        <v/>
      </c>
      <c r="N868" s="40" t="str">
        <f>IFERROR(IF(C867&lt;&gt;"",M868/(WeightToLoseGain),""),"")</f>
        <v/>
      </c>
    </row>
    <row r="869" spans="3:14" ht="15" customHeight="1" x14ac:dyDescent="0.3">
      <c r="C869" s="26" t="str">
        <f t="shared" si="65"/>
        <v/>
      </c>
      <c r="D869" s="18" t="str">
        <f t="shared" si="68"/>
        <v/>
      </c>
      <c r="E869" s="18" t="str">
        <f t="shared" si="66"/>
        <v/>
      </c>
      <c r="F869" s="19" t="str">
        <f t="shared" si="67"/>
        <v/>
      </c>
      <c r="G869" s="29" t="str">
        <f>IFERROR(RunningBMR,"")</f>
        <v/>
      </c>
      <c r="H869" s="20" t="str">
        <f>IFERROR(IF(L868&gt;0,G868*ActivityFactor+IF(WeightGoal="Maintain",0,IF(WeightGoal="Decrease",-500,IF(WeightGoal="Increase",500))),""),"")</f>
        <v/>
      </c>
      <c r="I869" s="20" t="str">
        <f>IFERROR(G869*(ActivityFactor),"")</f>
        <v/>
      </c>
      <c r="J869" s="20" t="str">
        <f>IFERROR(IF(WeightGoal="Increase",H869-I869,I869-H869),"")</f>
        <v/>
      </c>
      <c r="K869" s="21" t="str">
        <f t="shared" si="69"/>
        <v/>
      </c>
      <c r="L869" s="28" t="str">
        <f>IFERROR(IF(Standard,K869/CalsPerPound,K869/CalsPerPound/2.2),"")</f>
        <v/>
      </c>
      <c r="M869" s="27" t="str">
        <f>IFERROR(WeightToLoseGain-L869,"")</f>
        <v/>
      </c>
      <c r="N869" s="40" t="str">
        <f>IFERROR(IF(C868&lt;&gt;"",M869/(WeightToLoseGain),""),"")</f>
        <v/>
      </c>
    </row>
    <row r="870" spans="3:14" ht="15" customHeight="1" x14ac:dyDescent="0.3">
      <c r="C870" s="26" t="str">
        <f t="shared" si="65"/>
        <v/>
      </c>
      <c r="D870" s="18" t="str">
        <f t="shared" si="68"/>
        <v/>
      </c>
      <c r="E870" s="18" t="str">
        <f t="shared" si="66"/>
        <v/>
      </c>
      <c r="F870" s="19" t="str">
        <f t="shared" si="67"/>
        <v/>
      </c>
      <c r="G870" s="29" t="str">
        <f>IFERROR(RunningBMR,"")</f>
        <v/>
      </c>
      <c r="H870" s="20" t="str">
        <f>IFERROR(IF(L869&gt;0,G869*ActivityFactor+IF(WeightGoal="Maintain",0,IF(WeightGoal="Decrease",-500,IF(WeightGoal="Increase",500))),""),"")</f>
        <v/>
      </c>
      <c r="I870" s="20" t="str">
        <f>IFERROR(G870*(ActivityFactor),"")</f>
        <v/>
      </c>
      <c r="J870" s="20" t="str">
        <f>IFERROR(IF(WeightGoal="Increase",H870-I870,I870-H870),"")</f>
        <v/>
      </c>
      <c r="K870" s="21" t="str">
        <f t="shared" si="69"/>
        <v/>
      </c>
      <c r="L870" s="28" t="str">
        <f>IFERROR(IF(Standard,K870/CalsPerPound,K870/CalsPerPound/2.2),"")</f>
        <v/>
      </c>
      <c r="M870" s="27" t="str">
        <f>IFERROR(WeightToLoseGain-L870,"")</f>
        <v/>
      </c>
      <c r="N870" s="40" t="str">
        <f>IFERROR(IF(C869&lt;&gt;"",M870/(WeightToLoseGain),""),"")</f>
        <v/>
      </c>
    </row>
    <row r="871" spans="3:14" ht="15" customHeight="1" x14ac:dyDescent="0.3">
      <c r="C871" s="26" t="str">
        <f t="shared" si="65"/>
        <v/>
      </c>
      <c r="D871" s="18" t="str">
        <f t="shared" si="68"/>
        <v/>
      </c>
      <c r="E871" s="18" t="str">
        <f t="shared" si="66"/>
        <v/>
      </c>
      <c r="F871" s="19" t="str">
        <f t="shared" si="67"/>
        <v/>
      </c>
      <c r="G871" s="29" t="str">
        <f>IFERROR(RunningBMR,"")</f>
        <v/>
      </c>
      <c r="H871" s="20" t="str">
        <f>IFERROR(IF(L870&gt;0,G870*ActivityFactor+IF(WeightGoal="Maintain",0,IF(WeightGoal="Decrease",-500,IF(WeightGoal="Increase",500))),""),"")</f>
        <v/>
      </c>
      <c r="I871" s="20" t="str">
        <f>IFERROR(G871*(ActivityFactor),"")</f>
        <v/>
      </c>
      <c r="J871" s="20" t="str">
        <f>IFERROR(IF(WeightGoal="Increase",H871-I871,I871-H871),"")</f>
        <v/>
      </c>
      <c r="K871" s="21" t="str">
        <f t="shared" si="69"/>
        <v/>
      </c>
      <c r="L871" s="28" t="str">
        <f>IFERROR(IF(Standard,K871/CalsPerPound,K871/CalsPerPound/2.2),"")</f>
        <v/>
      </c>
      <c r="M871" s="27" t="str">
        <f>IFERROR(WeightToLoseGain-L871,"")</f>
        <v/>
      </c>
      <c r="N871" s="40" t="str">
        <f>IFERROR(IF(C870&lt;&gt;"",M871/(WeightToLoseGain),""),"")</f>
        <v/>
      </c>
    </row>
    <row r="872" spans="3:14" ht="15" customHeight="1" x14ac:dyDescent="0.3">
      <c r="C872" s="26" t="str">
        <f t="shared" si="65"/>
        <v/>
      </c>
      <c r="D872" s="18" t="str">
        <f t="shared" si="68"/>
        <v/>
      </c>
      <c r="E872" s="18" t="str">
        <f t="shared" si="66"/>
        <v/>
      </c>
      <c r="F872" s="19" t="str">
        <f t="shared" si="67"/>
        <v/>
      </c>
      <c r="G872" s="29" t="str">
        <f>IFERROR(RunningBMR,"")</f>
        <v/>
      </c>
      <c r="H872" s="20" t="str">
        <f>IFERROR(IF(L871&gt;0,G871*ActivityFactor+IF(WeightGoal="Maintain",0,IF(WeightGoal="Decrease",-500,IF(WeightGoal="Increase",500))),""),"")</f>
        <v/>
      </c>
      <c r="I872" s="20" t="str">
        <f>IFERROR(G872*(ActivityFactor),"")</f>
        <v/>
      </c>
      <c r="J872" s="20" t="str">
        <f>IFERROR(IF(WeightGoal="Increase",H872-I872,I872-H872),"")</f>
        <v/>
      </c>
      <c r="K872" s="21" t="str">
        <f t="shared" si="69"/>
        <v/>
      </c>
      <c r="L872" s="28" t="str">
        <f>IFERROR(IF(Standard,K872/CalsPerPound,K872/CalsPerPound/2.2),"")</f>
        <v/>
      </c>
      <c r="M872" s="27" t="str">
        <f>IFERROR(WeightToLoseGain-L872,"")</f>
        <v/>
      </c>
      <c r="N872" s="40" t="str">
        <f>IFERROR(IF(C871&lt;&gt;"",M872/(WeightToLoseGain),""),"")</f>
        <v/>
      </c>
    </row>
    <row r="873" spans="3:14" ht="15" customHeight="1" x14ac:dyDescent="0.3">
      <c r="C873" s="26" t="str">
        <f t="shared" si="65"/>
        <v/>
      </c>
      <c r="D873" s="18" t="str">
        <f t="shared" si="68"/>
        <v/>
      </c>
      <c r="E873" s="18" t="str">
        <f t="shared" si="66"/>
        <v/>
      </c>
      <c r="F873" s="19" t="str">
        <f t="shared" si="67"/>
        <v/>
      </c>
      <c r="G873" s="29" t="str">
        <f>IFERROR(RunningBMR,"")</f>
        <v/>
      </c>
      <c r="H873" s="20" t="str">
        <f>IFERROR(IF(L872&gt;0,G872*ActivityFactor+IF(WeightGoal="Maintain",0,IF(WeightGoal="Decrease",-500,IF(WeightGoal="Increase",500))),""),"")</f>
        <v/>
      </c>
      <c r="I873" s="20" t="str">
        <f>IFERROR(G873*(ActivityFactor),"")</f>
        <v/>
      </c>
      <c r="J873" s="20" t="str">
        <f>IFERROR(IF(WeightGoal="Increase",H873-I873,I873-H873),"")</f>
        <v/>
      </c>
      <c r="K873" s="21" t="str">
        <f t="shared" si="69"/>
        <v/>
      </c>
      <c r="L873" s="28" t="str">
        <f>IFERROR(IF(Standard,K873/CalsPerPound,K873/CalsPerPound/2.2),"")</f>
        <v/>
      </c>
      <c r="M873" s="27" t="str">
        <f>IFERROR(WeightToLoseGain-L873,"")</f>
        <v/>
      </c>
      <c r="N873" s="40" t="str">
        <f>IFERROR(IF(C872&lt;&gt;"",M873/(WeightToLoseGain),""),"")</f>
        <v/>
      </c>
    </row>
    <row r="874" spans="3:14" ht="15" customHeight="1" x14ac:dyDescent="0.3">
      <c r="C874" s="26" t="str">
        <f t="shared" si="65"/>
        <v/>
      </c>
      <c r="D874" s="18" t="str">
        <f t="shared" si="68"/>
        <v/>
      </c>
      <c r="E874" s="18" t="str">
        <f t="shared" si="66"/>
        <v/>
      </c>
      <c r="F874" s="19" t="str">
        <f t="shared" si="67"/>
        <v/>
      </c>
      <c r="G874" s="29" t="str">
        <f>IFERROR(RunningBMR,"")</f>
        <v/>
      </c>
      <c r="H874" s="20" t="str">
        <f>IFERROR(IF(L873&gt;0,G873*ActivityFactor+IF(WeightGoal="Maintain",0,IF(WeightGoal="Decrease",-500,IF(WeightGoal="Increase",500))),""),"")</f>
        <v/>
      </c>
      <c r="I874" s="20" t="str">
        <f>IFERROR(G874*(ActivityFactor),"")</f>
        <v/>
      </c>
      <c r="J874" s="20" t="str">
        <f>IFERROR(IF(WeightGoal="Increase",H874-I874,I874-H874),"")</f>
        <v/>
      </c>
      <c r="K874" s="21" t="str">
        <f t="shared" si="69"/>
        <v/>
      </c>
      <c r="L874" s="28" t="str">
        <f>IFERROR(IF(Standard,K874/CalsPerPound,K874/CalsPerPound/2.2),"")</f>
        <v/>
      </c>
      <c r="M874" s="27" t="str">
        <f>IFERROR(WeightToLoseGain-L874,"")</f>
        <v/>
      </c>
      <c r="N874" s="40" t="str">
        <f>IFERROR(IF(C873&lt;&gt;"",M874/(WeightToLoseGain),""),"")</f>
        <v/>
      </c>
    </row>
    <row r="875" spans="3:14" ht="15" customHeight="1" x14ac:dyDescent="0.3">
      <c r="C875" s="26" t="str">
        <f t="shared" si="65"/>
        <v/>
      </c>
      <c r="D875" s="18" t="str">
        <f t="shared" si="68"/>
        <v/>
      </c>
      <c r="E875" s="18" t="str">
        <f t="shared" si="66"/>
        <v/>
      </c>
      <c r="F875" s="19" t="str">
        <f t="shared" si="67"/>
        <v/>
      </c>
      <c r="G875" s="29" t="str">
        <f>IFERROR(RunningBMR,"")</f>
        <v/>
      </c>
      <c r="H875" s="20" t="str">
        <f>IFERROR(IF(L874&gt;0,G874*ActivityFactor+IF(WeightGoal="Maintain",0,IF(WeightGoal="Decrease",-500,IF(WeightGoal="Increase",500))),""),"")</f>
        <v/>
      </c>
      <c r="I875" s="20" t="str">
        <f>IFERROR(G875*(ActivityFactor),"")</f>
        <v/>
      </c>
      <c r="J875" s="20" t="str">
        <f>IFERROR(IF(WeightGoal="Increase",H875-I875,I875-H875),"")</f>
        <v/>
      </c>
      <c r="K875" s="21" t="str">
        <f t="shared" si="69"/>
        <v/>
      </c>
      <c r="L875" s="28" t="str">
        <f>IFERROR(IF(Standard,K875/CalsPerPound,K875/CalsPerPound/2.2),"")</f>
        <v/>
      </c>
      <c r="M875" s="27" t="str">
        <f>IFERROR(WeightToLoseGain-L875,"")</f>
        <v/>
      </c>
      <c r="N875" s="40" t="str">
        <f>IFERROR(IF(C874&lt;&gt;"",M875/(WeightToLoseGain),""),"")</f>
        <v/>
      </c>
    </row>
    <row r="876" spans="3:14" ht="15" customHeight="1" x14ac:dyDescent="0.3">
      <c r="C876" s="26" t="str">
        <f t="shared" si="65"/>
        <v/>
      </c>
      <c r="D876" s="18" t="str">
        <f t="shared" si="68"/>
        <v/>
      </c>
      <c r="E876" s="18" t="str">
        <f t="shared" si="66"/>
        <v/>
      </c>
      <c r="F876" s="19" t="str">
        <f t="shared" si="67"/>
        <v/>
      </c>
      <c r="G876" s="29" t="str">
        <f>IFERROR(RunningBMR,"")</f>
        <v/>
      </c>
      <c r="H876" s="20" t="str">
        <f>IFERROR(IF(L875&gt;0,G875*ActivityFactor+IF(WeightGoal="Maintain",0,IF(WeightGoal="Decrease",-500,IF(WeightGoal="Increase",500))),""),"")</f>
        <v/>
      </c>
      <c r="I876" s="20" t="str">
        <f>IFERROR(G876*(ActivityFactor),"")</f>
        <v/>
      </c>
      <c r="J876" s="20" t="str">
        <f>IFERROR(IF(WeightGoal="Increase",H876-I876,I876-H876),"")</f>
        <v/>
      </c>
      <c r="K876" s="21" t="str">
        <f t="shared" si="69"/>
        <v/>
      </c>
      <c r="L876" s="28" t="str">
        <f>IFERROR(IF(Standard,K876/CalsPerPound,K876/CalsPerPound/2.2),"")</f>
        <v/>
      </c>
      <c r="M876" s="27" t="str">
        <f>IFERROR(WeightToLoseGain-L876,"")</f>
        <v/>
      </c>
      <c r="N876" s="40" t="str">
        <f>IFERROR(IF(C875&lt;&gt;"",M876/(WeightToLoseGain),""),"")</f>
        <v/>
      </c>
    </row>
    <row r="877" spans="3:14" ht="15" customHeight="1" x14ac:dyDescent="0.3">
      <c r="C877" s="26" t="str">
        <f t="shared" si="65"/>
        <v/>
      </c>
      <c r="D877" s="18" t="str">
        <f t="shared" si="68"/>
        <v/>
      </c>
      <c r="E877" s="18" t="str">
        <f t="shared" si="66"/>
        <v/>
      </c>
      <c r="F877" s="19" t="str">
        <f t="shared" si="67"/>
        <v/>
      </c>
      <c r="G877" s="29" t="str">
        <f>IFERROR(RunningBMR,"")</f>
        <v/>
      </c>
      <c r="H877" s="20" t="str">
        <f>IFERROR(IF(L876&gt;0,G876*ActivityFactor+IF(WeightGoal="Maintain",0,IF(WeightGoal="Decrease",-500,IF(WeightGoal="Increase",500))),""),"")</f>
        <v/>
      </c>
      <c r="I877" s="20" t="str">
        <f>IFERROR(G877*(ActivityFactor),"")</f>
        <v/>
      </c>
      <c r="J877" s="20" t="str">
        <f>IFERROR(IF(WeightGoal="Increase",H877-I877,I877-H877),"")</f>
        <v/>
      </c>
      <c r="K877" s="21" t="str">
        <f t="shared" si="69"/>
        <v/>
      </c>
      <c r="L877" s="28" t="str">
        <f>IFERROR(IF(Standard,K877/CalsPerPound,K877/CalsPerPound/2.2),"")</f>
        <v/>
      </c>
      <c r="M877" s="27" t="str">
        <f>IFERROR(WeightToLoseGain-L877,"")</f>
        <v/>
      </c>
      <c r="N877" s="40" t="str">
        <f>IFERROR(IF(C876&lt;&gt;"",M877/(WeightToLoseGain),""),"")</f>
        <v/>
      </c>
    </row>
    <row r="878" spans="3:14" ht="15" customHeight="1" x14ac:dyDescent="0.3">
      <c r="C878" s="26" t="str">
        <f t="shared" si="65"/>
        <v/>
      </c>
      <c r="D878" s="18" t="str">
        <f t="shared" si="68"/>
        <v/>
      </c>
      <c r="E878" s="18" t="str">
        <f t="shared" si="66"/>
        <v/>
      </c>
      <c r="F878" s="19" t="str">
        <f t="shared" si="67"/>
        <v/>
      </c>
      <c r="G878" s="29" t="str">
        <f>IFERROR(RunningBMR,"")</f>
        <v/>
      </c>
      <c r="H878" s="20" t="str">
        <f>IFERROR(IF(L877&gt;0,G877*ActivityFactor+IF(WeightGoal="Maintain",0,IF(WeightGoal="Decrease",-500,IF(WeightGoal="Increase",500))),""),"")</f>
        <v/>
      </c>
      <c r="I878" s="20" t="str">
        <f>IFERROR(G878*(ActivityFactor),"")</f>
        <v/>
      </c>
      <c r="J878" s="20" t="str">
        <f>IFERROR(IF(WeightGoal="Increase",H878-I878,I878-H878),"")</f>
        <v/>
      </c>
      <c r="K878" s="21" t="str">
        <f t="shared" si="69"/>
        <v/>
      </c>
      <c r="L878" s="28" t="str">
        <f>IFERROR(IF(Standard,K878/CalsPerPound,K878/CalsPerPound/2.2),"")</f>
        <v/>
      </c>
      <c r="M878" s="27" t="str">
        <f>IFERROR(WeightToLoseGain-L878,"")</f>
        <v/>
      </c>
      <c r="N878" s="40" t="str">
        <f>IFERROR(IF(C877&lt;&gt;"",M878/(WeightToLoseGain),""),"")</f>
        <v/>
      </c>
    </row>
    <row r="879" spans="3:14" ht="15" customHeight="1" x14ac:dyDescent="0.3">
      <c r="C879" s="26" t="str">
        <f t="shared" si="65"/>
        <v/>
      </c>
      <c r="D879" s="18" t="str">
        <f t="shared" si="68"/>
        <v/>
      </c>
      <c r="E879" s="18" t="str">
        <f t="shared" si="66"/>
        <v/>
      </c>
      <c r="F879" s="19" t="str">
        <f t="shared" si="67"/>
        <v/>
      </c>
      <c r="G879" s="29" t="str">
        <f>IFERROR(RunningBMR,"")</f>
        <v/>
      </c>
      <c r="H879" s="20" t="str">
        <f>IFERROR(IF(L878&gt;0,G878*ActivityFactor+IF(WeightGoal="Maintain",0,IF(WeightGoal="Decrease",-500,IF(WeightGoal="Increase",500))),""),"")</f>
        <v/>
      </c>
      <c r="I879" s="20" t="str">
        <f>IFERROR(G879*(ActivityFactor),"")</f>
        <v/>
      </c>
      <c r="J879" s="20" t="str">
        <f>IFERROR(IF(WeightGoal="Increase",H879-I879,I879-H879),"")</f>
        <v/>
      </c>
      <c r="K879" s="21" t="str">
        <f t="shared" si="69"/>
        <v/>
      </c>
      <c r="L879" s="28" t="str">
        <f>IFERROR(IF(Standard,K879/CalsPerPound,K879/CalsPerPound/2.2),"")</f>
        <v/>
      </c>
      <c r="M879" s="27" t="str">
        <f>IFERROR(WeightToLoseGain-L879,"")</f>
        <v/>
      </c>
      <c r="N879" s="40" t="str">
        <f>IFERROR(IF(C878&lt;&gt;"",M879/(WeightToLoseGain),""),"")</f>
        <v/>
      </c>
    </row>
    <row r="880" spans="3:14" ht="15" customHeight="1" x14ac:dyDescent="0.3">
      <c r="C880" s="26" t="str">
        <f t="shared" si="65"/>
        <v/>
      </c>
      <c r="D880" s="18" t="str">
        <f t="shared" si="68"/>
        <v/>
      </c>
      <c r="E880" s="18" t="str">
        <f t="shared" si="66"/>
        <v/>
      </c>
      <c r="F880" s="19" t="str">
        <f t="shared" si="67"/>
        <v/>
      </c>
      <c r="G880" s="29" t="str">
        <f>IFERROR(RunningBMR,"")</f>
        <v/>
      </c>
      <c r="H880" s="20" t="str">
        <f>IFERROR(IF(L879&gt;0,G879*ActivityFactor+IF(WeightGoal="Maintain",0,IF(WeightGoal="Decrease",-500,IF(WeightGoal="Increase",500))),""),"")</f>
        <v/>
      </c>
      <c r="I880" s="20" t="str">
        <f>IFERROR(G880*(ActivityFactor),"")</f>
        <v/>
      </c>
      <c r="J880" s="20" t="str">
        <f>IFERROR(IF(WeightGoal="Increase",H880-I880,I880-H880),"")</f>
        <v/>
      </c>
      <c r="K880" s="21" t="str">
        <f t="shared" si="69"/>
        <v/>
      </c>
      <c r="L880" s="28" t="str">
        <f>IFERROR(IF(Standard,K880/CalsPerPound,K880/CalsPerPound/2.2),"")</f>
        <v/>
      </c>
      <c r="M880" s="27" t="str">
        <f>IFERROR(WeightToLoseGain-L880,"")</f>
        <v/>
      </c>
      <c r="N880" s="40" t="str">
        <f>IFERROR(IF(C879&lt;&gt;"",M880/(WeightToLoseGain),""),"")</f>
        <v/>
      </c>
    </row>
    <row r="881" spans="3:14" ht="15" customHeight="1" x14ac:dyDescent="0.3">
      <c r="C881" s="26" t="str">
        <f t="shared" si="65"/>
        <v/>
      </c>
      <c r="D881" s="18" t="str">
        <f t="shared" si="68"/>
        <v/>
      </c>
      <c r="E881" s="18" t="str">
        <f t="shared" si="66"/>
        <v/>
      </c>
      <c r="F881" s="19" t="str">
        <f t="shared" si="67"/>
        <v/>
      </c>
      <c r="G881" s="29" t="str">
        <f>IFERROR(RunningBMR,"")</f>
        <v/>
      </c>
      <c r="H881" s="20" t="str">
        <f>IFERROR(IF(L880&gt;0,G880*ActivityFactor+IF(WeightGoal="Maintain",0,IF(WeightGoal="Decrease",-500,IF(WeightGoal="Increase",500))),""),"")</f>
        <v/>
      </c>
      <c r="I881" s="20" t="str">
        <f>IFERROR(G881*(ActivityFactor),"")</f>
        <v/>
      </c>
      <c r="J881" s="20" t="str">
        <f>IFERROR(IF(WeightGoal="Increase",H881-I881,I881-H881),"")</f>
        <v/>
      </c>
      <c r="K881" s="21" t="str">
        <f t="shared" si="69"/>
        <v/>
      </c>
      <c r="L881" s="28" t="str">
        <f>IFERROR(IF(Standard,K881/CalsPerPound,K881/CalsPerPound/2.2),"")</f>
        <v/>
      </c>
      <c r="M881" s="27" t="str">
        <f>IFERROR(WeightToLoseGain-L881,"")</f>
        <v/>
      </c>
      <c r="N881" s="40" t="str">
        <f>IFERROR(IF(C880&lt;&gt;"",M881/(WeightToLoseGain),""),"")</f>
        <v/>
      </c>
    </row>
    <row r="882" spans="3:14" ht="15" customHeight="1" x14ac:dyDescent="0.3">
      <c r="C882" s="26" t="str">
        <f t="shared" si="65"/>
        <v/>
      </c>
      <c r="D882" s="18" t="str">
        <f t="shared" si="68"/>
        <v/>
      </c>
      <c r="E882" s="18" t="str">
        <f t="shared" si="66"/>
        <v/>
      </c>
      <c r="F882" s="19" t="str">
        <f t="shared" si="67"/>
        <v/>
      </c>
      <c r="G882" s="29" t="str">
        <f>IFERROR(RunningBMR,"")</f>
        <v/>
      </c>
      <c r="H882" s="20" t="str">
        <f>IFERROR(IF(L881&gt;0,G881*ActivityFactor+IF(WeightGoal="Maintain",0,IF(WeightGoal="Decrease",-500,IF(WeightGoal="Increase",500))),""),"")</f>
        <v/>
      </c>
      <c r="I882" s="20" t="str">
        <f>IFERROR(G882*(ActivityFactor),"")</f>
        <v/>
      </c>
      <c r="J882" s="20" t="str">
        <f>IFERROR(IF(WeightGoal="Increase",H882-I882,I882-H882),"")</f>
        <v/>
      </c>
      <c r="K882" s="21" t="str">
        <f t="shared" si="69"/>
        <v/>
      </c>
      <c r="L882" s="28" t="str">
        <f>IFERROR(IF(Standard,K882/CalsPerPound,K882/CalsPerPound/2.2),"")</f>
        <v/>
      </c>
      <c r="M882" s="27" t="str">
        <f>IFERROR(WeightToLoseGain-L882,"")</f>
        <v/>
      </c>
      <c r="N882" s="40" t="str">
        <f>IFERROR(IF(C881&lt;&gt;"",M882/(WeightToLoseGain),""),"")</f>
        <v/>
      </c>
    </row>
    <row r="883" spans="3:14" ht="15" customHeight="1" x14ac:dyDescent="0.3">
      <c r="C883" s="26" t="str">
        <f t="shared" si="65"/>
        <v/>
      </c>
      <c r="D883" s="18" t="str">
        <f t="shared" si="68"/>
        <v/>
      </c>
      <c r="E883" s="18" t="str">
        <f t="shared" si="66"/>
        <v/>
      </c>
      <c r="F883" s="19" t="str">
        <f t="shared" si="67"/>
        <v/>
      </c>
      <c r="G883" s="29" t="str">
        <f>IFERROR(RunningBMR,"")</f>
        <v/>
      </c>
      <c r="H883" s="20" t="str">
        <f>IFERROR(IF(L882&gt;0,G882*ActivityFactor+IF(WeightGoal="Maintain",0,IF(WeightGoal="Decrease",-500,IF(WeightGoal="Increase",500))),""),"")</f>
        <v/>
      </c>
      <c r="I883" s="20" t="str">
        <f>IFERROR(G883*(ActivityFactor),"")</f>
        <v/>
      </c>
      <c r="J883" s="20" t="str">
        <f>IFERROR(IF(WeightGoal="Increase",H883-I883,I883-H883),"")</f>
        <v/>
      </c>
      <c r="K883" s="21" t="str">
        <f t="shared" si="69"/>
        <v/>
      </c>
      <c r="L883" s="28" t="str">
        <f>IFERROR(IF(Standard,K883/CalsPerPound,K883/CalsPerPound/2.2),"")</f>
        <v/>
      </c>
      <c r="M883" s="27" t="str">
        <f>IFERROR(WeightToLoseGain-L883,"")</f>
        <v/>
      </c>
      <c r="N883" s="40" t="str">
        <f>IFERROR(IF(C882&lt;&gt;"",M883/(WeightToLoseGain),""),"")</f>
        <v/>
      </c>
    </row>
    <row r="884" spans="3:14" ht="15" customHeight="1" x14ac:dyDescent="0.3">
      <c r="C884" s="26" t="str">
        <f t="shared" si="65"/>
        <v/>
      </c>
      <c r="D884" s="18" t="str">
        <f t="shared" si="68"/>
        <v/>
      </c>
      <c r="E884" s="18" t="str">
        <f t="shared" si="66"/>
        <v/>
      </c>
      <c r="F884" s="19" t="str">
        <f t="shared" si="67"/>
        <v/>
      </c>
      <c r="G884" s="29" t="str">
        <f>IFERROR(RunningBMR,"")</f>
        <v/>
      </c>
      <c r="H884" s="20" t="str">
        <f>IFERROR(IF(L883&gt;0,G883*ActivityFactor+IF(WeightGoal="Maintain",0,IF(WeightGoal="Decrease",-500,IF(WeightGoal="Increase",500))),""),"")</f>
        <v/>
      </c>
      <c r="I884" s="20" t="str">
        <f>IFERROR(G884*(ActivityFactor),"")</f>
        <v/>
      </c>
      <c r="J884" s="20" t="str">
        <f>IFERROR(IF(WeightGoal="Increase",H884-I884,I884-H884),"")</f>
        <v/>
      </c>
      <c r="K884" s="21" t="str">
        <f t="shared" si="69"/>
        <v/>
      </c>
      <c r="L884" s="28" t="str">
        <f>IFERROR(IF(Standard,K884/CalsPerPound,K884/CalsPerPound/2.2),"")</f>
        <v/>
      </c>
      <c r="M884" s="27" t="str">
        <f>IFERROR(WeightToLoseGain-L884,"")</f>
        <v/>
      </c>
      <c r="N884" s="40" t="str">
        <f>IFERROR(IF(C883&lt;&gt;"",M884/(WeightToLoseGain),""),"")</f>
        <v/>
      </c>
    </row>
    <row r="885" spans="3:14" ht="15" customHeight="1" x14ac:dyDescent="0.3">
      <c r="C885" s="26" t="str">
        <f t="shared" si="65"/>
        <v/>
      </c>
      <c r="D885" s="18" t="str">
        <f t="shared" si="68"/>
        <v/>
      </c>
      <c r="E885" s="18" t="str">
        <f t="shared" si="66"/>
        <v/>
      </c>
      <c r="F885" s="19" t="str">
        <f t="shared" si="67"/>
        <v/>
      </c>
      <c r="G885" s="29" t="str">
        <f>IFERROR(RunningBMR,"")</f>
        <v/>
      </c>
      <c r="H885" s="20" t="str">
        <f>IFERROR(IF(L884&gt;0,G884*ActivityFactor+IF(WeightGoal="Maintain",0,IF(WeightGoal="Decrease",-500,IF(WeightGoal="Increase",500))),""),"")</f>
        <v/>
      </c>
      <c r="I885" s="20" t="str">
        <f>IFERROR(G885*(ActivityFactor),"")</f>
        <v/>
      </c>
      <c r="J885" s="20" t="str">
        <f>IFERROR(IF(WeightGoal="Increase",H885-I885,I885-H885),"")</f>
        <v/>
      </c>
      <c r="K885" s="21" t="str">
        <f t="shared" si="69"/>
        <v/>
      </c>
      <c r="L885" s="28" t="str">
        <f>IFERROR(IF(Standard,K885/CalsPerPound,K885/CalsPerPound/2.2),"")</f>
        <v/>
      </c>
      <c r="M885" s="27" t="str">
        <f>IFERROR(WeightToLoseGain-L885,"")</f>
        <v/>
      </c>
      <c r="N885" s="40" t="str">
        <f>IFERROR(IF(C884&lt;&gt;"",M885/(WeightToLoseGain),""),"")</f>
        <v/>
      </c>
    </row>
    <row r="886" spans="3:14" ht="15" customHeight="1" x14ac:dyDescent="0.3">
      <c r="C886" s="26" t="str">
        <f t="shared" si="65"/>
        <v/>
      </c>
      <c r="D886" s="18" t="str">
        <f t="shared" si="68"/>
        <v/>
      </c>
      <c r="E886" s="18" t="str">
        <f t="shared" si="66"/>
        <v/>
      </c>
      <c r="F886" s="19" t="str">
        <f t="shared" si="67"/>
        <v/>
      </c>
      <c r="G886" s="29" t="str">
        <f>IFERROR(RunningBMR,"")</f>
        <v/>
      </c>
      <c r="H886" s="20" t="str">
        <f>IFERROR(IF(L885&gt;0,G885*ActivityFactor+IF(WeightGoal="Maintain",0,IF(WeightGoal="Decrease",-500,IF(WeightGoal="Increase",500))),""),"")</f>
        <v/>
      </c>
      <c r="I886" s="20" t="str">
        <f>IFERROR(G886*(ActivityFactor),"")</f>
        <v/>
      </c>
      <c r="J886" s="20" t="str">
        <f>IFERROR(IF(WeightGoal="Increase",H886-I886,I886-H886),"")</f>
        <v/>
      </c>
      <c r="K886" s="21" t="str">
        <f t="shared" si="69"/>
        <v/>
      </c>
      <c r="L886" s="28" t="str">
        <f>IFERROR(IF(Standard,K886/CalsPerPound,K886/CalsPerPound/2.2),"")</f>
        <v/>
      </c>
      <c r="M886" s="27" t="str">
        <f>IFERROR(WeightToLoseGain-L886,"")</f>
        <v/>
      </c>
      <c r="N886" s="40" t="str">
        <f>IFERROR(IF(C885&lt;&gt;"",M886/(WeightToLoseGain),""),"")</f>
        <v/>
      </c>
    </row>
    <row r="887" spans="3:14" ht="15" customHeight="1" x14ac:dyDescent="0.3">
      <c r="C887" s="26" t="str">
        <f t="shared" si="65"/>
        <v/>
      </c>
      <c r="D887" s="18" t="str">
        <f t="shared" si="68"/>
        <v/>
      </c>
      <c r="E887" s="18" t="str">
        <f t="shared" si="66"/>
        <v/>
      </c>
      <c r="F887" s="19" t="str">
        <f t="shared" si="67"/>
        <v/>
      </c>
      <c r="G887" s="29" t="str">
        <f>IFERROR(RunningBMR,"")</f>
        <v/>
      </c>
      <c r="H887" s="20" t="str">
        <f>IFERROR(IF(L886&gt;0,G886*ActivityFactor+IF(WeightGoal="Maintain",0,IF(WeightGoal="Decrease",-500,IF(WeightGoal="Increase",500))),""),"")</f>
        <v/>
      </c>
      <c r="I887" s="20" t="str">
        <f>IFERROR(G887*(ActivityFactor),"")</f>
        <v/>
      </c>
      <c r="J887" s="20" t="str">
        <f>IFERROR(IF(WeightGoal="Increase",H887-I887,I887-H887),"")</f>
        <v/>
      </c>
      <c r="K887" s="21" t="str">
        <f t="shared" si="69"/>
        <v/>
      </c>
      <c r="L887" s="28" t="str">
        <f>IFERROR(IF(Standard,K887/CalsPerPound,K887/CalsPerPound/2.2),"")</f>
        <v/>
      </c>
      <c r="M887" s="27" t="str">
        <f>IFERROR(WeightToLoseGain-L887,"")</f>
        <v/>
      </c>
      <c r="N887" s="40" t="str">
        <f>IFERROR(IF(C886&lt;&gt;"",M887/(WeightToLoseGain),""),"")</f>
        <v/>
      </c>
    </row>
    <row r="888" spans="3:14" ht="15" customHeight="1" x14ac:dyDescent="0.3">
      <c r="C888" s="26" t="str">
        <f t="shared" si="65"/>
        <v/>
      </c>
      <c r="D888" s="18" t="str">
        <f t="shared" si="68"/>
        <v/>
      </c>
      <c r="E888" s="18" t="str">
        <f t="shared" si="66"/>
        <v/>
      </c>
      <c r="F888" s="19" t="str">
        <f t="shared" si="67"/>
        <v/>
      </c>
      <c r="G888" s="29" t="str">
        <f>IFERROR(RunningBMR,"")</f>
        <v/>
      </c>
      <c r="H888" s="20" t="str">
        <f>IFERROR(IF(L887&gt;0,G887*ActivityFactor+IF(WeightGoal="Maintain",0,IF(WeightGoal="Decrease",-500,IF(WeightGoal="Increase",500))),""),"")</f>
        <v/>
      </c>
      <c r="I888" s="20" t="str">
        <f>IFERROR(G888*(ActivityFactor),"")</f>
        <v/>
      </c>
      <c r="J888" s="20" t="str">
        <f>IFERROR(IF(WeightGoal="Increase",H888-I888,I888-H888),"")</f>
        <v/>
      </c>
      <c r="K888" s="21" t="str">
        <f t="shared" si="69"/>
        <v/>
      </c>
      <c r="L888" s="28" t="str">
        <f>IFERROR(IF(Standard,K888/CalsPerPound,K888/CalsPerPound/2.2),"")</f>
        <v/>
      </c>
      <c r="M888" s="27" t="str">
        <f>IFERROR(WeightToLoseGain-L888,"")</f>
        <v/>
      </c>
      <c r="N888" s="40" t="str">
        <f>IFERROR(IF(C887&lt;&gt;"",M888/(WeightToLoseGain),""),"")</f>
        <v/>
      </c>
    </row>
    <row r="889" spans="3:14" ht="15" customHeight="1" x14ac:dyDescent="0.3">
      <c r="C889" s="26" t="str">
        <f t="shared" si="65"/>
        <v/>
      </c>
      <c r="D889" s="18" t="str">
        <f t="shared" si="68"/>
        <v/>
      </c>
      <c r="E889" s="18" t="str">
        <f t="shared" si="66"/>
        <v/>
      </c>
      <c r="F889" s="19" t="str">
        <f t="shared" si="67"/>
        <v/>
      </c>
      <c r="G889" s="29" t="str">
        <f>IFERROR(RunningBMR,"")</f>
        <v/>
      </c>
      <c r="H889" s="20" t="str">
        <f>IFERROR(IF(L888&gt;0,G888*ActivityFactor+IF(WeightGoal="Maintain",0,IF(WeightGoal="Decrease",-500,IF(WeightGoal="Increase",500))),""),"")</f>
        <v/>
      </c>
      <c r="I889" s="20" t="str">
        <f>IFERROR(G889*(ActivityFactor),"")</f>
        <v/>
      </c>
      <c r="J889" s="20" t="str">
        <f>IFERROR(IF(WeightGoal="Increase",H889-I889,I889-H889),"")</f>
        <v/>
      </c>
      <c r="K889" s="21" t="str">
        <f t="shared" si="69"/>
        <v/>
      </c>
      <c r="L889" s="28" t="str">
        <f>IFERROR(IF(Standard,K889/CalsPerPound,K889/CalsPerPound/2.2),"")</f>
        <v/>
      </c>
      <c r="M889" s="27" t="str">
        <f>IFERROR(WeightToLoseGain-L889,"")</f>
        <v/>
      </c>
      <c r="N889" s="40" t="str">
        <f>IFERROR(IF(C888&lt;&gt;"",M889/(WeightToLoseGain),""),"")</f>
        <v/>
      </c>
    </row>
    <row r="890" spans="3:14" ht="15" customHeight="1" x14ac:dyDescent="0.3">
      <c r="C890" s="26" t="str">
        <f t="shared" si="65"/>
        <v/>
      </c>
      <c r="D890" s="18" t="str">
        <f t="shared" si="68"/>
        <v/>
      </c>
      <c r="E890" s="18" t="str">
        <f t="shared" si="66"/>
        <v/>
      </c>
      <c r="F890" s="19" t="str">
        <f t="shared" si="67"/>
        <v/>
      </c>
      <c r="G890" s="29" t="str">
        <f>IFERROR(RunningBMR,"")</f>
        <v/>
      </c>
      <c r="H890" s="20" t="str">
        <f>IFERROR(IF(L889&gt;0,G889*ActivityFactor+IF(WeightGoal="Maintain",0,IF(WeightGoal="Decrease",-500,IF(WeightGoal="Increase",500))),""),"")</f>
        <v/>
      </c>
      <c r="I890" s="20" t="str">
        <f>IFERROR(G890*(ActivityFactor),"")</f>
        <v/>
      </c>
      <c r="J890" s="20" t="str">
        <f>IFERROR(IF(WeightGoal="Increase",H890-I890,I890-H890),"")</f>
        <v/>
      </c>
      <c r="K890" s="21" t="str">
        <f t="shared" si="69"/>
        <v/>
      </c>
      <c r="L890" s="28" t="str">
        <f>IFERROR(IF(Standard,K890/CalsPerPound,K890/CalsPerPound/2.2),"")</f>
        <v/>
      </c>
      <c r="M890" s="27" t="str">
        <f>IFERROR(WeightToLoseGain-L890,"")</f>
        <v/>
      </c>
      <c r="N890" s="40" t="str">
        <f>IFERROR(IF(C889&lt;&gt;"",M890/(WeightToLoseGain),""),"")</f>
        <v/>
      </c>
    </row>
    <row r="891" spans="3:14" ht="15" customHeight="1" x14ac:dyDescent="0.3">
      <c r="C891" s="26" t="str">
        <f t="shared" si="65"/>
        <v/>
      </c>
      <c r="D891" s="18" t="str">
        <f t="shared" si="68"/>
        <v/>
      </c>
      <c r="E891" s="18" t="str">
        <f t="shared" si="66"/>
        <v/>
      </c>
      <c r="F891" s="19" t="str">
        <f t="shared" si="67"/>
        <v/>
      </c>
      <c r="G891" s="29" t="str">
        <f>IFERROR(RunningBMR,"")</f>
        <v/>
      </c>
      <c r="H891" s="20" t="str">
        <f>IFERROR(IF(L890&gt;0,G890*ActivityFactor+IF(WeightGoal="Maintain",0,IF(WeightGoal="Decrease",-500,IF(WeightGoal="Increase",500))),""),"")</f>
        <v/>
      </c>
      <c r="I891" s="20" t="str">
        <f>IFERROR(G891*(ActivityFactor),"")</f>
        <v/>
      </c>
      <c r="J891" s="20" t="str">
        <f>IFERROR(IF(WeightGoal="Increase",H891-I891,I891-H891),"")</f>
        <v/>
      </c>
      <c r="K891" s="21" t="str">
        <f t="shared" si="69"/>
        <v/>
      </c>
      <c r="L891" s="28" t="str">
        <f>IFERROR(IF(Standard,K891/CalsPerPound,K891/CalsPerPound/2.2),"")</f>
        <v/>
      </c>
      <c r="M891" s="27" t="str">
        <f>IFERROR(WeightToLoseGain-L891,"")</f>
        <v/>
      </c>
      <c r="N891" s="40" t="str">
        <f>IFERROR(IF(C890&lt;&gt;"",M891/(WeightToLoseGain),""),"")</f>
        <v/>
      </c>
    </row>
    <row r="892" spans="3:14" ht="15" customHeight="1" x14ac:dyDescent="0.3">
      <c r="C892" s="26" t="str">
        <f t="shared" si="65"/>
        <v/>
      </c>
      <c r="D892" s="18" t="str">
        <f t="shared" si="68"/>
        <v/>
      </c>
      <c r="E892" s="18" t="str">
        <f t="shared" si="66"/>
        <v/>
      </c>
      <c r="F892" s="19" t="str">
        <f t="shared" si="67"/>
        <v/>
      </c>
      <c r="G892" s="29" t="str">
        <f>IFERROR(RunningBMR,"")</f>
        <v/>
      </c>
      <c r="H892" s="20" t="str">
        <f>IFERROR(IF(L891&gt;0,G891*ActivityFactor+IF(WeightGoal="Maintain",0,IF(WeightGoal="Decrease",-500,IF(WeightGoal="Increase",500))),""),"")</f>
        <v/>
      </c>
      <c r="I892" s="20" t="str">
        <f>IFERROR(G892*(ActivityFactor),"")</f>
        <v/>
      </c>
      <c r="J892" s="20" t="str">
        <f>IFERROR(IF(WeightGoal="Increase",H892-I892,I892-H892),"")</f>
        <v/>
      </c>
      <c r="K892" s="21" t="str">
        <f t="shared" si="69"/>
        <v/>
      </c>
      <c r="L892" s="28" t="str">
        <f>IFERROR(IF(Standard,K892/CalsPerPound,K892/CalsPerPound/2.2),"")</f>
        <v/>
      </c>
      <c r="M892" s="27" t="str">
        <f>IFERROR(WeightToLoseGain-L892,"")</f>
        <v/>
      </c>
      <c r="N892" s="40" t="str">
        <f>IFERROR(IF(C891&lt;&gt;"",M892/(WeightToLoseGain),""),"")</f>
        <v/>
      </c>
    </row>
    <row r="893" spans="3:14" ht="15" customHeight="1" x14ac:dyDescent="0.3">
      <c r="C893" s="26" t="str">
        <f t="shared" si="65"/>
        <v/>
      </c>
      <c r="D893" s="18" t="str">
        <f t="shared" si="68"/>
        <v/>
      </c>
      <c r="E893" s="18" t="str">
        <f t="shared" si="66"/>
        <v/>
      </c>
      <c r="F893" s="19" t="str">
        <f t="shared" si="67"/>
        <v/>
      </c>
      <c r="G893" s="29" t="str">
        <f>IFERROR(RunningBMR,"")</f>
        <v/>
      </c>
      <c r="H893" s="20" t="str">
        <f>IFERROR(IF(L892&gt;0,G892*ActivityFactor+IF(WeightGoal="Maintain",0,IF(WeightGoal="Decrease",-500,IF(WeightGoal="Increase",500))),""),"")</f>
        <v/>
      </c>
      <c r="I893" s="20" t="str">
        <f>IFERROR(G893*(ActivityFactor),"")</f>
        <v/>
      </c>
      <c r="J893" s="20" t="str">
        <f>IFERROR(IF(WeightGoal="Increase",H893-I893,I893-H893),"")</f>
        <v/>
      </c>
      <c r="K893" s="21" t="str">
        <f t="shared" si="69"/>
        <v/>
      </c>
      <c r="L893" s="28" t="str">
        <f>IFERROR(IF(Standard,K893/CalsPerPound,K893/CalsPerPound/2.2),"")</f>
        <v/>
      </c>
      <c r="M893" s="27" t="str">
        <f>IFERROR(WeightToLoseGain-L893,"")</f>
        <v/>
      </c>
      <c r="N893" s="40" t="str">
        <f>IFERROR(IF(C892&lt;&gt;"",M893/(WeightToLoseGain),""),"")</f>
        <v/>
      </c>
    </row>
    <row r="894" spans="3:14" ht="15" customHeight="1" x14ac:dyDescent="0.3">
      <c r="C894" s="26" t="str">
        <f t="shared" si="65"/>
        <v/>
      </c>
      <c r="D894" s="18" t="str">
        <f t="shared" si="68"/>
        <v/>
      </c>
      <c r="E894" s="18" t="str">
        <f t="shared" si="66"/>
        <v/>
      </c>
      <c r="F894" s="19" t="str">
        <f t="shared" si="67"/>
        <v/>
      </c>
      <c r="G894" s="29" t="str">
        <f>IFERROR(RunningBMR,"")</f>
        <v/>
      </c>
      <c r="H894" s="20" t="str">
        <f>IFERROR(IF(L893&gt;0,G893*ActivityFactor+IF(WeightGoal="Maintain",0,IF(WeightGoal="Decrease",-500,IF(WeightGoal="Increase",500))),""),"")</f>
        <v/>
      </c>
      <c r="I894" s="20" t="str">
        <f>IFERROR(G894*(ActivityFactor),"")</f>
        <v/>
      </c>
      <c r="J894" s="20" t="str">
        <f>IFERROR(IF(WeightGoal="Increase",H894-I894,I894-H894),"")</f>
        <v/>
      </c>
      <c r="K894" s="21" t="str">
        <f t="shared" si="69"/>
        <v/>
      </c>
      <c r="L894" s="28" t="str">
        <f>IFERROR(IF(Standard,K894/CalsPerPound,K894/CalsPerPound/2.2),"")</f>
        <v/>
      </c>
      <c r="M894" s="27" t="str">
        <f>IFERROR(WeightToLoseGain-L894,"")</f>
        <v/>
      </c>
      <c r="N894" s="40" t="str">
        <f>IFERROR(IF(C893&lt;&gt;"",M894/(WeightToLoseGain),""),"")</f>
        <v/>
      </c>
    </row>
    <row r="895" spans="3:14" ht="15" customHeight="1" x14ac:dyDescent="0.3">
      <c r="C895" s="26" t="str">
        <f t="shared" si="65"/>
        <v/>
      </c>
      <c r="D895" s="18" t="str">
        <f t="shared" si="68"/>
        <v/>
      </c>
      <c r="E895" s="18" t="str">
        <f t="shared" si="66"/>
        <v/>
      </c>
      <c r="F895" s="19" t="str">
        <f t="shared" si="67"/>
        <v/>
      </c>
      <c r="G895" s="29" t="str">
        <f>IFERROR(RunningBMR,"")</f>
        <v/>
      </c>
      <c r="H895" s="20" t="str">
        <f>IFERROR(IF(L894&gt;0,G894*ActivityFactor+IF(WeightGoal="Maintain",0,IF(WeightGoal="Decrease",-500,IF(WeightGoal="Increase",500))),""),"")</f>
        <v/>
      </c>
      <c r="I895" s="20" t="str">
        <f>IFERROR(G895*(ActivityFactor),"")</f>
        <v/>
      </c>
      <c r="J895" s="20" t="str">
        <f>IFERROR(IF(WeightGoal="Increase",H895-I895,I895-H895),"")</f>
        <v/>
      </c>
      <c r="K895" s="21" t="str">
        <f t="shared" si="69"/>
        <v/>
      </c>
      <c r="L895" s="28" t="str">
        <f>IFERROR(IF(Standard,K895/CalsPerPound,K895/CalsPerPound/2.2),"")</f>
        <v/>
      </c>
      <c r="M895" s="27" t="str">
        <f>IFERROR(WeightToLoseGain-L895,"")</f>
        <v/>
      </c>
      <c r="N895" s="40" t="str">
        <f>IFERROR(IF(C894&lt;&gt;"",M895/(WeightToLoseGain),""),"")</f>
        <v/>
      </c>
    </row>
    <row r="896" spans="3:14" ht="15" customHeight="1" x14ac:dyDescent="0.3">
      <c r="C896" s="26" t="str">
        <f t="shared" si="65"/>
        <v/>
      </c>
      <c r="D896" s="18" t="str">
        <f t="shared" si="68"/>
        <v/>
      </c>
      <c r="E896" s="18" t="str">
        <f t="shared" si="66"/>
        <v/>
      </c>
      <c r="F896" s="19" t="str">
        <f t="shared" si="67"/>
        <v/>
      </c>
      <c r="G896" s="29" t="str">
        <f>IFERROR(RunningBMR,"")</f>
        <v/>
      </c>
      <c r="H896" s="20" t="str">
        <f>IFERROR(IF(L895&gt;0,G895*ActivityFactor+IF(WeightGoal="Maintain",0,IF(WeightGoal="Decrease",-500,IF(WeightGoal="Increase",500))),""),"")</f>
        <v/>
      </c>
      <c r="I896" s="20" t="str">
        <f>IFERROR(G896*(ActivityFactor),"")</f>
        <v/>
      </c>
      <c r="J896" s="20" t="str">
        <f>IFERROR(IF(WeightGoal="Increase",H896-I896,I896-H896),"")</f>
        <v/>
      </c>
      <c r="K896" s="21" t="str">
        <f t="shared" si="69"/>
        <v/>
      </c>
      <c r="L896" s="28" t="str">
        <f>IFERROR(IF(Standard,K896/CalsPerPound,K896/CalsPerPound/2.2),"")</f>
        <v/>
      </c>
      <c r="M896" s="27" t="str">
        <f>IFERROR(WeightToLoseGain-L896,"")</f>
        <v/>
      </c>
      <c r="N896" s="40" t="str">
        <f>IFERROR(IF(C895&lt;&gt;"",M896/(WeightToLoseGain),""),"")</f>
        <v/>
      </c>
    </row>
    <row r="897" spans="3:14" ht="15" customHeight="1" x14ac:dyDescent="0.3">
      <c r="C897" s="26" t="str">
        <f t="shared" si="65"/>
        <v/>
      </c>
      <c r="D897" s="18" t="str">
        <f t="shared" si="68"/>
        <v/>
      </c>
      <c r="E897" s="18" t="str">
        <f t="shared" si="66"/>
        <v/>
      </c>
      <c r="F897" s="19" t="str">
        <f t="shared" si="67"/>
        <v/>
      </c>
      <c r="G897" s="29" t="str">
        <f>IFERROR(RunningBMR,"")</f>
        <v/>
      </c>
      <c r="H897" s="20" t="str">
        <f>IFERROR(IF(L896&gt;0,G896*ActivityFactor+IF(WeightGoal="Maintain",0,IF(WeightGoal="Decrease",-500,IF(WeightGoal="Increase",500))),""),"")</f>
        <v/>
      </c>
      <c r="I897" s="20" t="str">
        <f>IFERROR(G897*(ActivityFactor),"")</f>
        <v/>
      </c>
      <c r="J897" s="20" t="str">
        <f>IFERROR(IF(WeightGoal="Increase",H897-I897,I897-H897),"")</f>
        <v/>
      </c>
      <c r="K897" s="21" t="str">
        <f t="shared" si="69"/>
        <v/>
      </c>
      <c r="L897" s="28" t="str">
        <f>IFERROR(IF(Standard,K897/CalsPerPound,K897/CalsPerPound/2.2),"")</f>
        <v/>
      </c>
      <c r="M897" s="27" t="str">
        <f>IFERROR(WeightToLoseGain-L897,"")</f>
        <v/>
      </c>
      <c r="N897" s="40" t="str">
        <f>IFERROR(IF(C896&lt;&gt;"",M897/(WeightToLoseGain),""),"")</f>
        <v/>
      </c>
    </row>
    <row r="898" spans="3:14" ht="15" customHeight="1" x14ac:dyDescent="0.3">
      <c r="C898" s="26" t="str">
        <f t="shared" si="65"/>
        <v/>
      </c>
      <c r="D898" s="18" t="str">
        <f t="shared" si="68"/>
        <v/>
      </c>
      <c r="E898" s="18" t="str">
        <f t="shared" si="66"/>
        <v/>
      </c>
      <c r="F898" s="19" t="str">
        <f t="shared" si="67"/>
        <v/>
      </c>
      <c r="G898" s="29" t="str">
        <f>IFERROR(RunningBMR,"")</f>
        <v/>
      </c>
      <c r="H898" s="20" t="str">
        <f>IFERROR(IF(L897&gt;0,G897*ActivityFactor+IF(WeightGoal="Maintain",0,IF(WeightGoal="Decrease",-500,IF(WeightGoal="Increase",500))),""),"")</f>
        <v/>
      </c>
      <c r="I898" s="20" t="str">
        <f>IFERROR(G898*(ActivityFactor),"")</f>
        <v/>
      </c>
      <c r="J898" s="20" t="str">
        <f>IFERROR(IF(WeightGoal="Increase",H898-I898,I898-H898),"")</f>
        <v/>
      </c>
      <c r="K898" s="21" t="str">
        <f t="shared" si="69"/>
        <v/>
      </c>
      <c r="L898" s="28" t="str">
        <f>IFERROR(IF(Standard,K898/CalsPerPound,K898/CalsPerPound/2.2),"")</f>
        <v/>
      </c>
      <c r="M898" s="27" t="str">
        <f>IFERROR(WeightToLoseGain-L898,"")</f>
        <v/>
      </c>
      <c r="N898" s="40" t="str">
        <f>IFERROR(IF(C897&lt;&gt;"",M898/(WeightToLoseGain),""),"")</f>
        <v/>
      </c>
    </row>
    <row r="899" spans="3:14" ht="15" customHeight="1" x14ac:dyDescent="0.3">
      <c r="C899" s="26" t="str">
        <f t="shared" si="65"/>
        <v/>
      </c>
      <c r="D899" s="18" t="str">
        <f t="shared" si="68"/>
        <v/>
      </c>
      <c r="E899" s="18" t="str">
        <f t="shared" si="66"/>
        <v/>
      </c>
      <c r="F899" s="19" t="str">
        <f t="shared" si="67"/>
        <v/>
      </c>
      <c r="G899" s="29" t="str">
        <f>IFERROR(RunningBMR,"")</f>
        <v/>
      </c>
      <c r="H899" s="20" t="str">
        <f>IFERROR(IF(L898&gt;0,G898*ActivityFactor+IF(WeightGoal="Maintain",0,IF(WeightGoal="Decrease",-500,IF(WeightGoal="Increase",500))),""),"")</f>
        <v/>
      </c>
      <c r="I899" s="20" t="str">
        <f>IFERROR(G899*(ActivityFactor),"")</f>
        <v/>
      </c>
      <c r="J899" s="20" t="str">
        <f>IFERROR(IF(WeightGoal="Increase",H899-I899,I899-H899),"")</f>
        <v/>
      </c>
      <c r="K899" s="21" t="str">
        <f t="shared" si="69"/>
        <v/>
      </c>
      <c r="L899" s="28" t="str">
        <f>IFERROR(IF(Standard,K899/CalsPerPound,K899/CalsPerPound/2.2),"")</f>
        <v/>
      </c>
      <c r="M899" s="27" t="str">
        <f>IFERROR(WeightToLoseGain-L899,"")</f>
        <v/>
      </c>
      <c r="N899" s="40" t="str">
        <f>IFERROR(IF(C898&lt;&gt;"",M899/(WeightToLoseGain),""),"")</f>
        <v/>
      </c>
    </row>
    <row r="900" spans="3:14" ht="15" customHeight="1" x14ac:dyDescent="0.3">
      <c r="C900" s="26" t="str">
        <f t="shared" si="65"/>
        <v/>
      </c>
      <c r="D900" s="18" t="str">
        <f t="shared" si="68"/>
        <v/>
      </c>
      <c r="E900" s="18" t="str">
        <f t="shared" si="66"/>
        <v/>
      </c>
      <c r="F900" s="19" t="str">
        <f t="shared" si="67"/>
        <v/>
      </c>
      <c r="G900" s="29" t="str">
        <f>IFERROR(RunningBMR,"")</f>
        <v/>
      </c>
      <c r="H900" s="20" t="str">
        <f>IFERROR(IF(L899&gt;0,G899*ActivityFactor+IF(WeightGoal="Maintain",0,IF(WeightGoal="Decrease",-500,IF(WeightGoal="Increase",500))),""),"")</f>
        <v/>
      </c>
      <c r="I900" s="20" t="str">
        <f>IFERROR(G900*(ActivityFactor),"")</f>
        <v/>
      </c>
      <c r="J900" s="20" t="str">
        <f>IFERROR(IF(WeightGoal="Increase",H900-I900,I900-H900),"")</f>
        <v/>
      </c>
      <c r="K900" s="21" t="str">
        <f t="shared" si="69"/>
        <v/>
      </c>
      <c r="L900" s="28" t="str">
        <f>IFERROR(IF(Standard,K900/CalsPerPound,K900/CalsPerPound/2.2),"")</f>
        <v/>
      </c>
      <c r="M900" s="27" t="str">
        <f>IFERROR(WeightToLoseGain-L900,"")</f>
        <v/>
      </c>
      <c r="N900" s="40" t="str">
        <f>IFERROR(IF(C899&lt;&gt;"",M900/(WeightToLoseGain),""),"")</f>
        <v/>
      </c>
    </row>
    <row r="901" spans="3:14" ht="15" customHeight="1" x14ac:dyDescent="0.3">
      <c r="C901" s="26" t="str">
        <f t="shared" si="65"/>
        <v/>
      </c>
      <c r="D901" s="18" t="str">
        <f t="shared" si="68"/>
        <v/>
      </c>
      <c r="E901" s="18" t="str">
        <f t="shared" si="66"/>
        <v/>
      </c>
      <c r="F901" s="19" t="str">
        <f t="shared" si="67"/>
        <v/>
      </c>
      <c r="G901" s="29" t="str">
        <f>IFERROR(RunningBMR,"")</f>
        <v/>
      </c>
      <c r="H901" s="20" t="str">
        <f>IFERROR(IF(L900&gt;0,G900*ActivityFactor+IF(WeightGoal="Maintain",0,IF(WeightGoal="Decrease",-500,IF(WeightGoal="Increase",500))),""),"")</f>
        <v/>
      </c>
      <c r="I901" s="20" t="str">
        <f>IFERROR(G901*(ActivityFactor),"")</f>
        <v/>
      </c>
      <c r="J901" s="20" t="str">
        <f>IFERROR(IF(WeightGoal="Increase",H901-I901,I901-H901),"")</f>
        <v/>
      </c>
      <c r="K901" s="21" t="str">
        <f t="shared" si="69"/>
        <v/>
      </c>
      <c r="L901" s="28" t="str">
        <f>IFERROR(IF(Standard,K901/CalsPerPound,K901/CalsPerPound/2.2),"")</f>
        <v/>
      </c>
      <c r="M901" s="27" t="str">
        <f>IFERROR(WeightToLoseGain-L901,"")</f>
        <v/>
      </c>
      <c r="N901" s="40" t="str">
        <f>IFERROR(IF(C900&lt;&gt;"",M901/(WeightToLoseGain),""),"")</f>
        <v/>
      </c>
    </row>
    <row r="902" spans="3:14" ht="15" customHeight="1" x14ac:dyDescent="0.3">
      <c r="C902" s="26" t="str">
        <f t="shared" si="65"/>
        <v/>
      </c>
      <c r="D902" s="18" t="str">
        <f t="shared" si="68"/>
        <v/>
      </c>
      <c r="E902" s="18" t="str">
        <f t="shared" si="66"/>
        <v/>
      </c>
      <c r="F902" s="19" t="str">
        <f t="shared" si="67"/>
        <v/>
      </c>
      <c r="G902" s="29" t="str">
        <f>IFERROR(RunningBMR,"")</f>
        <v/>
      </c>
      <c r="H902" s="20" t="str">
        <f>IFERROR(IF(L901&gt;0,G901*ActivityFactor+IF(WeightGoal="Maintain",0,IF(WeightGoal="Decrease",-500,IF(WeightGoal="Increase",500))),""),"")</f>
        <v/>
      </c>
      <c r="I902" s="20" t="str">
        <f>IFERROR(G902*(ActivityFactor),"")</f>
        <v/>
      </c>
      <c r="J902" s="20" t="str">
        <f>IFERROR(IF(WeightGoal="Increase",H902-I902,I902-H902),"")</f>
        <v/>
      </c>
      <c r="K902" s="21" t="str">
        <f t="shared" si="69"/>
        <v/>
      </c>
      <c r="L902" s="28" t="str">
        <f>IFERROR(IF(Standard,K902/CalsPerPound,K902/CalsPerPound/2.2),"")</f>
        <v/>
      </c>
      <c r="M902" s="27" t="str">
        <f>IFERROR(WeightToLoseGain-L902,"")</f>
        <v/>
      </c>
      <c r="N902" s="40" t="str">
        <f>IFERROR(IF(C901&lt;&gt;"",M902/(WeightToLoseGain),""),"")</f>
        <v/>
      </c>
    </row>
    <row r="903" spans="3:14" ht="15" customHeight="1" x14ac:dyDescent="0.3">
      <c r="C903" s="26" t="str">
        <f t="shared" si="65"/>
        <v/>
      </c>
      <c r="D903" s="18" t="str">
        <f t="shared" si="68"/>
        <v/>
      </c>
      <c r="E903" s="18" t="str">
        <f t="shared" si="66"/>
        <v/>
      </c>
      <c r="F903" s="19" t="str">
        <f t="shared" si="67"/>
        <v/>
      </c>
      <c r="G903" s="29" t="str">
        <f>IFERROR(RunningBMR,"")</f>
        <v/>
      </c>
      <c r="H903" s="20" t="str">
        <f>IFERROR(IF(L902&gt;0,G902*ActivityFactor+IF(WeightGoal="Maintain",0,IF(WeightGoal="Decrease",-500,IF(WeightGoal="Increase",500))),""),"")</f>
        <v/>
      </c>
      <c r="I903" s="20" t="str">
        <f>IFERROR(G903*(ActivityFactor),"")</f>
        <v/>
      </c>
      <c r="J903" s="20" t="str">
        <f>IFERROR(IF(WeightGoal="Increase",H903-I903,I903-H903),"")</f>
        <v/>
      </c>
      <c r="K903" s="21" t="str">
        <f t="shared" si="69"/>
        <v/>
      </c>
      <c r="L903" s="28" t="str">
        <f>IFERROR(IF(Standard,K903/CalsPerPound,K903/CalsPerPound/2.2),"")</f>
        <v/>
      </c>
      <c r="M903" s="27" t="str">
        <f>IFERROR(WeightToLoseGain-L903,"")</f>
        <v/>
      </c>
      <c r="N903" s="40" t="str">
        <f>IFERROR(IF(C902&lt;&gt;"",M903/(WeightToLoseGain),""),"")</f>
        <v/>
      </c>
    </row>
    <row r="904" spans="3:14" ht="15" customHeight="1" x14ac:dyDescent="0.3">
      <c r="C904" s="26" t="str">
        <f t="shared" si="65"/>
        <v/>
      </c>
      <c r="D904" s="18" t="str">
        <f t="shared" si="68"/>
        <v/>
      </c>
      <c r="E904" s="18" t="str">
        <f t="shared" si="66"/>
        <v/>
      </c>
      <c r="F904" s="19" t="str">
        <f t="shared" si="67"/>
        <v/>
      </c>
      <c r="G904" s="29" t="str">
        <f>IFERROR(RunningBMR,"")</f>
        <v/>
      </c>
      <c r="H904" s="20" t="str">
        <f>IFERROR(IF(L903&gt;0,G903*ActivityFactor+IF(WeightGoal="Maintain",0,IF(WeightGoal="Decrease",-500,IF(WeightGoal="Increase",500))),""),"")</f>
        <v/>
      </c>
      <c r="I904" s="20" t="str">
        <f>IFERROR(G904*(ActivityFactor),"")</f>
        <v/>
      </c>
      <c r="J904" s="20" t="str">
        <f>IFERROR(IF(WeightGoal="Increase",H904-I904,I904-H904),"")</f>
        <v/>
      </c>
      <c r="K904" s="21" t="str">
        <f t="shared" si="69"/>
        <v/>
      </c>
      <c r="L904" s="28" t="str">
        <f>IFERROR(IF(Standard,K904/CalsPerPound,K904/CalsPerPound/2.2),"")</f>
        <v/>
      </c>
      <c r="M904" s="27" t="str">
        <f>IFERROR(WeightToLoseGain-L904,"")</f>
        <v/>
      </c>
      <c r="N904" s="40" t="str">
        <f>IFERROR(IF(C903&lt;&gt;"",M904/(WeightToLoseGain),""),"")</f>
        <v/>
      </c>
    </row>
    <row r="905" spans="3:14" ht="15" customHeight="1" x14ac:dyDescent="0.3">
      <c r="C905" s="26" t="str">
        <f t="shared" si="65"/>
        <v/>
      </c>
      <c r="D905" s="18" t="str">
        <f t="shared" si="68"/>
        <v/>
      </c>
      <c r="E905" s="18" t="str">
        <f t="shared" si="66"/>
        <v/>
      </c>
      <c r="F905" s="19" t="str">
        <f t="shared" si="67"/>
        <v/>
      </c>
      <c r="G905" s="29" t="str">
        <f>IFERROR(RunningBMR,"")</f>
        <v/>
      </c>
      <c r="H905" s="20" t="str">
        <f>IFERROR(IF(L904&gt;0,G904*ActivityFactor+IF(WeightGoal="Maintain",0,IF(WeightGoal="Decrease",-500,IF(WeightGoal="Increase",500))),""),"")</f>
        <v/>
      </c>
      <c r="I905" s="20" t="str">
        <f>IFERROR(G905*(ActivityFactor),"")</f>
        <v/>
      </c>
      <c r="J905" s="20" t="str">
        <f>IFERROR(IF(WeightGoal="Increase",H905-I905,I905-H905),"")</f>
        <v/>
      </c>
      <c r="K905" s="21" t="str">
        <f t="shared" si="69"/>
        <v/>
      </c>
      <c r="L905" s="28" t="str">
        <f>IFERROR(IF(Standard,K905/CalsPerPound,K905/CalsPerPound/2.2),"")</f>
        <v/>
      </c>
      <c r="M905" s="27" t="str">
        <f>IFERROR(WeightToLoseGain-L905,"")</f>
        <v/>
      </c>
      <c r="N905" s="40" t="str">
        <f>IFERROR(IF(C904&lt;&gt;"",M905/(WeightToLoseGain),""),"")</f>
        <v/>
      </c>
    </row>
    <row r="906" spans="3:14" ht="15" customHeight="1" x14ac:dyDescent="0.3">
      <c r="C906" s="26" t="str">
        <f t="shared" si="65"/>
        <v/>
      </c>
      <c r="D906" s="18" t="str">
        <f t="shared" si="68"/>
        <v/>
      </c>
      <c r="E906" s="18" t="str">
        <f t="shared" si="66"/>
        <v/>
      </c>
      <c r="F906" s="19" t="str">
        <f t="shared" si="67"/>
        <v/>
      </c>
      <c r="G906" s="29" t="str">
        <f>IFERROR(RunningBMR,"")</f>
        <v/>
      </c>
      <c r="H906" s="20" t="str">
        <f>IFERROR(IF(L905&gt;0,G905*ActivityFactor+IF(WeightGoal="Maintain",0,IF(WeightGoal="Decrease",-500,IF(WeightGoal="Increase",500))),""),"")</f>
        <v/>
      </c>
      <c r="I906" s="20" t="str">
        <f>IFERROR(G906*(ActivityFactor),"")</f>
        <v/>
      </c>
      <c r="J906" s="20" t="str">
        <f>IFERROR(IF(WeightGoal="Increase",H906-I906,I906-H906),"")</f>
        <v/>
      </c>
      <c r="K906" s="21" t="str">
        <f t="shared" si="69"/>
        <v/>
      </c>
      <c r="L906" s="28" t="str">
        <f>IFERROR(IF(Standard,K906/CalsPerPound,K906/CalsPerPound/2.2),"")</f>
        <v/>
      </c>
      <c r="M906" s="27" t="str">
        <f>IFERROR(WeightToLoseGain-L906,"")</f>
        <v/>
      </c>
      <c r="N906" s="40" t="str">
        <f>IFERROR(IF(C905&lt;&gt;"",M906/(WeightToLoseGain),""),"")</f>
        <v/>
      </c>
    </row>
    <row r="907" spans="3:14" ht="15" customHeight="1" x14ac:dyDescent="0.3">
      <c r="C907" s="26" t="str">
        <f t="shared" si="65"/>
        <v/>
      </c>
      <c r="D907" s="18" t="str">
        <f t="shared" si="68"/>
        <v/>
      </c>
      <c r="E907" s="18" t="str">
        <f t="shared" si="66"/>
        <v/>
      </c>
      <c r="F907" s="19" t="str">
        <f t="shared" si="67"/>
        <v/>
      </c>
      <c r="G907" s="29" t="str">
        <f>IFERROR(RunningBMR,"")</f>
        <v/>
      </c>
      <c r="H907" s="20" t="str">
        <f>IFERROR(IF(L906&gt;0,G906*ActivityFactor+IF(WeightGoal="Maintain",0,IF(WeightGoal="Decrease",-500,IF(WeightGoal="Increase",500))),""),"")</f>
        <v/>
      </c>
      <c r="I907" s="20" t="str">
        <f>IFERROR(G907*(ActivityFactor),"")</f>
        <v/>
      </c>
      <c r="J907" s="20" t="str">
        <f>IFERROR(IF(WeightGoal="Increase",H907-I907,I907-H907),"")</f>
        <v/>
      </c>
      <c r="K907" s="21" t="str">
        <f t="shared" si="69"/>
        <v/>
      </c>
      <c r="L907" s="28" t="str">
        <f>IFERROR(IF(Standard,K907/CalsPerPound,K907/CalsPerPound/2.2),"")</f>
        <v/>
      </c>
      <c r="M907" s="27" t="str">
        <f>IFERROR(WeightToLoseGain-L907,"")</f>
        <v/>
      </c>
      <c r="N907" s="40" t="str">
        <f>IFERROR(IF(C906&lt;&gt;"",M907/(WeightToLoseGain),""),"")</f>
        <v/>
      </c>
    </row>
    <row r="908" spans="3:14" ht="15" customHeight="1" x14ac:dyDescent="0.3">
      <c r="C908" s="26" t="str">
        <f t="shared" si="65"/>
        <v/>
      </c>
      <c r="D908" s="18" t="str">
        <f t="shared" si="68"/>
        <v/>
      </c>
      <c r="E908" s="18" t="str">
        <f t="shared" si="66"/>
        <v/>
      </c>
      <c r="F908" s="19" t="str">
        <f t="shared" si="67"/>
        <v/>
      </c>
      <c r="G908" s="29" t="str">
        <f>IFERROR(RunningBMR,"")</f>
        <v/>
      </c>
      <c r="H908" s="20" t="str">
        <f>IFERROR(IF(L907&gt;0,G907*ActivityFactor+IF(WeightGoal="Maintain",0,IF(WeightGoal="Decrease",-500,IF(WeightGoal="Increase",500))),""),"")</f>
        <v/>
      </c>
      <c r="I908" s="20" t="str">
        <f>IFERROR(G908*(ActivityFactor),"")</f>
        <v/>
      </c>
      <c r="J908" s="20" t="str">
        <f>IFERROR(IF(WeightGoal="Increase",H908-I908,I908-H908),"")</f>
        <v/>
      </c>
      <c r="K908" s="21" t="str">
        <f t="shared" si="69"/>
        <v/>
      </c>
      <c r="L908" s="28" t="str">
        <f>IFERROR(IF(Standard,K908/CalsPerPound,K908/CalsPerPound/2.2),"")</f>
        <v/>
      </c>
      <c r="M908" s="27" t="str">
        <f>IFERROR(WeightToLoseGain-L908,"")</f>
        <v/>
      </c>
      <c r="N908" s="40" t="str">
        <f>IFERROR(IF(C907&lt;&gt;"",M908/(WeightToLoseGain),""),"")</f>
        <v/>
      </c>
    </row>
    <row r="909" spans="3:14" ht="15" customHeight="1" x14ac:dyDescent="0.3">
      <c r="C909" s="26" t="str">
        <f t="shared" ref="C909:C972" si="70">IFERROR(IF(L908&gt;0,C908+1,""),"")</f>
        <v/>
      </c>
      <c r="D909" s="18" t="str">
        <f t="shared" si="68"/>
        <v/>
      </c>
      <c r="E909" s="18" t="str">
        <f t="shared" ref="E909:E972" si="71">IFERROR(IF(L908&gt;0,E908+1,""),"")</f>
        <v/>
      </c>
      <c r="F909" s="19" t="str">
        <f t="shared" ref="F909:F972" si="72">IFERROR(IF($E909&lt;&gt;"",F908-(J908/CalsPerPound),""),"")</f>
        <v/>
      </c>
      <c r="G909" s="29" t="str">
        <f>IFERROR(RunningBMR,"")</f>
        <v/>
      </c>
      <c r="H909" s="20" t="str">
        <f>IFERROR(IF(L908&gt;0,G908*ActivityFactor+IF(WeightGoal="Maintain",0,IF(WeightGoal="Decrease",-500,IF(WeightGoal="Increase",500))),""),"")</f>
        <v/>
      </c>
      <c r="I909" s="20" t="str">
        <f>IFERROR(G909*(ActivityFactor),"")</f>
        <v/>
      </c>
      <c r="J909" s="20" t="str">
        <f>IFERROR(IF(WeightGoal="Increase",H909-I909,I909-H909),"")</f>
        <v/>
      </c>
      <c r="K909" s="21" t="str">
        <f t="shared" si="69"/>
        <v/>
      </c>
      <c r="L909" s="28" t="str">
        <f>IFERROR(IF(Standard,K909/CalsPerPound,K909/CalsPerPound/2.2),"")</f>
        <v/>
      </c>
      <c r="M909" s="27" t="str">
        <f>IFERROR(WeightToLoseGain-L909,"")</f>
        <v/>
      </c>
      <c r="N909" s="40" t="str">
        <f>IFERROR(IF(C908&lt;&gt;"",M909/(WeightToLoseGain),""),"")</f>
        <v/>
      </c>
    </row>
    <row r="910" spans="3:14" ht="15" customHeight="1" x14ac:dyDescent="0.3">
      <c r="C910" s="26" t="str">
        <f t="shared" si="70"/>
        <v/>
      </c>
      <c r="D910" s="18" t="str">
        <f t="shared" ref="D910:D973" si="73">IFERROR(IF(E910&lt;&gt;"",IF(MOD(E910,7)=1,(E909/7)+1,""),""),"")</f>
        <v/>
      </c>
      <c r="E910" s="18" t="str">
        <f t="shared" si="71"/>
        <v/>
      </c>
      <c r="F910" s="19" t="str">
        <f t="shared" si="72"/>
        <v/>
      </c>
      <c r="G910" s="29" t="str">
        <f>IFERROR(RunningBMR,"")</f>
        <v/>
      </c>
      <c r="H910" s="20" t="str">
        <f>IFERROR(IF(L909&gt;0,G909*ActivityFactor+IF(WeightGoal="Maintain",0,IF(WeightGoal="Decrease",-500,IF(WeightGoal="Increase",500))),""),"")</f>
        <v/>
      </c>
      <c r="I910" s="20" t="str">
        <f>IFERROR(G910*(ActivityFactor),"")</f>
        <v/>
      </c>
      <c r="J910" s="20" t="str">
        <f>IFERROR(IF(WeightGoal="Increase",H910-I910,I910-H910),"")</f>
        <v/>
      </c>
      <c r="K910" s="21" t="str">
        <f t="shared" ref="K910:K973" si="74">IFERROR(K909-J910,"")</f>
        <v/>
      </c>
      <c r="L910" s="28" t="str">
        <f>IFERROR(IF(Standard,K910/CalsPerPound,K910/CalsPerPound/2.2),"")</f>
        <v/>
      </c>
      <c r="M910" s="27" t="str">
        <f>IFERROR(WeightToLoseGain-L910,"")</f>
        <v/>
      </c>
      <c r="N910" s="40" t="str">
        <f>IFERROR(IF(C909&lt;&gt;"",M910/(WeightToLoseGain),""),"")</f>
        <v/>
      </c>
    </row>
    <row r="911" spans="3:14" ht="15" customHeight="1" x14ac:dyDescent="0.3">
      <c r="C911" s="26" t="str">
        <f t="shared" si="70"/>
        <v/>
      </c>
      <c r="D911" s="18" t="str">
        <f t="shared" si="73"/>
        <v/>
      </c>
      <c r="E911" s="18" t="str">
        <f t="shared" si="71"/>
        <v/>
      </c>
      <c r="F911" s="19" t="str">
        <f t="shared" si="72"/>
        <v/>
      </c>
      <c r="G911" s="29" t="str">
        <f>IFERROR(RunningBMR,"")</f>
        <v/>
      </c>
      <c r="H911" s="20" t="str">
        <f>IFERROR(IF(L910&gt;0,G910*ActivityFactor+IF(WeightGoal="Maintain",0,IF(WeightGoal="Decrease",-500,IF(WeightGoal="Increase",500))),""),"")</f>
        <v/>
      </c>
      <c r="I911" s="20" t="str">
        <f>IFERROR(G911*(ActivityFactor),"")</f>
        <v/>
      </c>
      <c r="J911" s="20" t="str">
        <f>IFERROR(IF(WeightGoal="Increase",H911-I911,I911-H911),"")</f>
        <v/>
      </c>
      <c r="K911" s="21" t="str">
        <f t="shared" si="74"/>
        <v/>
      </c>
      <c r="L911" s="28" t="str">
        <f>IFERROR(IF(Standard,K911/CalsPerPound,K911/CalsPerPound/2.2),"")</f>
        <v/>
      </c>
      <c r="M911" s="27" t="str">
        <f>IFERROR(WeightToLoseGain-L911,"")</f>
        <v/>
      </c>
      <c r="N911" s="40" t="str">
        <f>IFERROR(IF(C910&lt;&gt;"",M911/(WeightToLoseGain),""),"")</f>
        <v/>
      </c>
    </row>
    <row r="912" spans="3:14" ht="15" customHeight="1" x14ac:dyDescent="0.3">
      <c r="C912" s="26" t="str">
        <f t="shared" si="70"/>
        <v/>
      </c>
      <c r="D912" s="18" t="str">
        <f t="shared" si="73"/>
        <v/>
      </c>
      <c r="E912" s="18" t="str">
        <f t="shared" si="71"/>
        <v/>
      </c>
      <c r="F912" s="19" t="str">
        <f t="shared" si="72"/>
        <v/>
      </c>
      <c r="G912" s="29" t="str">
        <f>IFERROR(RunningBMR,"")</f>
        <v/>
      </c>
      <c r="H912" s="20" t="str">
        <f>IFERROR(IF(L911&gt;0,G911*ActivityFactor+IF(WeightGoal="Maintain",0,IF(WeightGoal="Decrease",-500,IF(WeightGoal="Increase",500))),""),"")</f>
        <v/>
      </c>
      <c r="I912" s="20" t="str">
        <f>IFERROR(G912*(ActivityFactor),"")</f>
        <v/>
      </c>
      <c r="J912" s="20" t="str">
        <f>IFERROR(IF(WeightGoal="Increase",H912-I912,I912-H912),"")</f>
        <v/>
      </c>
      <c r="K912" s="21" t="str">
        <f t="shared" si="74"/>
        <v/>
      </c>
      <c r="L912" s="28" t="str">
        <f>IFERROR(IF(Standard,K912/CalsPerPound,K912/CalsPerPound/2.2),"")</f>
        <v/>
      </c>
      <c r="M912" s="27" t="str">
        <f>IFERROR(WeightToLoseGain-L912,"")</f>
        <v/>
      </c>
      <c r="N912" s="40" t="str">
        <f>IFERROR(IF(C911&lt;&gt;"",M912/(WeightToLoseGain),""),"")</f>
        <v/>
      </c>
    </row>
    <row r="913" spans="3:14" ht="15" customHeight="1" x14ac:dyDescent="0.3">
      <c r="C913" s="26" t="str">
        <f t="shared" si="70"/>
        <v/>
      </c>
      <c r="D913" s="18" t="str">
        <f t="shared" si="73"/>
        <v/>
      </c>
      <c r="E913" s="18" t="str">
        <f t="shared" si="71"/>
        <v/>
      </c>
      <c r="F913" s="19" t="str">
        <f t="shared" si="72"/>
        <v/>
      </c>
      <c r="G913" s="29" t="str">
        <f>IFERROR(RunningBMR,"")</f>
        <v/>
      </c>
      <c r="H913" s="20" t="str">
        <f>IFERROR(IF(L912&gt;0,G912*ActivityFactor+IF(WeightGoal="Maintain",0,IF(WeightGoal="Decrease",-500,IF(WeightGoal="Increase",500))),""),"")</f>
        <v/>
      </c>
      <c r="I913" s="20" t="str">
        <f>IFERROR(G913*(ActivityFactor),"")</f>
        <v/>
      </c>
      <c r="J913" s="20" t="str">
        <f>IFERROR(IF(WeightGoal="Increase",H913-I913,I913-H913),"")</f>
        <v/>
      </c>
      <c r="K913" s="21" t="str">
        <f t="shared" si="74"/>
        <v/>
      </c>
      <c r="L913" s="28" t="str">
        <f>IFERROR(IF(Standard,K913/CalsPerPound,K913/CalsPerPound/2.2),"")</f>
        <v/>
      </c>
      <c r="M913" s="27" t="str">
        <f>IFERROR(WeightToLoseGain-L913,"")</f>
        <v/>
      </c>
      <c r="N913" s="40" t="str">
        <f>IFERROR(IF(C912&lt;&gt;"",M913/(WeightToLoseGain),""),"")</f>
        <v/>
      </c>
    </row>
    <row r="914" spans="3:14" ht="15" customHeight="1" x14ac:dyDescent="0.3">
      <c r="C914" s="26" t="str">
        <f t="shared" si="70"/>
        <v/>
      </c>
      <c r="D914" s="18" t="str">
        <f t="shared" si="73"/>
        <v/>
      </c>
      <c r="E914" s="18" t="str">
        <f t="shared" si="71"/>
        <v/>
      </c>
      <c r="F914" s="19" t="str">
        <f t="shared" si="72"/>
        <v/>
      </c>
      <c r="G914" s="29" t="str">
        <f>IFERROR(RunningBMR,"")</f>
        <v/>
      </c>
      <c r="H914" s="20" t="str">
        <f>IFERROR(IF(L913&gt;0,G913*ActivityFactor+IF(WeightGoal="Maintain",0,IF(WeightGoal="Decrease",-500,IF(WeightGoal="Increase",500))),""),"")</f>
        <v/>
      </c>
      <c r="I914" s="20" t="str">
        <f>IFERROR(G914*(ActivityFactor),"")</f>
        <v/>
      </c>
      <c r="J914" s="20" t="str">
        <f>IFERROR(IF(WeightGoal="Increase",H914-I914,I914-H914),"")</f>
        <v/>
      </c>
      <c r="K914" s="21" t="str">
        <f t="shared" si="74"/>
        <v/>
      </c>
      <c r="L914" s="28" t="str">
        <f>IFERROR(IF(Standard,K914/CalsPerPound,K914/CalsPerPound/2.2),"")</f>
        <v/>
      </c>
      <c r="M914" s="27" t="str">
        <f>IFERROR(WeightToLoseGain-L914,"")</f>
        <v/>
      </c>
      <c r="N914" s="40" t="str">
        <f>IFERROR(IF(C913&lt;&gt;"",M914/(WeightToLoseGain),""),"")</f>
        <v/>
      </c>
    </row>
    <row r="915" spans="3:14" ht="15" customHeight="1" x14ac:dyDescent="0.3">
      <c r="C915" s="26" t="str">
        <f t="shared" si="70"/>
        <v/>
      </c>
      <c r="D915" s="18" t="str">
        <f t="shared" si="73"/>
        <v/>
      </c>
      <c r="E915" s="18" t="str">
        <f t="shared" si="71"/>
        <v/>
      </c>
      <c r="F915" s="19" t="str">
        <f t="shared" si="72"/>
        <v/>
      </c>
      <c r="G915" s="29" t="str">
        <f>IFERROR(RunningBMR,"")</f>
        <v/>
      </c>
      <c r="H915" s="20" t="str">
        <f>IFERROR(IF(L914&gt;0,G914*ActivityFactor+IF(WeightGoal="Maintain",0,IF(WeightGoal="Decrease",-500,IF(WeightGoal="Increase",500))),""),"")</f>
        <v/>
      </c>
      <c r="I915" s="20" t="str">
        <f>IFERROR(G915*(ActivityFactor),"")</f>
        <v/>
      </c>
      <c r="J915" s="20" t="str">
        <f>IFERROR(IF(WeightGoal="Increase",H915-I915,I915-H915),"")</f>
        <v/>
      </c>
      <c r="K915" s="21" t="str">
        <f t="shared" si="74"/>
        <v/>
      </c>
      <c r="L915" s="28" t="str">
        <f>IFERROR(IF(Standard,K915/CalsPerPound,K915/CalsPerPound/2.2),"")</f>
        <v/>
      </c>
      <c r="M915" s="27" t="str">
        <f>IFERROR(WeightToLoseGain-L915,"")</f>
        <v/>
      </c>
      <c r="N915" s="40" t="str">
        <f>IFERROR(IF(C914&lt;&gt;"",M915/(WeightToLoseGain),""),"")</f>
        <v/>
      </c>
    </row>
    <row r="916" spans="3:14" ht="15" customHeight="1" x14ac:dyDescent="0.3">
      <c r="C916" s="26" t="str">
        <f t="shared" si="70"/>
        <v/>
      </c>
      <c r="D916" s="18" t="str">
        <f t="shared" si="73"/>
        <v/>
      </c>
      <c r="E916" s="18" t="str">
        <f t="shared" si="71"/>
        <v/>
      </c>
      <c r="F916" s="19" t="str">
        <f t="shared" si="72"/>
        <v/>
      </c>
      <c r="G916" s="29" t="str">
        <f>IFERROR(RunningBMR,"")</f>
        <v/>
      </c>
      <c r="H916" s="20" t="str">
        <f>IFERROR(IF(L915&gt;0,G915*ActivityFactor+IF(WeightGoal="Maintain",0,IF(WeightGoal="Decrease",-500,IF(WeightGoal="Increase",500))),""),"")</f>
        <v/>
      </c>
      <c r="I916" s="20" t="str">
        <f>IFERROR(G916*(ActivityFactor),"")</f>
        <v/>
      </c>
      <c r="J916" s="20" t="str">
        <f>IFERROR(IF(WeightGoal="Increase",H916-I916,I916-H916),"")</f>
        <v/>
      </c>
      <c r="K916" s="21" t="str">
        <f t="shared" si="74"/>
        <v/>
      </c>
      <c r="L916" s="28" t="str">
        <f>IFERROR(IF(Standard,K916/CalsPerPound,K916/CalsPerPound/2.2),"")</f>
        <v/>
      </c>
      <c r="M916" s="27" t="str">
        <f>IFERROR(WeightToLoseGain-L916,"")</f>
        <v/>
      </c>
      <c r="N916" s="40" t="str">
        <f>IFERROR(IF(C915&lt;&gt;"",M916/(WeightToLoseGain),""),"")</f>
        <v/>
      </c>
    </row>
    <row r="917" spans="3:14" ht="15" customHeight="1" x14ac:dyDescent="0.3">
      <c r="C917" s="26" t="str">
        <f t="shared" si="70"/>
        <v/>
      </c>
      <c r="D917" s="18" t="str">
        <f t="shared" si="73"/>
        <v/>
      </c>
      <c r="E917" s="18" t="str">
        <f t="shared" si="71"/>
        <v/>
      </c>
      <c r="F917" s="19" t="str">
        <f t="shared" si="72"/>
        <v/>
      </c>
      <c r="G917" s="29" t="str">
        <f>IFERROR(RunningBMR,"")</f>
        <v/>
      </c>
      <c r="H917" s="20" t="str">
        <f>IFERROR(IF(L916&gt;0,G916*ActivityFactor+IF(WeightGoal="Maintain",0,IF(WeightGoal="Decrease",-500,IF(WeightGoal="Increase",500))),""),"")</f>
        <v/>
      </c>
      <c r="I917" s="20" t="str">
        <f>IFERROR(G917*(ActivityFactor),"")</f>
        <v/>
      </c>
      <c r="J917" s="20" t="str">
        <f>IFERROR(IF(WeightGoal="Increase",H917-I917,I917-H917),"")</f>
        <v/>
      </c>
      <c r="K917" s="21" t="str">
        <f t="shared" si="74"/>
        <v/>
      </c>
      <c r="L917" s="28" t="str">
        <f>IFERROR(IF(Standard,K917/CalsPerPound,K917/CalsPerPound/2.2),"")</f>
        <v/>
      </c>
      <c r="M917" s="27" t="str">
        <f>IFERROR(WeightToLoseGain-L917,"")</f>
        <v/>
      </c>
      <c r="N917" s="40" t="str">
        <f>IFERROR(IF(C916&lt;&gt;"",M917/(WeightToLoseGain),""),"")</f>
        <v/>
      </c>
    </row>
    <row r="918" spans="3:14" ht="15" customHeight="1" x14ac:dyDescent="0.3">
      <c r="C918" s="26" t="str">
        <f t="shared" si="70"/>
        <v/>
      </c>
      <c r="D918" s="18" t="str">
        <f t="shared" si="73"/>
        <v/>
      </c>
      <c r="E918" s="18" t="str">
        <f t="shared" si="71"/>
        <v/>
      </c>
      <c r="F918" s="19" t="str">
        <f t="shared" si="72"/>
        <v/>
      </c>
      <c r="G918" s="29" t="str">
        <f>IFERROR(RunningBMR,"")</f>
        <v/>
      </c>
      <c r="H918" s="20" t="str">
        <f>IFERROR(IF(L917&gt;0,G917*ActivityFactor+IF(WeightGoal="Maintain",0,IF(WeightGoal="Decrease",-500,IF(WeightGoal="Increase",500))),""),"")</f>
        <v/>
      </c>
      <c r="I918" s="20" t="str">
        <f>IFERROR(G918*(ActivityFactor),"")</f>
        <v/>
      </c>
      <c r="J918" s="20" t="str">
        <f>IFERROR(IF(WeightGoal="Increase",H918-I918,I918-H918),"")</f>
        <v/>
      </c>
      <c r="K918" s="21" t="str">
        <f t="shared" si="74"/>
        <v/>
      </c>
      <c r="L918" s="28" t="str">
        <f>IFERROR(IF(Standard,K918/CalsPerPound,K918/CalsPerPound/2.2),"")</f>
        <v/>
      </c>
      <c r="M918" s="27" t="str">
        <f>IFERROR(WeightToLoseGain-L918,"")</f>
        <v/>
      </c>
      <c r="N918" s="40" t="str">
        <f>IFERROR(IF(C917&lt;&gt;"",M918/(WeightToLoseGain),""),"")</f>
        <v/>
      </c>
    </row>
    <row r="919" spans="3:14" ht="15" customHeight="1" x14ac:dyDescent="0.3">
      <c r="C919" s="26" t="str">
        <f t="shared" si="70"/>
        <v/>
      </c>
      <c r="D919" s="18" t="str">
        <f t="shared" si="73"/>
        <v/>
      </c>
      <c r="E919" s="18" t="str">
        <f t="shared" si="71"/>
        <v/>
      </c>
      <c r="F919" s="19" t="str">
        <f t="shared" si="72"/>
        <v/>
      </c>
      <c r="G919" s="29" t="str">
        <f>IFERROR(RunningBMR,"")</f>
        <v/>
      </c>
      <c r="H919" s="20" t="str">
        <f>IFERROR(IF(L918&gt;0,G918*ActivityFactor+IF(WeightGoal="Maintain",0,IF(WeightGoal="Decrease",-500,IF(WeightGoal="Increase",500))),""),"")</f>
        <v/>
      </c>
      <c r="I919" s="20" t="str">
        <f>IFERROR(G919*(ActivityFactor),"")</f>
        <v/>
      </c>
      <c r="J919" s="20" t="str">
        <f>IFERROR(IF(WeightGoal="Increase",H919-I919,I919-H919),"")</f>
        <v/>
      </c>
      <c r="K919" s="21" t="str">
        <f t="shared" si="74"/>
        <v/>
      </c>
      <c r="L919" s="28" t="str">
        <f>IFERROR(IF(Standard,K919/CalsPerPound,K919/CalsPerPound/2.2),"")</f>
        <v/>
      </c>
      <c r="M919" s="27" t="str">
        <f>IFERROR(WeightToLoseGain-L919,"")</f>
        <v/>
      </c>
      <c r="N919" s="40" t="str">
        <f>IFERROR(IF(C918&lt;&gt;"",M919/(WeightToLoseGain),""),"")</f>
        <v/>
      </c>
    </row>
    <row r="920" spans="3:14" ht="15" customHeight="1" x14ac:dyDescent="0.3">
      <c r="C920" s="26" t="str">
        <f t="shared" si="70"/>
        <v/>
      </c>
      <c r="D920" s="18" t="str">
        <f t="shared" si="73"/>
        <v/>
      </c>
      <c r="E920" s="18" t="str">
        <f t="shared" si="71"/>
        <v/>
      </c>
      <c r="F920" s="19" t="str">
        <f t="shared" si="72"/>
        <v/>
      </c>
      <c r="G920" s="29" t="str">
        <f>IFERROR(RunningBMR,"")</f>
        <v/>
      </c>
      <c r="H920" s="20" t="str">
        <f>IFERROR(IF(L919&gt;0,G919*ActivityFactor+IF(WeightGoal="Maintain",0,IF(WeightGoal="Decrease",-500,IF(WeightGoal="Increase",500))),""),"")</f>
        <v/>
      </c>
      <c r="I920" s="20" t="str">
        <f>IFERROR(G920*(ActivityFactor),"")</f>
        <v/>
      </c>
      <c r="J920" s="20" t="str">
        <f>IFERROR(IF(WeightGoal="Increase",H920-I920,I920-H920),"")</f>
        <v/>
      </c>
      <c r="K920" s="21" t="str">
        <f t="shared" si="74"/>
        <v/>
      </c>
      <c r="L920" s="28" t="str">
        <f>IFERROR(IF(Standard,K920/CalsPerPound,K920/CalsPerPound/2.2),"")</f>
        <v/>
      </c>
      <c r="M920" s="27" t="str">
        <f>IFERROR(WeightToLoseGain-L920,"")</f>
        <v/>
      </c>
      <c r="N920" s="40" t="str">
        <f>IFERROR(IF(C919&lt;&gt;"",M920/(WeightToLoseGain),""),"")</f>
        <v/>
      </c>
    </row>
    <row r="921" spans="3:14" ht="15" customHeight="1" x14ac:dyDescent="0.3">
      <c r="C921" s="26" t="str">
        <f t="shared" si="70"/>
        <v/>
      </c>
      <c r="D921" s="18" t="str">
        <f t="shared" si="73"/>
        <v/>
      </c>
      <c r="E921" s="18" t="str">
        <f t="shared" si="71"/>
        <v/>
      </c>
      <c r="F921" s="19" t="str">
        <f t="shared" si="72"/>
        <v/>
      </c>
      <c r="G921" s="29" t="str">
        <f>IFERROR(RunningBMR,"")</f>
        <v/>
      </c>
      <c r="H921" s="20" t="str">
        <f>IFERROR(IF(L920&gt;0,G920*ActivityFactor+IF(WeightGoal="Maintain",0,IF(WeightGoal="Decrease",-500,IF(WeightGoal="Increase",500))),""),"")</f>
        <v/>
      </c>
      <c r="I921" s="20" t="str">
        <f>IFERROR(G921*(ActivityFactor),"")</f>
        <v/>
      </c>
      <c r="J921" s="20" t="str">
        <f>IFERROR(IF(WeightGoal="Increase",H921-I921,I921-H921),"")</f>
        <v/>
      </c>
      <c r="K921" s="21" t="str">
        <f t="shared" si="74"/>
        <v/>
      </c>
      <c r="L921" s="28" t="str">
        <f>IFERROR(IF(Standard,K921/CalsPerPound,K921/CalsPerPound/2.2),"")</f>
        <v/>
      </c>
      <c r="M921" s="27" t="str">
        <f>IFERROR(WeightToLoseGain-L921,"")</f>
        <v/>
      </c>
      <c r="N921" s="40" t="str">
        <f>IFERROR(IF(C920&lt;&gt;"",M921/(WeightToLoseGain),""),"")</f>
        <v/>
      </c>
    </row>
    <row r="922" spans="3:14" ht="15" customHeight="1" x14ac:dyDescent="0.3">
      <c r="C922" s="26" t="str">
        <f t="shared" si="70"/>
        <v/>
      </c>
      <c r="D922" s="18" t="str">
        <f t="shared" si="73"/>
        <v/>
      </c>
      <c r="E922" s="18" t="str">
        <f t="shared" si="71"/>
        <v/>
      </c>
      <c r="F922" s="19" t="str">
        <f t="shared" si="72"/>
        <v/>
      </c>
      <c r="G922" s="29" t="str">
        <f>IFERROR(RunningBMR,"")</f>
        <v/>
      </c>
      <c r="H922" s="20" t="str">
        <f>IFERROR(IF(L921&gt;0,G921*ActivityFactor+IF(WeightGoal="Maintain",0,IF(WeightGoal="Decrease",-500,IF(WeightGoal="Increase",500))),""),"")</f>
        <v/>
      </c>
      <c r="I922" s="20" t="str">
        <f>IFERROR(G922*(ActivityFactor),"")</f>
        <v/>
      </c>
      <c r="J922" s="20" t="str">
        <f>IFERROR(IF(WeightGoal="Increase",H922-I922,I922-H922),"")</f>
        <v/>
      </c>
      <c r="K922" s="21" t="str">
        <f t="shared" si="74"/>
        <v/>
      </c>
      <c r="L922" s="28" t="str">
        <f>IFERROR(IF(Standard,K922/CalsPerPound,K922/CalsPerPound/2.2),"")</f>
        <v/>
      </c>
      <c r="M922" s="27" t="str">
        <f>IFERROR(WeightToLoseGain-L922,"")</f>
        <v/>
      </c>
      <c r="N922" s="40" t="str">
        <f>IFERROR(IF(C921&lt;&gt;"",M922/(WeightToLoseGain),""),"")</f>
        <v/>
      </c>
    </row>
    <row r="923" spans="3:14" ht="15" customHeight="1" x14ac:dyDescent="0.3">
      <c r="C923" s="26" t="str">
        <f t="shared" si="70"/>
        <v/>
      </c>
      <c r="D923" s="18" t="str">
        <f t="shared" si="73"/>
        <v/>
      </c>
      <c r="E923" s="18" t="str">
        <f t="shared" si="71"/>
        <v/>
      </c>
      <c r="F923" s="19" t="str">
        <f t="shared" si="72"/>
        <v/>
      </c>
      <c r="G923" s="29" t="str">
        <f>IFERROR(RunningBMR,"")</f>
        <v/>
      </c>
      <c r="H923" s="20" t="str">
        <f>IFERROR(IF(L922&gt;0,G922*ActivityFactor+IF(WeightGoal="Maintain",0,IF(WeightGoal="Decrease",-500,IF(WeightGoal="Increase",500))),""),"")</f>
        <v/>
      </c>
      <c r="I923" s="20" t="str">
        <f>IFERROR(G923*(ActivityFactor),"")</f>
        <v/>
      </c>
      <c r="J923" s="20" t="str">
        <f>IFERROR(IF(WeightGoal="Increase",H923-I923,I923-H923),"")</f>
        <v/>
      </c>
      <c r="K923" s="21" t="str">
        <f t="shared" si="74"/>
        <v/>
      </c>
      <c r="L923" s="28" t="str">
        <f>IFERROR(IF(Standard,K923/CalsPerPound,K923/CalsPerPound/2.2),"")</f>
        <v/>
      </c>
      <c r="M923" s="27" t="str">
        <f>IFERROR(WeightToLoseGain-L923,"")</f>
        <v/>
      </c>
      <c r="N923" s="40" t="str">
        <f>IFERROR(IF(C922&lt;&gt;"",M923/(WeightToLoseGain),""),"")</f>
        <v/>
      </c>
    </row>
    <row r="924" spans="3:14" ht="15" customHeight="1" x14ac:dyDescent="0.3">
      <c r="C924" s="26" t="str">
        <f t="shared" si="70"/>
        <v/>
      </c>
      <c r="D924" s="18" t="str">
        <f t="shared" si="73"/>
        <v/>
      </c>
      <c r="E924" s="18" t="str">
        <f t="shared" si="71"/>
        <v/>
      </c>
      <c r="F924" s="19" t="str">
        <f t="shared" si="72"/>
        <v/>
      </c>
      <c r="G924" s="29" t="str">
        <f>IFERROR(RunningBMR,"")</f>
        <v/>
      </c>
      <c r="H924" s="20" t="str">
        <f>IFERROR(IF(L923&gt;0,G923*ActivityFactor+IF(WeightGoal="Maintain",0,IF(WeightGoal="Decrease",-500,IF(WeightGoal="Increase",500))),""),"")</f>
        <v/>
      </c>
      <c r="I924" s="20" t="str">
        <f>IFERROR(G924*(ActivityFactor),"")</f>
        <v/>
      </c>
      <c r="J924" s="20" t="str">
        <f>IFERROR(IF(WeightGoal="Increase",H924-I924,I924-H924),"")</f>
        <v/>
      </c>
      <c r="K924" s="21" t="str">
        <f t="shared" si="74"/>
        <v/>
      </c>
      <c r="L924" s="28" t="str">
        <f>IFERROR(IF(Standard,K924/CalsPerPound,K924/CalsPerPound/2.2),"")</f>
        <v/>
      </c>
      <c r="M924" s="27" t="str">
        <f>IFERROR(WeightToLoseGain-L924,"")</f>
        <v/>
      </c>
      <c r="N924" s="40" t="str">
        <f>IFERROR(IF(C923&lt;&gt;"",M924/(WeightToLoseGain),""),"")</f>
        <v/>
      </c>
    </row>
    <row r="925" spans="3:14" ht="15" customHeight="1" x14ac:dyDescent="0.3">
      <c r="C925" s="26" t="str">
        <f t="shared" si="70"/>
        <v/>
      </c>
      <c r="D925" s="18" t="str">
        <f t="shared" si="73"/>
        <v/>
      </c>
      <c r="E925" s="18" t="str">
        <f t="shared" si="71"/>
        <v/>
      </c>
      <c r="F925" s="19" t="str">
        <f t="shared" si="72"/>
        <v/>
      </c>
      <c r="G925" s="29" t="str">
        <f>IFERROR(RunningBMR,"")</f>
        <v/>
      </c>
      <c r="H925" s="20" t="str">
        <f>IFERROR(IF(L924&gt;0,G924*ActivityFactor+IF(WeightGoal="Maintain",0,IF(WeightGoal="Decrease",-500,IF(WeightGoal="Increase",500))),""),"")</f>
        <v/>
      </c>
      <c r="I925" s="20" t="str">
        <f>IFERROR(G925*(ActivityFactor),"")</f>
        <v/>
      </c>
      <c r="J925" s="20" t="str">
        <f>IFERROR(IF(WeightGoal="Increase",H925-I925,I925-H925),"")</f>
        <v/>
      </c>
      <c r="K925" s="21" t="str">
        <f t="shared" si="74"/>
        <v/>
      </c>
      <c r="L925" s="28" t="str">
        <f>IFERROR(IF(Standard,K925/CalsPerPound,K925/CalsPerPound/2.2),"")</f>
        <v/>
      </c>
      <c r="M925" s="27" t="str">
        <f>IFERROR(WeightToLoseGain-L925,"")</f>
        <v/>
      </c>
      <c r="N925" s="40" t="str">
        <f>IFERROR(IF(C924&lt;&gt;"",M925/(WeightToLoseGain),""),"")</f>
        <v/>
      </c>
    </row>
    <row r="926" spans="3:14" ht="15" customHeight="1" x14ac:dyDescent="0.3">
      <c r="C926" s="26" t="str">
        <f t="shared" si="70"/>
        <v/>
      </c>
      <c r="D926" s="18" t="str">
        <f t="shared" si="73"/>
        <v/>
      </c>
      <c r="E926" s="18" t="str">
        <f t="shared" si="71"/>
        <v/>
      </c>
      <c r="F926" s="19" t="str">
        <f t="shared" si="72"/>
        <v/>
      </c>
      <c r="G926" s="29" t="str">
        <f>IFERROR(RunningBMR,"")</f>
        <v/>
      </c>
      <c r="H926" s="20" t="str">
        <f>IFERROR(IF(L925&gt;0,G925*ActivityFactor+IF(WeightGoal="Maintain",0,IF(WeightGoal="Decrease",-500,IF(WeightGoal="Increase",500))),""),"")</f>
        <v/>
      </c>
      <c r="I926" s="20" t="str">
        <f>IFERROR(G926*(ActivityFactor),"")</f>
        <v/>
      </c>
      <c r="J926" s="20" t="str">
        <f>IFERROR(IF(WeightGoal="Increase",H926-I926,I926-H926),"")</f>
        <v/>
      </c>
      <c r="K926" s="21" t="str">
        <f t="shared" si="74"/>
        <v/>
      </c>
      <c r="L926" s="28" t="str">
        <f>IFERROR(IF(Standard,K926/CalsPerPound,K926/CalsPerPound/2.2),"")</f>
        <v/>
      </c>
      <c r="M926" s="27" t="str">
        <f>IFERROR(WeightToLoseGain-L926,"")</f>
        <v/>
      </c>
      <c r="N926" s="40" t="str">
        <f>IFERROR(IF(C925&lt;&gt;"",M926/(WeightToLoseGain),""),"")</f>
        <v/>
      </c>
    </row>
    <row r="927" spans="3:14" ht="15" customHeight="1" x14ac:dyDescent="0.3">
      <c r="C927" s="26" t="str">
        <f t="shared" si="70"/>
        <v/>
      </c>
      <c r="D927" s="18" t="str">
        <f t="shared" si="73"/>
        <v/>
      </c>
      <c r="E927" s="18" t="str">
        <f t="shared" si="71"/>
        <v/>
      </c>
      <c r="F927" s="19" t="str">
        <f t="shared" si="72"/>
        <v/>
      </c>
      <c r="G927" s="29" t="str">
        <f>IFERROR(RunningBMR,"")</f>
        <v/>
      </c>
      <c r="H927" s="20" t="str">
        <f>IFERROR(IF(L926&gt;0,G926*ActivityFactor+IF(WeightGoal="Maintain",0,IF(WeightGoal="Decrease",-500,IF(WeightGoal="Increase",500))),""),"")</f>
        <v/>
      </c>
      <c r="I927" s="20" t="str">
        <f>IFERROR(G927*(ActivityFactor),"")</f>
        <v/>
      </c>
      <c r="J927" s="20" t="str">
        <f>IFERROR(IF(WeightGoal="Increase",H927-I927,I927-H927),"")</f>
        <v/>
      </c>
      <c r="K927" s="21" t="str">
        <f t="shared" si="74"/>
        <v/>
      </c>
      <c r="L927" s="28" t="str">
        <f>IFERROR(IF(Standard,K927/CalsPerPound,K927/CalsPerPound/2.2),"")</f>
        <v/>
      </c>
      <c r="M927" s="27" t="str">
        <f>IFERROR(WeightToLoseGain-L927,"")</f>
        <v/>
      </c>
      <c r="N927" s="40" t="str">
        <f>IFERROR(IF(C926&lt;&gt;"",M927/(WeightToLoseGain),""),"")</f>
        <v/>
      </c>
    </row>
    <row r="928" spans="3:14" ht="15" customHeight="1" x14ac:dyDescent="0.3">
      <c r="C928" s="26" t="str">
        <f t="shared" si="70"/>
        <v/>
      </c>
      <c r="D928" s="18" t="str">
        <f t="shared" si="73"/>
        <v/>
      </c>
      <c r="E928" s="18" t="str">
        <f t="shared" si="71"/>
        <v/>
      </c>
      <c r="F928" s="19" t="str">
        <f t="shared" si="72"/>
        <v/>
      </c>
      <c r="G928" s="29" t="str">
        <f>IFERROR(RunningBMR,"")</f>
        <v/>
      </c>
      <c r="H928" s="20" t="str">
        <f>IFERROR(IF(L927&gt;0,G927*ActivityFactor+IF(WeightGoal="Maintain",0,IF(WeightGoal="Decrease",-500,IF(WeightGoal="Increase",500))),""),"")</f>
        <v/>
      </c>
      <c r="I928" s="20" t="str">
        <f>IFERROR(G928*(ActivityFactor),"")</f>
        <v/>
      </c>
      <c r="J928" s="20" t="str">
        <f>IFERROR(IF(WeightGoal="Increase",H928-I928,I928-H928),"")</f>
        <v/>
      </c>
      <c r="K928" s="21" t="str">
        <f t="shared" si="74"/>
        <v/>
      </c>
      <c r="L928" s="28" t="str">
        <f>IFERROR(IF(Standard,K928/CalsPerPound,K928/CalsPerPound/2.2),"")</f>
        <v/>
      </c>
      <c r="M928" s="27" t="str">
        <f>IFERROR(WeightToLoseGain-L928,"")</f>
        <v/>
      </c>
      <c r="N928" s="40" t="str">
        <f>IFERROR(IF(C927&lt;&gt;"",M928/(WeightToLoseGain),""),"")</f>
        <v/>
      </c>
    </row>
    <row r="929" spans="3:14" ht="15" customHeight="1" x14ac:dyDescent="0.3">
      <c r="C929" s="26" t="str">
        <f t="shared" si="70"/>
        <v/>
      </c>
      <c r="D929" s="18" t="str">
        <f t="shared" si="73"/>
        <v/>
      </c>
      <c r="E929" s="18" t="str">
        <f t="shared" si="71"/>
        <v/>
      </c>
      <c r="F929" s="19" t="str">
        <f t="shared" si="72"/>
        <v/>
      </c>
      <c r="G929" s="29" t="str">
        <f>IFERROR(RunningBMR,"")</f>
        <v/>
      </c>
      <c r="H929" s="20" t="str">
        <f>IFERROR(IF(L928&gt;0,G928*ActivityFactor+IF(WeightGoal="Maintain",0,IF(WeightGoal="Decrease",-500,IF(WeightGoal="Increase",500))),""),"")</f>
        <v/>
      </c>
      <c r="I929" s="20" t="str">
        <f>IFERROR(G929*(ActivityFactor),"")</f>
        <v/>
      </c>
      <c r="J929" s="20" t="str">
        <f>IFERROR(IF(WeightGoal="Increase",H929-I929,I929-H929),"")</f>
        <v/>
      </c>
      <c r="K929" s="21" t="str">
        <f t="shared" si="74"/>
        <v/>
      </c>
      <c r="L929" s="28" t="str">
        <f>IFERROR(IF(Standard,K929/CalsPerPound,K929/CalsPerPound/2.2),"")</f>
        <v/>
      </c>
      <c r="M929" s="27" t="str">
        <f>IFERROR(WeightToLoseGain-L929,"")</f>
        <v/>
      </c>
      <c r="N929" s="40" t="str">
        <f>IFERROR(IF(C928&lt;&gt;"",M929/(WeightToLoseGain),""),"")</f>
        <v/>
      </c>
    </row>
    <row r="930" spans="3:14" ht="15" customHeight="1" x14ac:dyDescent="0.3">
      <c r="C930" s="26" t="str">
        <f t="shared" si="70"/>
        <v/>
      </c>
      <c r="D930" s="18" t="str">
        <f t="shared" si="73"/>
        <v/>
      </c>
      <c r="E930" s="18" t="str">
        <f t="shared" si="71"/>
        <v/>
      </c>
      <c r="F930" s="19" t="str">
        <f t="shared" si="72"/>
        <v/>
      </c>
      <c r="G930" s="29" t="str">
        <f>IFERROR(RunningBMR,"")</f>
        <v/>
      </c>
      <c r="H930" s="20" t="str">
        <f>IFERROR(IF(L929&gt;0,G929*ActivityFactor+IF(WeightGoal="Maintain",0,IF(WeightGoal="Decrease",-500,IF(WeightGoal="Increase",500))),""),"")</f>
        <v/>
      </c>
      <c r="I930" s="20" t="str">
        <f>IFERROR(G930*(ActivityFactor),"")</f>
        <v/>
      </c>
      <c r="J930" s="20" t="str">
        <f>IFERROR(IF(WeightGoal="Increase",H930-I930,I930-H930),"")</f>
        <v/>
      </c>
      <c r="K930" s="21" t="str">
        <f t="shared" si="74"/>
        <v/>
      </c>
      <c r="L930" s="28" t="str">
        <f>IFERROR(IF(Standard,K930/CalsPerPound,K930/CalsPerPound/2.2),"")</f>
        <v/>
      </c>
      <c r="M930" s="27" t="str">
        <f>IFERROR(WeightToLoseGain-L930,"")</f>
        <v/>
      </c>
      <c r="N930" s="40" t="str">
        <f>IFERROR(IF(C929&lt;&gt;"",M930/(WeightToLoseGain),""),"")</f>
        <v/>
      </c>
    </row>
    <row r="931" spans="3:14" ht="15" customHeight="1" x14ac:dyDescent="0.3">
      <c r="C931" s="26" t="str">
        <f t="shared" si="70"/>
        <v/>
      </c>
      <c r="D931" s="18" t="str">
        <f t="shared" si="73"/>
        <v/>
      </c>
      <c r="E931" s="18" t="str">
        <f t="shared" si="71"/>
        <v/>
      </c>
      <c r="F931" s="19" t="str">
        <f t="shared" si="72"/>
        <v/>
      </c>
      <c r="G931" s="29" t="str">
        <f>IFERROR(RunningBMR,"")</f>
        <v/>
      </c>
      <c r="H931" s="20" t="str">
        <f>IFERROR(IF(L930&gt;0,G930*ActivityFactor+IF(WeightGoal="Maintain",0,IF(WeightGoal="Decrease",-500,IF(WeightGoal="Increase",500))),""),"")</f>
        <v/>
      </c>
      <c r="I931" s="20" t="str">
        <f>IFERROR(G931*(ActivityFactor),"")</f>
        <v/>
      </c>
      <c r="J931" s="20" t="str">
        <f>IFERROR(IF(WeightGoal="Increase",H931-I931,I931-H931),"")</f>
        <v/>
      </c>
      <c r="K931" s="21" t="str">
        <f t="shared" si="74"/>
        <v/>
      </c>
      <c r="L931" s="28" t="str">
        <f>IFERROR(IF(Standard,K931/CalsPerPound,K931/CalsPerPound/2.2),"")</f>
        <v/>
      </c>
      <c r="M931" s="27" t="str">
        <f>IFERROR(WeightToLoseGain-L931,"")</f>
        <v/>
      </c>
      <c r="N931" s="40" t="str">
        <f>IFERROR(IF(C930&lt;&gt;"",M931/(WeightToLoseGain),""),"")</f>
        <v/>
      </c>
    </row>
    <row r="932" spans="3:14" ht="15" customHeight="1" x14ac:dyDescent="0.3">
      <c r="C932" s="26" t="str">
        <f t="shared" si="70"/>
        <v/>
      </c>
      <c r="D932" s="18" t="str">
        <f t="shared" si="73"/>
        <v/>
      </c>
      <c r="E932" s="18" t="str">
        <f t="shared" si="71"/>
        <v/>
      </c>
      <c r="F932" s="19" t="str">
        <f t="shared" si="72"/>
        <v/>
      </c>
      <c r="G932" s="29" t="str">
        <f>IFERROR(RunningBMR,"")</f>
        <v/>
      </c>
      <c r="H932" s="20" t="str">
        <f>IFERROR(IF(L931&gt;0,G931*ActivityFactor+IF(WeightGoal="Maintain",0,IF(WeightGoal="Decrease",-500,IF(WeightGoal="Increase",500))),""),"")</f>
        <v/>
      </c>
      <c r="I932" s="20" t="str">
        <f>IFERROR(G932*(ActivityFactor),"")</f>
        <v/>
      </c>
      <c r="J932" s="20" t="str">
        <f>IFERROR(IF(WeightGoal="Increase",H932-I932,I932-H932),"")</f>
        <v/>
      </c>
      <c r="K932" s="21" t="str">
        <f t="shared" si="74"/>
        <v/>
      </c>
      <c r="L932" s="28" t="str">
        <f>IFERROR(IF(Standard,K932/CalsPerPound,K932/CalsPerPound/2.2),"")</f>
        <v/>
      </c>
      <c r="M932" s="27" t="str">
        <f>IFERROR(WeightToLoseGain-L932,"")</f>
        <v/>
      </c>
      <c r="N932" s="40" t="str">
        <f>IFERROR(IF(C931&lt;&gt;"",M932/(WeightToLoseGain),""),"")</f>
        <v/>
      </c>
    </row>
    <row r="933" spans="3:14" ht="15" customHeight="1" x14ac:dyDescent="0.3">
      <c r="C933" s="26" t="str">
        <f t="shared" si="70"/>
        <v/>
      </c>
      <c r="D933" s="18" t="str">
        <f t="shared" si="73"/>
        <v/>
      </c>
      <c r="E933" s="18" t="str">
        <f t="shared" si="71"/>
        <v/>
      </c>
      <c r="F933" s="19" t="str">
        <f t="shared" si="72"/>
        <v/>
      </c>
      <c r="G933" s="29" t="str">
        <f>IFERROR(RunningBMR,"")</f>
        <v/>
      </c>
      <c r="H933" s="20" t="str">
        <f>IFERROR(IF(L932&gt;0,G932*ActivityFactor+IF(WeightGoal="Maintain",0,IF(WeightGoal="Decrease",-500,IF(WeightGoal="Increase",500))),""),"")</f>
        <v/>
      </c>
      <c r="I933" s="20" t="str">
        <f>IFERROR(G933*(ActivityFactor),"")</f>
        <v/>
      </c>
      <c r="J933" s="20" t="str">
        <f>IFERROR(IF(WeightGoal="Increase",H933-I933,I933-H933),"")</f>
        <v/>
      </c>
      <c r="K933" s="21" t="str">
        <f t="shared" si="74"/>
        <v/>
      </c>
      <c r="L933" s="28" t="str">
        <f>IFERROR(IF(Standard,K933/CalsPerPound,K933/CalsPerPound/2.2),"")</f>
        <v/>
      </c>
      <c r="M933" s="27" t="str">
        <f>IFERROR(WeightToLoseGain-L933,"")</f>
        <v/>
      </c>
      <c r="N933" s="40" t="str">
        <f>IFERROR(IF(C932&lt;&gt;"",M933/(WeightToLoseGain),""),"")</f>
        <v/>
      </c>
    </row>
    <row r="934" spans="3:14" ht="15" customHeight="1" x14ac:dyDescent="0.3">
      <c r="C934" s="26" t="str">
        <f t="shared" si="70"/>
        <v/>
      </c>
      <c r="D934" s="18" t="str">
        <f t="shared" si="73"/>
        <v/>
      </c>
      <c r="E934" s="18" t="str">
        <f t="shared" si="71"/>
        <v/>
      </c>
      <c r="F934" s="19" t="str">
        <f t="shared" si="72"/>
        <v/>
      </c>
      <c r="G934" s="29" t="str">
        <f>IFERROR(RunningBMR,"")</f>
        <v/>
      </c>
      <c r="H934" s="20" t="str">
        <f>IFERROR(IF(L933&gt;0,G933*ActivityFactor+IF(WeightGoal="Maintain",0,IF(WeightGoal="Decrease",-500,IF(WeightGoal="Increase",500))),""),"")</f>
        <v/>
      </c>
      <c r="I934" s="20" t="str">
        <f>IFERROR(G934*(ActivityFactor),"")</f>
        <v/>
      </c>
      <c r="J934" s="20" t="str">
        <f>IFERROR(IF(WeightGoal="Increase",H934-I934,I934-H934),"")</f>
        <v/>
      </c>
      <c r="K934" s="21" t="str">
        <f t="shared" si="74"/>
        <v/>
      </c>
      <c r="L934" s="28" t="str">
        <f>IFERROR(IF(Standard,K934/CalsPerPound,K934/CalsPerPound/2.2),"")</f>
        <v/>
      </c>
      <c r="M934" s="27" t="str">
        <f>IFERROR(WeightToLoseGain-L934,"")</f>
        <v/>
      </c>
      <c r="N934" s="40" t="str">
        <f>IFERROR(IF(C933&lt;&gt;"",M934/(WeightToLoseGain),""),"")</f>
        <v/>
      </c>
    </row>
    <row r="935" spans="3:14" ht="15" customHeight="1" x14ac:dyDescent="0.3">
      <c r="C935" s="26" t="str">
        <f t="shared" si="70"/>
        <v/>
      </c>
      <c r="D935" s="18" t="str">
        <f t="shared" si="73"/>
        <v/>
      </c>
      <c r="E935" s="18" t="str">
        <f t="shared" si="71"/>
        <v/>
      </c>
      <c r="F935" s="19" t="str">
        <f t="shared" si="72"/>
        <v/>
      </c>
      <c r="G935" s="29" t="str">
        <f>IFERROR(RunningBMR,"")</f>
        <v/>
      </c>
      <c r="H935" s="20" t="str">
        <f>IFERROR(IF(L934&gt;0,G934*ActivityFactor+IF(WeightGoal="Maintain",0,IF(WeightGoal="Decrease",-500,IF(WeightGoal="Increase",500))),""),"")</f>
        <v/>
      </c>
      <c r="I935" s="20" t="str">
        <f>IFERROR(G935*(ActivityFactor),"")</f>
        <v/>
      </c>
      <c r="J935" s="20" t="str">
        <f>IFERROR(IF(WeightGoal="Increase",H935-I935,I935-H935),"")</f>
        <v/>
      </c>
      <c r="K935" s="21" t="str">
        <f t="shared" si="74"/>
        <v/>
      </c>
      <c r="L935" s="28" t="str">
        <f>IFERROR(IF(Standard,K935/CalsPerPound,K935/CalsPerPound/2.2),"")</f>
        <v/>
      </c>
      <c r="M935" s="27" t="str">
        <f>IFERROR(WeightToLoseGain-L935,"")</f>
        <v/>
      </c>
      <c r="N935" s="40" t="str">
        <f>IFERROR(IF(C934&lt;&gt;"",M935/(WeightToLoseGain),""),"")</f>
        <v/>
      </c>
    </row>
    <row r="936" spans="3:14" ht="15" customHeight="1" x14ac:dyDescent="0.3">
      <c r="C936" s="26" t="str">
        <f t="shared" si="70"/>
        <v/>
      </c>
      <c r="D936" s="18" t="str">
        <f t="shared" si="73"/>
        <v/>
      </c>
      <c r="E936" s="18" t="str">
        <f t="shared" si="71"/>
        <v/>
      </c>
      <c r="F936" s="19" t="str">
        <f t="shared" si="72"/>
        <v/>
      </c>
      <c r="G936" s="29" t="str">
        <f>IFERROR(RunningBMR,"")</f>
        <v/>
      </c>
      <c r="H936" s="20" t="str">
        <f>IFERROR(IF(L935&gt;0,G935*ActivityFactor+IF(WeightGoal="Maintain",0,IF(WeightGoal="Decrease",-500,IF(WeightGoal="Increase",500))),""),"")</f>
        <v/>
      </c>
      <c r="I936" s="20" t="str">
        <f>IFERROR(G936*(ActivityFactor),"")</f>
        <v/>
      </c>
      <c r="J936" s="20" t="str">
        <f>IFERROR(IF(WeightGoal="Increase",H936-I936,I936-H936),"")</f>
        <v/>
      </c>
      <c r="K936" s="21" t="str">
        <f t="shared" si="74"/>
        <v/>
      </c>
      <c r="L936" s="28" t="str">
        <f>IFERROR(IF(Standard,K936/CalsPerPound,K936/CalsPerPound/2.2),"")</f>
        <v/>
      </c>
      <c r="M936" s="27" t="str">
        <f>IFERROR(WeightToLoseGain-L936,"")</f>
        <v/>
      </c>
      <c r="N936" s="40" t="str">
        <f>IFERROR(IF(C935&lt;&gt;"",M936/(WeightToLoseGain),""),"")</f>
        <v/>
      </c>
    </row>
    <row r="937" spans="3:14" ht="15" customHeight="1" x14ac:dyDescent="0.3">
      <c r="C937" s="26" t="str">
        <f t="shared" si="70"/>
        <v/>
      </c>
      <c r="D937" s="18" t="str">
        <f t="shared" si="73"/>
        <v/>
      </c>
      <c r="E937" s="18" t="str">
        <f t="shared" si="71"/>
        <v/>
      </c>
      <c r="F937" s="19" t="str">
        <f t="shared" si="72"/>
        <v/>
      </c>
      <c r="G937" s="29" t="str">
        <f>IFERROR(RunningBMR,"")</f>
        <v/>
      </c>
      <c r="H937" s="20" t="str">
        <f>IFERROR(IF(L936&gt;0,G936*ActivityFactor+IF(WeightGoal="Maintain",0,IF(WeightGoal="Decrease",-500,IF(WeightGoal="Increase",500))),""),"")</f>
        <v/>
      </c>
      <c r="I937" s="20" t="str">
        <f>IFERROR(G937*(ActivityFactor),"")</f>
        <v/>
      </c>
      <c r="J937" s="20" t="str">
        <f>IFERROR(IF(WeightGoal="Increase",H937-I937,I937-H937),"")</f>
        <v/>
      </c>
      <c r="K937" s="21" t="str">
        <f t="shared" si="74"/>
        <v/>
      </c>
      <c r="L937" s="28" t="str">
        <f>IFERROR(IF(Standard,K937/CalsPerPound,K937/CalsPerPound/2.2),"")</f>
        <v/>
      </c>
      <c r="M937" s="27" t="str">
        <f>IFERROR(WeightToLoseGain-L937,"")</f>
        <v/>
      </c>
      <c r="N937" s="40" t="str">
        <f>IFERROR(IF(C936&lt;&gt;"",M937/(WeightToLoseGain),""),"")</f>
        <v/>
      </c>
    </row>
    <row r="938" spans="3:14" ht="15" customHeight="1" x14ac:dyDescent="0.3">
      <c r="C938" s="26" t="str">
        <f t="shared" si="70"/>
        <v/>
      </c>
      <c r="D938" s="18" t="str">
        <f t="shared" si="73"/>
        <v/>
      </c>
      <c r="E938" s="18" t="str">
        <f t="shared" si="71"/>
        <v/>
      </c>
      <c r="F938" s="19" t="str">
        <f t="shared" si="72"/>
        <v/>
      </c>
      <c r="G938" s="29" t="str">
        <f>IFERROR(RunningBMR,"")</f>
        <v/>
      </c>
      <c r="H938" s="20" t="str">
        <f>IFERROR(IF(L937&gt;0,G937*ActivityFactor+IF(WeightGoal="Maintain",0,IF(WeightGoal="Decrease",-500,IF(WeightGoal="Increase",500))),""),"")</f>
        <v/>
      </c>
      <c r="I938" s="20" t="str">
        <f>IFERROR(G938*(ActivityFactor),"")</f>
        <v/>
      </c>
      <c r="J938" s="20" t="str">
        <f>IFERROR(IF(WeightGoal="Increase",H938-I938,I938-H938),"")</f>
        <v/>
      </c>
      <c r="K938" s="21" t="str">
        <f t="shared" si="74"/>
        <v/>
      </c>
      <c r="L938" s="28" t="str">
        <f>IFERROR(IF(Standard,K938/CalsPerPound,K938/CalsPerPound/2.2),"")</f>
        <v/>
      </c>
      <c r="M938" s="27" t="str">
        <f>IFERROR(WeightToLoseGain-L938,"")</f>
        <v/>
      </c>
      <c r="N938" s="40" t="str">
        <f>IFERROR(IF(C937&lt;&gt;"",M938/(WeightToLoseGain),""),"")</f>
        <v/>
      </c>
    </row>
    <row r="939" spans="3:14" ht="15" customHeight="1" x14ac:dyDescent="0.3">
      <c r="C939" s="26" t="str">
        <f t="shared" si="70"/>
        <v/>
      </c>
      <c r="D939" s="18" t="str">
        <f t="shared" si="73"/>
        <v/>
      </c>
      <c r="E939" s="18" t="str">
        <f t="shared" si="71"/>
        <v/>
      </c>
      <c r="F939" s="19" t="str">
        <f t="shared" si="72"/>
        <v/>
      </c>
      <c r="G939" s="29" t="str">
        <f>IFERROR(RunningBMR,"")</f>
        <v/>
      </c>
      <c r="H939" s="20" t="str">
        <f>IFERROR(IF(L938&gt;0,G938*ActivityFactor+IF(WeightGoal="Maintain",0,IF(WeightGoal="Decrease",-500,IF(WeightGoal="Increase",500))),""),"")</f>
        <v/>
      </c>
      <c r="I939" s="20" t="str">
        <f>IFERROR(G939*(ActivityFactor),"")</f>
        <v/>
      </c>
      <c r="J939" s="20" t="str">
        <f>IFERROR(IF(WeightGoal="Increase",H939-I939,I939-H939),"")</f>
        <v/>
      </c>
      <c r="K939" s="21" t="str">
        <f t="shared" si="74"/>
        <v/>
      </c>
      <c r="L939" s="28" t="str">
        <f>IFERROR(IF(Standard,K939/CalsPerPound,K939/CalsPerPound/2.2),"")</f>
        <v/>
      </c>
      <c r="M939" s="27" t="str">
        <f>IFERROR(WeightToLoseGain-L939,"")</f>
        <v/>
      </c>
      <c r="N939" s="40" t="str">
        <f>IFERROR(IF(C938&lt;&gt;"",M939/(WeightToLoseGain),""),"")</f>
        <v/>
      </c>
    </row>
    <row r="940" spans="3:14" ht="15" customHeight="1" x14ac:dyDescent="0.3">
      <c r="C940" s="26" t="str">
        <f t="shared" si="70"/>
        <v/>
      </c>
      <c r="D940" s="18" t="str">
        <f t="shared" si="73"/>
        <v/>
      </c>
      <c r="E940" s="18" t="str">
        <f t="shared" si="71"/>
        <v/>
      </c>
      <c r="F940" s="19" t="str">
        <f t="shared" si="72"/>
        <v/>
      </c>
      <c r="G940" s="29" t="str">
        <f>IFERROR(RunningBMR,"")</f>
        <v/>
      </c>
      <c r="H940" s="20" t="str">
        <f>IFERROR(IF(L939&gt;0,G939*ActivityFactor+IF(WeightGoal="Maintain",0,IF(WeightGoal="Decrease",-500,IF(WeightGoal="Increase",500))),""),"")</f>
        <v/>
      </c>
      <c r="I940" s="20" t="str">
        <f>IFERROR(G940*(ActivityFactor),"")</f>
        <v/>
      </c>
      <c r="J940" s="20" t="str">
        <f>IFERROR(IF(WeightGoal="Increase",H940-I940,I940-H940),"")</f>
        <v/>
      </c>
      <c r="K940" s="21" t="str">
        <f t="shared" si="74"/>
        <v/>
      </c>
      <c r="L940" s="28" t="str">
        <f>IFERROR(IF(Standard,K940/CalsPerPound,K940/CalsPerPound/2.2),"")</f>
        <v/>
      </c>
      <c r="M940" s="27" t="str">
        <f>IFERROR(WeightToLoseGain-L940,"")</f>
        <v/>
      </c>
      <c r="N940" s="40" t="str">
        <f>IFERROR(IF(C939&lt;&gt;"",M940/(WeightToLoseGain),""),"")</f>
        <v/>
      </c>
    </row>
    <row r="941" spans="3:14" ht="15" customHeight="1" x14ac:dyDescent="0.3">
      <c r="C941" s="26" t="str">
        <f t="shared" si="70"/>
        <v/>
      </c>
      <c r="D941" s="18" t="str">
        <f t="shared" si="73"/>
        <v/>
      </c>
      <c r="E941" s="18" t="str">
        <f t="shared" si="71"/>
        <v/>
      </c>
      <c r="F941" s="19" t="str">
        <f t="shared" si="72"/>
        <v/>
      </c>
      <c r="G941" s="29" t="str">
        <f>IFERROR(RunningBMR,"")</f>
        <v/>
      </c>
      <c r="H941" s="20" t="str">
        <f>IFERROR(IF(L940&gt;0,G940*ActivityFactor+IF(WeightGoal="Maintain",0,IF(WeightGoal="Decrease",-500,IF(WeightGoal="Increase",500))),""),"")</f>
        <v/>
      </c>
      <c r="I941" s="20" t="str">
        <f>IFERROR(G941*(ActivityFactor),"")</f>
        <v/>
      </c>
      <c r="J941" s="20" t="str">
        <f>IFERROR(IF(WeightGoal="Increase",H941-I941,I941-H941),"")</f>
        <v/>
      </c>
      <c r="K941" s="21" t="str">
        <f t="shared" si="74"/>
        <v/>
      </c>
      <c r="L941" s="28" t="str">
        <f>IFERROR(IF(Standard,K941/CalsPerPound,K941/CalsPerPound/2.2),"")</f>
        <v/>
      </c>
      <c r="M941" s="27" t="str">
        <f>IFERROR(WeightToLoseGain-L941,"")</f>
        <v/>
      </c>
      <c r="N941" s="40" t="str">
        <f>IFERROR(IF(C940&lt;&gt;"",M941/(WeightToLoseGain),""),"")</f>
        <v/>
      </c>
    </row>
    <row r="942" spans="3:14" ht="15" customHeight="1" x14ac:dyDescent="0.3">
      <c r="C942" s="26" t="str">
        <f t="shared" si="70"/>
        <v/>
      </c>
      <c r="D942" s="18" t="str">
        <f t="shared" si="73"/>
        <v/>
      </c>
      <c r="E942" s="18" t="str">
        <f t="shared" si="71"/>
        <v/>
      </c>
      <c r="F942" s="19" t="str">
        <f t="shared" si="72"/>
        <v/>
      </c>
      <c r="G942" s="29" t="str">
        <f>IFERROR(RunningBMR,"")</f>
        <v/>
      </c>
      <c r="H942" s="20" t="str">
        <f>IFERROR(IF(L941&gt;0,G941*ActivityFactor+IF(WeightGoal="Maintain",0,IF(WeightGoal="Decrease",-500,IF(WeightGoal="Increase",500))),""),"")</f>
        <v/>
      </c>
      <c r="I942" s="20" t="str">
        <f>IFERROR(G942*(ActivityFactor),"")</f>
        <v/>
      </c>
      <c r="J942" s="20" t="str">
        <f>IFERROR(IF(WeightGoal="Increase",H942-I942,I942-H942),"")</f>
        <v/>
      </c>
      <c r="K942" s="21" t="str">
        <f t="shared" si="74"/>
        <v/>
      </c>
      <c r="L942" s="28" t="str">
        <f>IFERROR(IF(Standard,K942/CalsPerPound,K942/CalsPerPound/2.2),"")</f>
        <v/>
      </c>
      <c r="M942" s="27" t="str">
        <f>IFERROR(WeightToLoseGain-L942,"")</f>
        <v/>
      </c>
      <c r="N942" s="40" t="str">
        <f>IFERROR(IF(C941&lt;&gt;"",M942/(WeightToLoseGain),""),"")</f>
        <v/>
      </c>
    </row>
    <row r="943" spans="3:14" ht="15" customHeight="1" x14ac:dyDescent="0.3">
      <c r="C943" s="26" t="str">
        <f t="shared" si="70"/>
        <v/>
      </c>
      <c r="D943" s="18" t="str">
        <f t="shared" si="73"/>
        <v/>
      </c>
      <c r="E943" s="18" t="str">
        <f t="shared" si="71"/>
        <v/>
      </c>
      <c r="F943" s="19" t="str">
        <f t="shared" si="72"/>
        <v/>
      </c>
      <c r="G943" s="29" t="str">
        <f>IFERROR(RunningBMR,"")</f>
        <v/>
      </c>
      <c r="H943" s="20" t="str">
        <f>IFERROR(IF(L942&gt;0,G942*ActivityFactor+IF(WeightGoal="Maintain",0,IF(WeightGoal="Decrease",-500,IF(WeightGoal="Increase",500))),""),"")</f>
        <v/>
      </c>
      <c r="I943" s="20" t="str">
        <f>IFERROR(G943*(ActivityFactor),"")</f>
        <v/>
      </c>
      <c r="J943" s="20" t="str">
        <f>IFERROR(IF(WeightGoal="Increase",H943-I943,I943-H943),"")</f>
        <v/>
      </c>
      <c r="K943" s="21" t="str">
        <f t="shared" si="74"/>
        <v/>
      </c>
      <c r="L943" s="28" t="str">
        <f>IFERROR(IF(Standard,K943/CalsPerPound,K943/CalsPerPound/2.2),"")</f>
        <v/>
      </c>
      <c r="M943" s="27" t="str">
        <f>IFERROR(WeightToLoseGain-L943,"")</f>
        <v/>
      </c>
      <c r="N943" s="40" t="str">
        <f>IFERROR(IF(C942&lt;&gt;"",M943/(WeightToLoseGain),""),"")</f>
        <v/>
      </c>
    </row>
    <row r="944" spans="3:14" ht="15" customHeight="1" x14ac:dyDescent="0.3">
      <c r="C944" s="26" t="str">
        <f t="shared" si="70"/>
        <v/>
      </c>
      <c r="D944" s="18" t="str">
        <f t="shared" si="73"/>
        <v/>
      </c>
      <c r="E944" s="18" t="str">
        <f t="shared" si="71"/>
        <v/>
      </c>
      <c r="F944" s="19" t="str">
        <f t="shared" si="72"/>
        <v/>
      </c>
      <c r="G944" s="29" t="str">
        <f>IFERROR(RunningBMR,"")</f>
        <v/>
      </c>
      <c r="H944" s="20" t="str">
        <f>IFERROR(IF(L943&gt;0,G943*ActivityFactor+IF(WeightGoal="Maintain",0,IF(WeightGoal="Decrease",-500,IF(WeightGoal="Increase",500))),""),"")</f>
        <v/>
      </c>
      <c r="I944" s="20" t="str">
        <f>IFERROR(G944*(ActivityFactor),"")</f>
        <v/>
      </c>
      <c r="J944" s="20" t="str">
        <f>IFERROR(IF(WeightGoal="Increase",H944-I944,I944-H944),"")</f>
        <v/>
      </c>
      <c r="K944" s="21" t="str">
        <f t="shared" si="74"/>
        <v/>
      </c>
      <c r="L944" s="28" t="str">
        <f>IFERROR(IF(Standard,K944/CalsPerPound,K944/CalsPerPound/2.2),"")</f>
        <v/>
      </c>
      <c r="M944" s="27" t="str">
        <f>IFERROR(WeightToLoseGain-L944,"")</f>
        <v/>
      </c>
      <c r="N944" s="40" t="str">
        <f>IFERROR(IF(C943&lt;&gt;"",M944/(WeightToLoseGain),""),"")</f>
        <v/>
      </c>
    </row>
    <row r="945" spans="3:14" ht="15" customHeight="1" x14ac:dyDescent="0.3">
      <c r="C945" s="26" t="str">
        <f t="shared" si="70"/>
        <v/>
      </c>
      <c r="D945" s="18" t="str">
        <f t="shared" si="73"/>
        <v/>
      </c>
      <c r="E945" s="18" t="str">
        <f t="shared" si="71"/>
        <v/>
      </c>
      <c r="F945" s="19" t="str">
        <f t="shared" si="72"/>
        <v/>
      </c>
      <c r="G945" s="29" t="str">
        <f>IFERROR(RunningBMR,"")</f>
        <v/>
      </c>
      <c r="H945" s="20" t="str">
        <f>IFERROR(IF(L944&gt;0,G944*ActivityFactor+IF(WeightGoal="Maintain",0,IF(WeightGoal="Decrease",-500,IF(WeightGoal="Increase",500))),""),"")</f>
        <v/>
      </c>
      <c r="I945" s="20" t="str">
        <f>IFERROR(G945*(ActivityFactor),"")</f>
        <v/>
      </c>
      <c r="J945" s="20" t="str">
        <f>IFERROR(IF(WeightGoal="Increase",H945-I945,I945-H945),"")</f>
        <v/>
      </c>
      <c r="K945" s="21" t="str">
        <f t="shared" si="74"/>
        <v/>
      </c>
      <c r="L945" s="28" t="str">
        <f>IFERROR(IF(Standard,K945/CalsPerPound,K945/CalsPerPound/2.2),"")</f>
        <v/>
      </c>
      <c r="M945" s="27" t="str">
        <f>IFERROR(WeightToLoseGain-L945,"")</f>
        <v/>
      </c>
      <c r="N945" s="40" t="str">
        <f>IFERROR(IF(C944&lt;&gt;"",M945/(WeightToLoseGain),""),"")</f>
        <v/>
      </c>
    </row>
    <row r="946" spans="3:14" ht="15" customHeight="1" x14ac:dyDescent="0.3">
      <c r="C946" s="26" t="str">
        <f t="shared" si="70"/>
        <v/>
      </c>
      <c r="D946" s="18" t="str">
        <f t="shared" si="73"/>
        <v/>
      </c>
      <c r="E946" s="18" t="str">
        <f t="shared" si="71"/>
        <v/>
      </c>
      <c r="F946" s="19" t="str">
        <f t="shared" si="72"/>
        <v/>
      </c>
      <c r="G946" s="29" t="str">
        <f>IFERROR(RunningBMR,"")</f>
        <v/>
      </c>
      <c r="H946" s="20" t="str">
        <f>IFERROR(IF(L945&gt;0,G945*ActivityFactor+IF(WeightGoal="Maintain",0,IF(WeightGoal="Decrease",-500,IF(WeightGoal="Increase",500))),""),"")</f>
        <v/>
      </c>
      <c r="I946" s="20" t="str">
        <f>IFERROR(G946*(ActivityFactor),"")</f>
        <v/>
      </c>
      <c r="J946" s="20" t="str">
        <f>IFERROR(IF(WeightGoal="Increase",H946-I946,I946-H946),"")</f>
        <v/>
      </c>
      <c r="K946" s="21" t="str">
        <f t="shared" si="74"/>
        <v/>
      </c>
      <c r="L946" s="28" t="str">
        <f>IFERROR(IF(Standard,K946/CalsPerPound,K946/CalsPerPound/2.2),"")</f>
        <v/>
      </c>
      <c r="M946" s="27" t="str">
        <f>IFERROR(WeightToLoseGain-L946,"")</f>
        <v/>
      </c>
      <c r="N946" s="40" t="str">
        <f>IFERROR(IF(C945&lt;&gt;"",M946/(WeightToLoseGain),""),"")</f>
        <v/>
      </c>
    </row>
    <row r="947" spans="3:14" ht="15" customHeight="1" x14ac:dyDescent="0.3">
      <c r="C947" s="26" t="str">
        <f t="shared" si="70"/>
        <v/>
      </c>
      <c r="D947" s="18" t="str">
        <f t="shared" si="73"/>
        <v/>
      </c>
      <c r="E947" s="18" t="str">
        <f t="shared" si="71"/>
        <v/>
      </c>
      <c r="F947" s="19" t="str">
        <f t="shared" si="72"/>
        <v/>
      </c>
      <c r="G947" s="29" t="str">
        <f>IFERROR(RunningBMR,"")</f>
        <v/>
      </c>
      <c r="H947" s="20" t="str">
        <f>IFERROR(IF(L946&gt;0,G946*ActivityFactor+IF(WeightGoal="Maintain",0,IF(WeightGoal="Decrease",-500,IF(WeightGoal="Increase",500))),""),"")</f>
        <v/>
      </c>
      <c r="I947" s="20" t="str">
        <f>IFERROR(G947*(ActivityFactor),"")</f>
        <v/>
      </c>
      <c r="J947" s="20" t="str">
        <f>IFERROR(IF(WeightGoal="Increase",H947-I947,I947-H947),"")</f>
        <v/>
      </c>
      <c r="K947" s="21" t="str">
        <f t="shared" si="74"/>
        <v/>
      </c>
      <c r="L947" s="28" t="str">
        <f>IFERROR(IF(Standard,K947/CalsPerPound,K947/CalsPerPound/2.2),"")</f>
        <v/>
      </c>
      <c r="M947" s="27" t="str">
        <f>IFERROR(WeightToLoseGain-L947,"")</f>
        <v/>
      </c>
      <c r="N947" s="40" t="str">
        <f>IFERROR(IF(C946&lt;&gt;"",M947/(WeightToLoseGain),""),"")</f>
        <v/>
      </c>
    </row>
    <row r="948" spans="3:14" ht="15" customHeight="1" x14ac:dyDescent="0.3">
      <c r="C948" s="26" t="str">
        <f t="shared" si="70"/>
        <v/>
      </c>
      <c r="D948" s="18" t="str">
        <f t="shared" si="73"/>
        <v/>
      </c>
      <c r="E948" s="18" t="str">
        <f t="shared" si="71"/>
        <v/>
      </c>
      <c r="F948" s="19" t="str">
        <f t="shared" si="72"/>
        <v/>
      </c>
      <c r="G948" s="29" t="str">
        <f>IFERROR(RunningBMR,"")</f>
        <v/>
      </c>
      <c r="H948" s="20" t="str">
        <f>IFERROR(IF(L947&gt;0,G947*ActivityFactor+IF(WeightGoal="Maintain",0,IF(WeightGoal="Decrease",-500,IF(WeightGoal="Increase",500))),""),"")</f>
        <v/>
      </c>
      <c r="I948" s="20" t="str">
        <f>IFERROR(G948*(ActivityFactor),"")</f>
        <v/>
      </c>
      <c r="J948" s="20" t="str">
        <f>IFERROR(IF(WeightGoal="Increase",H948-I948,I948-H948),"")</f>
        <v/>
      </c>
      <c r="K948" s="21" t="str">
        <f t="shared" si="74"/>
        <v/>
      </c>
      <c r="L948" s="28" t="str">
        <f>IFERROR(IF(Standard,K948/CalsPerPound,K948/CalsPerPound/2.2),"")</f>
        <v/>
      </c>
      <c r="M948" s="27" t="str">
        <f>IFERROR(WeightToLoseGain-L948,"")</f>
        <v/>
      </c>
      <c r="N948" s="40" t="str">
        <f>IFERROR(IF(C947&lt;&gt;"",M948/(WeightToLoseGain),""),"")</f>
        <v/>
      </c>
    </row>
    <row r="949" spans="3:14" ht="15" customHeight="1" x14ac:dyDescent="0.3">
      <c r="C949" s="26" t="str">
        <f t="shared" si="70"/>
        <v/>
      </c>
      <c r="D949" s="18" t="str">
        <f t="shared" si="73"/>
        <v/>
      </c>
      <c r="E949" s="18" t="str">
        <f t="shared" si="71"/>
        <v/>
      </c>
      <c r="F949" s="19" t="str">
        <f t="shared" si="72"/>
        <v/>
      </c>
      <c r="G949" s="29" t="str">
        <f>IFERROR(RunningBMR,"")</f>
        <v/>
      </c>
      <c r="H949" s="20" t="str">
        <f>IFERROR(IF(L948&gt;0,G948*ActivityFactor+IF(WeightGoal="Maintain",0,IF(WeightGoal="Decrease",-500,IF(WeightGoal="Increase",500))),""),"")</f>
        <v/>
      </c>
      <c r="I949" s="20" t="str">
        <f>IFERROR(G949*(ActivityFactor),"")</f>
        <v/>
      </c>
      <c r="J949" s="20" t="str">
        <f>IFERROR(IF(WeightGoal="Increase",H949-I949,I949-H949),"")</f>
        <v/>
      </c>
      <c r="K949" s="21" t="str">
        <f t="shared" si="74"/>
        <v/>
      </c>
      <c r="L949" s="28" t="str">
        <f>IFERROR(IF(Standard,K949/CalsPerPound,K949/CalsPerPound/2.2),"")</f>
        <v/>
      </c>
      <c r="M949" s="27" t="str">
        <f>IFERROR(WeightToLoseGain-L949,"")</f>
        <v/>
      </c>
      <c r="N949" s="40" t="str">
        <f>IFERROR(IF(C948&lt;&gt;"",M949/(WeightToLoseGain),""),"")</f>
        <v/>
      </c>
    </row>
    <row r="950" spans="3:14" ht="15" customHeight="1" x14ac:dyDescent="0.3">
      <c r="C950" s="26" t="str">
        <f t="shared" si="70"/>
        <v/>
      </c>
      <c r="D950" s="18" t="str">
        <f t="shared" si="73"/>
        <v/>
      </c>
      <c r="E950" s="18" t="str">
        <f t="shared" si="71"/>
        <v/>
      </c>
      <c r="F950" s="19" t="str">
        <f t="shared" si="72"/>
        <v/>
      </c>
      <c r="G950" s="29" t="str">
        <f>IFERROR(RunningBMR,"")</f>
        <v/>
      </c>
      <c r="H950" s="20" t="str">
        <f>IFERROR(IF(L949&gt;0,G949*ActivityFactor+IF(WeightGoal="Maintain",0,IF(WeightGoal="Decrease",-500,IF(WeightGoal="Increase",500))),""),"")</f>
        <v/>
      </c>
      <c r="I950" s="20" t="str">
        <f>IFERROR(G950*(ActivityFactor),"")</f>
        <v/>
      </c>
      <c r="J950" s="20" t="str">
        <f>IFERROR(IF(WeightGoal="Increase",H950-I950,I950-H950),"")</f>
        <v/>
      </c>
      <c r="K950" s="21" t="str">
        <f t="shared" si="74"/>
        <v/>
      </c>
      <c r="L950" s="28" t="str">
        <f>IFERROR(IF(Standard,K950/CalsPerPound,K950/CalsPerPound/2.2),"")</f>
        <v/>
      </c>
      <c r="M950" s="27" t="str">
        <f>IFERROR(WeightToLoseGain-L950,"")</f>
        <v/>
      </c>
      <c r="N950" s="40" t="str">
        <f>IFERROR(IF(C949&lt;&gt;"",M950/(WeightToLoseGain),""),"")</f>
        <v/>
      </c>
    </row>
    <row r="951" spans="3:14" ht="15" customHeight="1" x14ac:dyDescent="0.3">
      <c r="C951" s="26" t="str">
        <f t="shared" si="70"/>
        <v/>
      </c>
      <c r="D951" s="18" t="str">
        <f t="shared" si="73"/>
        <v/>
      </c>
      <c r="E951" s="18" t="str">
        <f t="shared" si="71"/>
        <v/>
      </c>
      <c r="F951" s="19" t="str">
        <f t="shared" si="72"/>
        <v/>
      </c>
      <c r="G951" s="29" t="str">
        <f>IFERROR(RunningBMR,"")</f>
        <v/>
      </c>
      <c r="H951" s="20" t="str">
        <f>IFERROR(IF(L950&gt;0,G950*ActivityFactor+IF(WeightGoal="Maintain",0,IF(WeightGoal="Decrease",-500,IF(WeightGoal="Increase",500))),""),"")</f>
        <v/>
      </c>
      <c r="I951" s="20" t="str">
        <f>IFERROR(G951*(ActivityFactor),"")</f>
        <v/>
      </c>
      <c r="J951" s="20" t="str">
        <f>IFERROR(IF(WeightGoal="Increase",H951-I951,I951-H951),"")</f>
        <v/>
      </c>
      <c r="K951" s="21" t="str">
        <f t="shared" si="74"/>
        <v/>
      </c>
      <c r="L951" s="28" t="str">
        <f>IFERROR(IF(Standard,K951/CalsPerPound,K951/CalsPerPound/2.2),"")</f>
        <v/>
      </c>
      <c r="M951" s="27" t="str">
        <f>IFERROR(WeightToLoseGain-L951,"")</f>
        <v/>
      </c>
      <c r="N951" s="40" t="str">
        <f>IFERROR(IF(C950&lt;&gt;"",M951/(WeightToLoseGain),""),"")</f>
        <v/>
      </c>
    </row>
    <row r="952" spans="3:14" ht="15" customHeight="1" x14ac:dyDescent="0.3">
      <c r="C952" s="26" t="str">
        <f t="shared" si="70"/>
        <v/>
      </c>
      <c r="D952" s="18" t="str">
        <f t="shared" si="73"/>
        <v/>
      </c>
      <c r="E952" s="18" t="str">
        <f t="shared" si="71"/>
        <v/>
      </c>
      <c r="F952" s="19" t="str">
        <f t="shared" si="72"/>
        <v/>
      </c>
      <c r="G952" s="29" t="str">
        <f>IFERROR(RunningBMR,"")</f>
        <v/>
      </c>
      <c r="H952" s="20" t="str">
        <f>IFERROR(IF(L951&gt;0,G951*ActivityFactor+IF(WeightGoal="Maintain",0,IF(WeightGoal="Decrease",-500,IF(WeightGoal="Increase",500))),""),"")</f>
        <v/>
      </c>
      <c r="I952" s="20" t="str">
        <f>IFERROR(G952*(ActivityFactor),"")</f>
        <v/>
      </c>
      <c r="J952" s="20" t="str">
        <f>IFERROR(IF(WeightGoal="Increase",H952-I952,I952-H952),"")</f>
        <v/>
      </c>
      <c r="K952" s="21" t="str">
        <f t="shared" si="74"/>
        <v/>
      </c>
      <c r="L952" s="28" t="str">
        <f>IFERROR(IF(Standard,K952/CalsPerPound,K952/CalsPerPound/2.2),"")</f>
        <v/>
      </c>
      <c r="M952" s="27" t="str">
        <f>IFERROR(WeightToLoseGain-L952,"")</f>
        <v/>
      </c>
      <c r="N952" s="40" t="str">
        <f>IFERROR(IF(C951&lt;&gt;"",M952/(WeightToLoseGain),""),"")</f>
        <v/>
      </c>
    </row>
    <row r="953" spans="3:14" ht="15" customHeight="1" x14ac:dyDescent="0.3">
      <c r="C953" s="26" t="str">
        <f t="shared" si="70"/>
        <v/>
      </c>
      <c r="D953" s="18" t="str">
        <f t="shared" si="73"/>
        <v/>
      </c>
      <c r="E953" s="18" t="str">
        <f t="shared" si="71"/>
        <v/>
      </c>
      <c r="F953" s="19" t="str">
        <f t="shared" si="72"/>
        <v/>
      </c>
      <c r="G953" s="29" t="str">
        <f>IFERROR(RunningBMR,"")</f>
        <v/>
      </c>
      <c r="H953" s="20" t="str">
        <f>IFERROR(IF(L952&gt;0,G952*ActivityFactor+IF(WeightGoal="Maintain",0,IF(WeightGoal="Decrease",-500,IF(WeightGoal="Increase",500))),""),"")</f>
        <v/>
      </c>
      <c r="I953" s="20" t="str">
        <f>IFERROR(G953*(ActivityFactor),"")</f>
        <v/>
      </c>
      <c r="J953" s="20" t="str">
        <f>IFERROR(IF(WeightGoal="Increase",H953-I953,I953-H953),"")</f>
        <v/>
      </c>
      <c r="K953" s="21" t="str">
        <f t="shared" si="74"/>
        <v/>
      </c>
      <c r="L953" s="28" t="str">
        <f>IFERROR(IF(Standard,K953/CalsPerPound,K953/CalsPerPound/2.2),"")</f>
        <v/>
      </c>
      <c r="M953" s="27" t="str">
        <f>IFERROR(WeightToLoseGain-L953,"")</f>
        <v/>
      </c>
      <c r="N953" s="40" t="str">
        <f>IFERROR(IF(C952&lt;&gt;"",M953/(WeightToLoseGain),""),"")</f>
        <v/>
      </c>
    </row>
    <row r="954" spans="3:14" ht="15" customHeight="1" x14ac:dyDescent="0.3">
      <c r="C954" s="26" t="str">
        <f t="shared" si="70"/>
        <v/>
      </c>
      <c r="D954" s="18" t="str">
        <f t="shared" si="73"/>
        <v/>
      </c>
      <c r="E954" s="18" t="str">
        <f t="shared" si="71"/>
        <v/>
      </c>
      <c r="F954" s="19" t="str">
        <f t="shared" si="72"/>
        <v/>
      </c>
      <c r="G954" s="29" t="str">
        <f>IFERROR(RunningBMR,"")</f>
        <v/>
      </c>
      <c r="H954" s="20" t="str">
        <f>IFERROR(IF(L953&gt;0,G953*ActivityFactor+IF(WeightGoal="Maintain",0,IF(WeightGoal="Decrease",-500,IF(WeightGoal="Increase",500))),""),"")</f>
        <v/>
      </c>
      <c r="I954" s="20" t="str">
        <f>IFERROR(G954*(ActivityFactor),"")</f>
        <v/>
      </c>
      <c r="J954" s="20" t="str">
        <f>IFERROR(IF(WeightGoal="Increase",H954-I954,I954-H954),"")</f>
        <v/>
      </c>
      <c r="K954" s="21" t="str">
        <f t="shared" si="74"/>
        <v/>
      </c>
      <c r="L954" s="28" t="str">
        <f>IFERROR(IF(Standard,K954/CalsPerPound,K954/CalsPerPound/2.2),"")</f>
        <v/>
      </c>
      <c r="M954" s="27" t="str">
        <f>IFERROR(WeightToLoseGain-L954,"")</f>
        <v/>
      </c>
      <c r="N954" s="40" t="str">
        <f>IFERROR(IF(C953&lt;&gt;"",M954/(WeightToLoseGain),""),"")</f>
        <v/>
      </c>
    </row>
    <row r="955" spans="3:14" ht="15" customHeight="1" x14ac:dyDescent="0.3">
      <c r="C955" s="26" t="str">
        <f t="shared" si="70"/>
        <v/>
      </c>
      <c r="D955" s="18" t="str">
        <f t="shared" si="73"/>
        <v/>
      </c>
      <c r="E955" s="18" t="str">
        <f t="shared" si="71"/>
        <v/>
      </c>
      <c r="F955" s="19" t="str">
        <f t="shared" si="72"/>
        <v/>
      </c>
      <c r="G955" s="29" t="str">
        <f>IFERROR(RunningBMR,"")</f>
        <v/>
      </c>
      <c r="H955" s="20" t="str">
        <f>IFERROR(IF(L954&gt;0,G954*ActivityFactor+IF(WeightGoal="Maintain",0,IF(WeightGoal="Decrease",-500,IF(WeightGoal="Increase",500))),""),"")</f>
        <v/>
      </c>
      <c r="I955" s="20" t="str">
        <f>IFERROR(G955*(ActivityFactor),"")</f>
        <v/>
      </c>
      <c r="J955" s="20" t="str">
        <f>IFERROR(IF(WeightGoal="Increase",H955-I955,I955-H955),"")</f>
        <v/>
      </c>
      <c r="K955" s="21" t="str">
        <f t="shared" si="74"/>
        <v/>
      </c>
      <c r="L955" s="28" t="str">
        <f>IFERROR(IF(Standard,K955/CalsPerPound,K955/CalsPerPound/2.2),"")</f>
        <v/>
      </c>
      <c r="M955" s="27" t="str">
        <f>IFERROR(WeightToLoseGain-L955,"")</f>
        <v/>
      </c>
      <c r="N955" s="40" t="str">
        <f>IFERROR(IF(C954&lt;&gt;"",M955/(WeightToLoseGain),""),"")</f>
        <v/>
      </c>
    </row>
    <row r="956" spans="3:14" ht="15" customHeight="1" x14ac:dyDescent="0.3">
      <c r="C956" s="26" t="str">
        <f t="shared" si="70"/>
        <v/>
      </c>
      <c r="D956" s="18" t="str">
        <f t="shared" si="73"/>
        <v/>
      </c>
      <c r="E956" s="18" t="str">
        <f t="shared" si="71"/>
        <v/>
      </c>
      <c r="F956" s="19" t="str">
        <f t="shared" si="72"/>
        <v/>
      </c>
      <c r="G956" s="29" t="str">
        <f>IFERROR(RunningBMR,"")</f>
        <v/>
      </c>
      <c r="H956" s="20" t="str">
        <f>IFERROR(IF(L955&gt;0,G955*ActivityFactor+IF(WeightGoal="Maintain",0,IF(WeightGoal="Decrease",-500,IF(WeightGoal="Increase",500))),""),"")</f>
        <v/>
      </c>
      <c r="I956" s="20" t="str">
        <f>IFERROR(G956*(ActivityFactor),"")</f>
        <v/>
      </c>
      <c r="J956" s="20" t="str">
        <f>IFERROR(IF(WeightGoal="Increase",H956-I956,I956-H956),"")</f>
        <v/>
      </c>
      <c r="K956" s="21" t="str">
        <f t="shared" si="74"/>
        <v/>
      </c>
      <c r="L956" s="28" t="str">
        <f>IFERROR(IF(Standard,K956/CalsPerPound,K956/CalsPerPound/2.2),"")</f>
        <v/>
      </c>
      <c r="M956" s="27" t="str">
        <f>IFERROR(WeightToLoseGain-L956,"")</f>
        <v/>
      </c>
      <c r="N956" s="40" t="str">
        <f>IFERROR(IF(C955&lt;&gt;"",M956/(WeightToLoseGain),""),"")</f>
        <v/>
      </c>
    </row>
    <row r="957" spans="3:14" ht="15" customHeight="1" x14ac:dyDescent="0.3">
      <c r="C957" s="26" t="str">
        <f t="shared" si="70"/>
        <v/>
      </c>
      <c r="D957" s="18" t="str">
        <f t="shared" si="73"/>
        <v/>
      </c>
      <c r="E957" s="18" t="str">
        <f t="shared" si="71"/>
        <v/>
      </c>
      <c r="F957" s="19" t="str">
        <f t="shared" si="72"/>
        <v/>
      </c>
      <c r="G957" s="29" t="str">
        <f>IFERROR(RunningBMR,"")</f>
        <v/>
      </c>
      <c r="H957" s="20" t="str">
        <f>IFERROR(IF(L956&gt;0,G956*ActivityFactor+IF(WeightGoal="Maintain",0,IF(WeightGoal="Decrease",-500,IF(WeightGoal="Increase",500))),""),"")</f>
        <v/>
      </c>
      <c r="I957" s="20" t="str">
        <f>IFERROR(G957*(ActivityFactor),"")</f>
        <v/>
      </c>
      <c r="J957" s="20" t="str">
        <f>IFERROR(IF(WeightGoal="Increase",H957-I957,I957-H957),"")</f>
        <v/>
      </c>
      <c r="K957" s="21" t="str">
        <f t="shared" si="74"/>
        <v/>
      </c>
      <c r="L957" s="28" t="str">
        <f>IFERROR(IF(Standard,K957/CalsPerPound,K957/CalsPerPound/2.2),"")</f>
        <v/>
      </c>
      <c r="M957" s="27" t="str">
        <f>IFERROR(WeightToLoseGain-L957,"")</f>
        <v/>
      </c>
      <c r="N957" s="40" t="str">
        <f>IFERROR(IF(C956&lt;&gt;"",M957/(WeightToLoseGain),""),"")</f>
        <v/>
      </c>
    </row>
    <row r="958" spans="3:14" ht="15" customHeight="1" x14ac:dyDescent="0.3">
      <c r="C958" s="26" t="str">
        <f t="shared" si="70"/>
        <v/>
      </c>
      <c r="D958" s="18" t="str">
        <f t="shared" si="73"/>
        <v/>
      </c>
      <c r="E958" s="18" t="str">
        <f t="shared" si="71"/>
        <v/>
      </c>
      <c r="F958" s="19" t="str">
        <f t="shared" si="72"/>
        <v/>
      </c>
      <c r="G958" s="29" t="str">
        <f>IFERROR(RunningBMR,"")</f>
        <v/>
      </c>
      <c r="H958" s="20" t="str">
        <f>IFERROR(IF(L957&gt;0,G957*ActivityFactor+IF(WeightGoal="Maintain",0,IF(WeightGoal="Decrease",-500,IF(WeightGoal="Increase",500))),""),"")</f>
        <v/>
      </c>
      <c r="I958" s="20" t="str">
        <f>IFERROR(G958*(ActivityFactor),"")</f>
        <v/>
      </c>
      <c r="J958" s="20" t="str">
        <f>IFERROR(IF(WeightGoal="Increase",H958-I958,I958-H958),"")</f>
        <v/>
      </c>
      <c r="K958" s="21" t="str">
        <f t="shared" si="74"/>
        <v/>
      </c>
      <c r="L958" s="28" t="str">
        <f>IFERROR(IF(Standard,K958/CalsPerPound,K958/CalsPerPound/2.2),"")</f>
        <v/>
      </c>
      <c r="M958" s="27" t="str">
        <f>IFERROR(WeightToLoseGain-L958,"")</f>
        <v/>
      </c>
      <c r="N958" s="40" t="str">
        <f>IFERROR(IF(C957&lt;&gt;"",M958/(WeightToLoseGain),""),"")</f>
        <v/>
      </c>
    </row>
    <row r="959" spans="3:14" ht="15" customHeight="1" x14ac:dyDescent="0.3">
      <c r="C959" s="26" t="str">
        <f t="shared" si="70"/>
        <v/>
      </c>
      <c r="D959" s="18" t="str">
        <f t="shared" si="73"/>
        <v/>
      </c>
      <c r="E959" s="18" t="str">
        <f t="shared" si="71"/>
        <v/>
      </c>
      <c r="F959" s="19" t="str">
        <f t="shared" si="72"/>
        <v/>
      </c>
      <c r="G959" s="29" t="str">
        <f>IFERROR(RunningBMR,"")</f>
        <v/>
      </c>
      <c r="H959" s="20" t="str">
        <f>IFERROR(IF(L958&gt;0,G958*ActivityFactor+IF(WeightGoal="Maintain",0,IF(WeightGoal="Decrease",-500,IF(WeightGoal="Increase",500))),""),"")</f>
        <v/>
      </c>
      <c r="I959" s="20" t="str">
        <f>IFERROR(G959*(ActivityFactor),"")</f>
        <v/>
      </c>
      <c r="J959" s="20" t="str">
        <f>IFERROR(IF(WeightGoal="Increase",H959-I959,I959-H959),"")</f>
        <v/>
      </c>
      <c r="K959" s="21" t="str">
        <f t="shared" si="74"/>
        <v/>
      </c>
      <c r="L959" s="28" t="str">
        <f>IFERROR(IF(Standard,K959/CalsPerPound,K959/CalsPerPound/2.2),"")</f>
        <v/>
      </c>
      <c r="M959" s="27" t="str">
        <f>IFERROR(WeightToLoseGain-L959,"")</f>
        <v/>
      </c>
      <c r="N959" s="40" t="str">
        <f>IFERROR(IF(C958&lt;&gt;"",M959/(WeightToLoseGain),""),"")</f>
        <v/>
      </c>
    </row>
    <row r="960" spans="3:14" ht="15" customHeight="1" x14ac:dyDescent="0.3">
      <c r="C960" s="26" t="str">
        <f t="shared" si="70"/>
        <v/>
      </c>
      <c r="D960" s="18" t="str">
        <f t="shared" si="73"/>
        <v/>
      </c>
      <c r="E960" s="18" t="str">
        <f t="shared" si="71"/>
        <v/>
      </c>
      <c r="F960" s="19" t="str">
        <f t="shared" si="72"/>
        <v/>
      </c>
      <c r="G960" s="29" t="str">
        <f>IFERROR(RunningBMR,"")</f>
        <v/>
      </c>
      <c r="H960" s="20" t="str">
        <f>IFERROR(IF(L959&gt;0,G959*ActivityFactor+IF(WeightGoal="Maintain",0,IF(WeightGoal="Decrease",-500,IF(WeightGoal="Increase",500))),""),"")</f>
        <v/>
      </c>
      <c r="I960" s="20" t="str">
        <f>IFERROR(G960*(ActivityFactor),"")</f>
        <v/>
      </c>
      <c r="J960" s="20" t="str">
        <f>IFERROR(IF(WeightGoal="Increase",H960-I960,I960-H960),"")</f>
        <v/>
      </c>
      <c r="K960" s="21" t="str">
        <f t="shared" si="74"/>
        <v/>
      </c>
      <c r="L960" s="28" t="str">
        <f>IFERROR(IF(Standard,K960/CalsPerPound,K960/CalsPerPound/2.2),"")</f>
        <v/>
      </c>
      <c r="M960" s="27" t="str">
        <f>IFERROR(WeightToLoseGain-L960,"")</f>
        <v/>
      </c>
      <c r="N960" s="40" t="str">
        <f>IFERROR(IF(C959&lt;&gt;"",M960/(WeightToLoseGain),""),"")</f>
        <v/>
      </c>
    </row>
    <row r="961" spans="3:14" ht="15" customHeight="1" x14ac:dyDescent="0.3">
      <c r="C961" s="26" t="str">
        <f t="shared" si="70"/>
        <v/>
      </c>
      <c r="D961" s="18" t="str">
        <f t="shared" si="73"/>
        <v/>
      </c>
      <c r="E961" s="18" t="str">
        <f t="shared" si="71"/>
        <v/>
      </c>
      <c r="F961" s="19" t="str">
        <f t="shared" si="72"/>
        <v/>
      </c>
      <c r="G961" s="29" t="str">
        <f>IFERROR(RunningBMR,"")</f>
        <v/>
      </c>
      <c r="H961" s="20" t="str">
        <f>IFERROR(IF(L960&gt;0,G960*ActivityFactor+IF(WeightGoal="Maintain",0,IF(WeightGoal="Decrease",-500,IF(WeightGoal="Increase",500))),""),"")</f>
        <v/>
      </c>
      <c r="I961" s="20" t="str">
        <f>IFERROR(G961*(ActivityFactor),"")</f>
        <v/>
      </c>
      <c r="J961" s="20" t="str">
        <f>IFERROR(IF(WeightGoal="Increase",H961-I961,I961-H961),"")</f>
        <v/>
      </c>
      <c r="K961" s="21" t="str">
        <f t="shared" si="74"/>
        <v/>
      </c>
      <c r="L961" s="28" t="str">
        <f>IFERROR(IF(Standard,K961/CalsPerPound,K961/CalsPerPound/2.2),"")</f>
        <v/>
      </c>
      <c r="M961" s="27" t="str">
        <f>IFERROR(WeightToLoseGain-L961,"")</f>
        <v/>
      </c>
      <c r="N961" s="40" t="str">
        <f>IFERROR(IF(C960&lt;&gt;"",M961/(WeightToLoseGain),""),"")</f>
        <v/>
      </c>
    </row>
    <row r="962" spans="3:14" ht="15" customHeight="1" x14ac:dyDescent="0.3">
      <c r="C962" s="26" t="str">
        <f t="shared" si="70"/>
        <v/>
      </c>
      <c r="D962" s="18" t="str">
        <f t="shared" si="73"/>
        <v/>
      </c>
      <c r="E962" s="18" t="str">
        <f t="shared" si="71"/>
        <v/>
      </c>
      <c r="F962" s="19" t="str">
        <f t="shared" si="72"/>
        <v/>
      </c>
      <c r="G962" s="29" t="str">
        <f>IFERROR(RunningBMR,"")</f>
        <v/>
      </c>
      <c r="H962" s="20" t="str">
        <f>IFERROR(IF(L961&gt;0,G961*ActivityFactor+IF(WeightGoal="Maintain",0,IF(WeightGoal="Decrease",-500,IF(WeightGoal="Increase",500))),""),"")</f>
        <v/>
      </c>
      <c r="I962" s="20" t="str">
        <f>IFERROR(G962*(ActivityFactor),"")</f>
        <v/>
      </c>
      <c r="J962" s="20" t="str">
        <f>IFERROR(IF(WeightGoal="Increase",H962-I962,I962-H962),"")</f>
        <v/>
      </c>
      <c r="K962" s="21" t="str">
        <f t="shared" si="74"/>
        <v/>
      </c>
      <c r="L962" s="28" t="str">
        <f>IFERROR(IF(Standard,K962/CalsPerPound,K962/CalsPerPound/2.2),"")</f>
        <v/>
      </c>
      <c r="M962" s="27" t="str">
        <f>IFERROR(WeightToLoseGain-L962,"")</f>
        <v/>
      </c>
      <c r="N962" s="40" t="str">
        <f>IFERROR(IF(C961&lt;&gt;"",M962/(WeightToLoseGain),""),"")</f>
        <v/>
      </c>
    </row>
    <row r="963" spans="3:14" ht="15" customHeight="1" x14ac:dyDescent="0.3">
      <c r="C963" s="26" t="str">
        <f t="shared" si="70"/>
        <v/>
      </c>
      <c r="D963" s="18" t="str">
        <f t="shared" si="73"/>
        <v/>
      </c>
      <c r="E963" s="18" t="str">
        <f t="shared" si="71"/>
        <v/>
      </c>
      <c r="F963" s="19" t="str">
        <f t="shared" si="72"/>
        <v/>
      </c>
      <c r="G963" s="29" t="str">
        <f>IFERROR(RunningBMR,"")</f>
        <v/>
      </c>
      <c r="H963" s="20" t="str">
        <f>IFERROR(IF(L962&gt;0,G962*ActivityFactor+IF(WeightGoal="Maintain",0,IF(WeightGoal="Decrease",-500,IF(WeightGoal="Increase",500))),""),"")</f>
        <v/>
      </c>
      <c r="I963" s="20" t="str">
        <f>IFERROR(G963*(ActivityFactor),"")</f>
        <v/>
      </c>
      <c r="J963" s="20" t="str">
        <f>IFERROR(IF(WeightGoal="Increase",H963-I963,I963-H963),"")</f>
        <v/>
      </c>
      <c r="K963" s="21" t="str">
        <f t="shared" si="74"/>
        <v/>
      </c>
      <c r="L963" s="28" t="str">
        <f>IFERROR(IF(Standard,K963/CalsPerPound,K963/CalsPerPound/2.2),"")</f>
        <v/>
      </c>
      <c r="M963" s="27" t="str">
        <f>IFERROR(WeightToLoseGain-L963,"")</f>
        <v/>
      </c>
      <c r="N963" s="40" t="str">
        <f>IFERROR(IF(C962&lt;&gt;"",M963/(WeightToLoseGain),""),"")</f>
        <v/>
      </c>
    </row>
    <row r="964" spans="3:14" ht="15" customHeight="1" x14ac:dyDescent="0.3">
      <c r="C964" s="26" t="str">
        <f t="shared" si="70"/>
        <v/>
      </c>
      <c r="D964" s="18" t="str">
        <f t="shared" si="73"/>
        <v/>
      </c>
      <c r="E964" s="18" t="str">
        <f t="shared" si="71"/>
        <v/>
      </c>
      <c r="F964" s="19" t="str">
        <f t="shared" si="72"/>
        <v/>
      </c>
      <c r="G964" s="29" t="str">
        <f>IFERROR(RunningBMR,"")</f>
        <v/>
      </c>
      <c r="H964" s="20" t="str">
        <f>IFERROR(IF(L963&gt;0,G963*ActivityFactor+IF(WeightGoal="Maintain",0,IF(WeightGoal="Decrease",-500,IF(WeightGoal="Increase",500))),""),"")</f>
        <v/>
      </c>
      <c r="I964" s="20" t="str">
        <f>IFERROR(G964*(ActivityFactor),"")</f>
        <v/>
      </c>
      <c r="J964" s="20" t="str">
        <f>IFERROR(IF(WeightGoal="Increase",H964-I964,I964-H964),"")</f>
        <v/>
      </c>
      <c r="K964" s="21" t="str">
        <f t="shared" si="74"/>
        <v/>
      </c>
      <c r="L964" s="28" t="str">
        <f>IFERROR(IF(Standard,K964/CalsPerPound,K964/CalsPerPound/2.2),"")</f>
        <v/>
      </c>
      <c r="M964" s="27" t="str">
        <f>IFERROR(WeightToLoseGain-L964,"")</f>
        <v/>
      </c>
      <c r="N964" s="40" t="str">
        <f>IFERROR(IF(C963&lt;&gt;"",M964/(WeightToLoseGain),""),"")</f>
        <v/>
      </c>
    </row>
    <row r="965" spans="3:14" ht="15" customHeight="1" x14ac:dyDescent="0.3">
      <c r="C965" s="26" t="str">
        <f t="shared" si="70"/>
        <v/>
      </c>
      <c r="D965" s="18" t="str">
        <f t="shared" si="73"/>
        <v/>
      </c>
      <c r="E965" s="18" t="str">
        <f t="shared" si="71"/>
        <v/>
      </c>
      <c r="F965" s="19" t="str">
        <f t="shared" si="72"/>
        <v/>
      </c>
      <c r="G965" s="29" t="str">
        <f>IFERROR(RunningBMR,"")</f>
        <v/>
      </c>
      <c r="H965" s="20" t="str">
        <f>IFERROR(IF(L964&gt;0,G964*ActivityFactor+IF(WeightGoal="Maintain",0,IF(WeightGoal="Decrease",-500,IF(WeightGoal="Increase",500))),""),"")</f>
        <v/>
      </c>
      <c r="I965" s="20" t="str">
        <f>IFERROR(G965*(ActivityFactor),"")</f>
        <v/>
      </c>
      <c r="J965" s="20" t="str">
        <f>IFERROR(IF(WeightGoal="Increase",H965-I965,I965-H965),"")</f>
        <v/>
      </c>
      <c r="K965" s="21" t="str">
        <f t="shared" si="74"/>
        <v/>
      </c>
      <c r="L965" s="28" t="str">
        <f>IFERROR(IF(Standard,K965/CalsPerPound,K965/CalsPerPound/2.2),"")</f>
        <v/>
      </c>
      <c r="M965" s="27" t="str">
        <f>IFERROR(WeightToLoseGain-L965,"")</f>
        <v/>
      </c>
      <c r="N965" s="40" t="str">
        <f>IFERROR(IF(C964&lt;&gt;"",M965/(WeightToLoseGain),""),"")</f>
        <v/>
      </c>
    </row>
    <row r="966" spans="3:14" ht="15" customHeight="1" x14ac:dyDescent="0.3">
      <c r="C966" s="26" t="str">
        <f t="shared" si="70"/>
        <v/>
      </c>
      <c r="D966" s="18" t="str">
        <f t="shared" si="73"/>
        <v/>
      </c>
      <c r="E966" s="18" t="str">
        <f t="shared" si="71"/>
        <v/>
      </c>
      <c r="F966" s="19" t="str">
        <f t="shared" si="72"/>
        <v/>
      </c>
      <c r="G966" s="29" t="str">
        <f>IFERROR(RunningBMR,"")</f>
        <v/>
      </c>
      <c r="H966" s="20" t="str">
        <f>IFERROR(IF(L965&gt;0,G965*ActivityFactor+IF(WeightGoal="Maintain",0,IF(WeightGoal="Decrease",-500,IF(WeightGoal="Increase",500))),""),"")</f>
        <v/>
      </c>
      <c r="I966" s="20" t="str">
        <f>IFERROR(G966*(ActivityFactor),"")</f>
        <v/>
      </c>
      <c r="J966" s="20" t="str">
        <f>IFERROR(IF(WeightGoal="Increase",H966-I966,I966-H966),"")</f>
        <v/>
      </c>
      <c r="K966" s="21" t="str">
        <f t="shared" si="74"/>
        <v/>
      </c>
      <c r="L966" s="28" t="str">
        <f>IFERROR(IF(Standard,K966/CalsPerPound,K966/CalsPerPound/2.2),"")</f>
        <v/>
      </c>
      <c r="M966" s="27" t="str">
        <f>IFERROR(WeightToLoseGain-L966,"")</f>
        <v/>
      </c>
      <c r="N966" s="40" t="str">
        <f>IFERROR(IF(C965&lt;&gt;"",M966/(WeightToLoseGain),""),"")</f>
        <v/>
      </c>
    </row>
    <row r="967" spans="3:14" ht="15" customHeight="1" x14ac:dyDescent="0.3">
      <c r="C967" s="26" t="str">
        <f t="shared" si="70"/>
        <v/>
      </c>
      <c r="D967" s="18" t="str">
        <f t="shared" si="73"/>
        <v/>
      </c>
      <c r="E967" s="18" t="str">
        <f t="shared" si="71"/>
        <v/>
      </c>
      <c r="F967" s="19" t="str">
        <f t="shared" si="72"/>
        <v/>
      </c>
      <c r="G967" s="29" t="str">
        <f>IFERROR(RunningBMR,"")</f>
        <v/>
      </c>
      <c r="H967" s="20" t="str">
        <f>IFERROR(IF(L966&gt;0,G966*ActivityFactor+IF(WeightGoal="Maintain",0,IF(WeightGoal="Decrease",-500,IF(WeightGoal="Increase",500))),""),"")</f>
        <v/>
      </c>
      <c r="I967" s="20" t="str">
        <f>IFERROR(G967*(ActivityFactor),"")</f>
        <v/>
      </c>
      <c r="J967" s="20" t="str">
        <f>IFERROR(IF(WeightGoal="Increase",H967-I967,I967-H967),"")</f>
        <v/>
      </c>
      <c r="K967" s="21" t="str">
        <f t="shared" si="74"/>
        <v/>
      </c>
      <c r="L967" s="28" t="str">
        <f>IFERROR(IF(Standard,K967/CalsPerPound,K967/CalsPerPound/2.2),"")</f>
        <v/>
      </c>
      <c r="M967" s="27" t="str">
        <f>IFERROR(WeightToLoseGain-L967,"")</f>
        <v/>
      </c>
      <c r="N967" s="40" t="str">
        <f>IFERROR(IF(C966&lt;&gt;"",M967/(WeightToLoseGain),""),"")</f>
        <v/>
      </c>
    </row>
    <row r="968" spans="3:14" ht="15" customHeight="1" x14ac:dyDescent="0.3">
      <c r="C968" s="26" t="str">
        <f t="shared" si="70"/>
        <v/>
      </c>
      <c r="D968" s="18" t="str">
        <f t="shared" si="73"/>
        <v/>
      </c>
      <c r="E968" s="18" t="str">
        <f t="shared" si="71"/>
        <v/>
      </c>
      <c r="F968" s="19" t="str">
        <f t="shared" si="72"/>
        <v/>
      </c>
      <c r="G968" s="29" t="str">
        <f>IFERROR(RunningBMR,"")</f>
        <v/>
      </c>
      <c r="H968" s="20" t="str">
        <f>IFERROR(IF(L967&gt;0,G967*ActivityFactor+IF(WeightGoal="Maintain",0,IF(WeightGoal="Decrease",-500,IF(WeightGoal="Increase",500))),""),"")</f>
        <v/>
      </c>
      <c r="I968" s="20" t="str">
        <f>IFERROR(G968*(ActivityFactor),"")</f>
        <v/>
      </c>
      <c r="J968" s="20" t="str">
        <f>IFERROR(IF(WeightGoal="Increase",H968-I968,I968-H968),"")</f>
        <v/>
      </c>
      <c r="K968" s="21" t="str">
        <f t="shared" si="74"/>
        <v/>
      </c>
      <c r="L968" s="28" t="str">
        <f>IFERROR(IF(Standard,K968/CalsPerPound,K968/CalsPerPound/2.2),"")</f>
        <v/>
      </c>
      <c r="M968" s="27" t="str">
        <f>IFERROR(WeightToLoseGain-L968,"")</f>
        <v/>
      </c>
      <c r="N968" s="40" t="str">
        <f>IFERROR(IF(C967&lt;&gt;"",M968/(WeightToLoseGain),""),"")</f>
        <v/>
      </c>
    </row>
    <row r="969" spans="3:14" ht="15" customHeight="1" x14ac:dyDescent="0.3">
      <c r="C969" s="26" t="str">
        <f t="shared" si="70"/>
        <v/>
      </c>
      <c r="D969" s="18" t="str">
        <f t="shared" si="73"/>
        <v/>
      </c>
      <c r="E969" s="18" t="str">
        <f t="shared" si="71"/>
        <v/>
      </c>
      <c r="F969" s="19" t="str">
        <f t="shared" si="72"/>
        <v/>
      </c>
      <c r="G969" s="29" t="str">
        <f>IFERROR(RunningBMR,"")</f>
        <v/>
      </c>
      <c r="H969" s="20" t="str">
        <f>IFERROR(IF(L968&gt;0,G968*ActivityFactor+IF(WeightGoal="Maintain",0,IF(WeightGoal="Decrease",-500,IF(WeightGoal="Increase",500))),""),"")</f>
        <v/>
      </c>
      <c r="I969" s="20" t="str">
        <f>IFERROR(G969*(ActivityFactor),"")</f>
        <v/>
      </c>
      <c r="J969" s="20" t="str">
        <f>IFERROR(IF(WeightGoal="Increase",H969-I969,I969-H969),"")</f>
        <v/>
      </c>
      <c r="K969" s="21" t="str">
        <f t="shared" si="74"/>
        <v/>
      </c>
      <c r="L969" s="28" t="str">
        <f>IFERROR(IF(Standard,K969/CalsPerPound,K969/CalsPerPound/2.2),"")</f>
        <v/>
      </c>
      <c r="M969" s="27" t="str">
        <f>IFERROR(WeightToLoseGain-L969,"")</f>
        <v/>
      </c>
      <c r="N969" s="40" t="str">
        <f>IFERROR(IF(C968&lt;&gt;"",M969/(WeightToLoseGain),""),"")</f>
        <v/>
      </c>
    </row>
    <row r="970" spans="3:14" ht="15" customHeight="1" x14ac:dyDescent="0.3">
      <c r="C970" s="26" t="str">
        <f t="shared" si="70"/>
        <v/>
      </c>
      <c r="D970" s="18" t="str">
        <f t="shared" si="73"/>
        <v/>
      </c>
      <c r="E970" s="18" t="str">
        <f t="shared" si="71"/>
        <v/>
      </c>
      <c r="F970" s="19" t="str">
        <f t="shared" si="72"/>
        <v/>
      </c>
      <c r="G970" s="29" t="str">
        <f>IFERROR(RunningBMR,"")</f>
        <v/>
      </c>
      <c r="H970" s="20" t="str">
        <f>IFERROR(IF(L969&gt;0,G969*ActivityFactor+IF(WeightGoal="Maintain",0,IF(WeightGoal="Decrease",-500,IF(WeightGoal="Increase",500))),""),"")</f>
        <v/>
      </c>
      <c r="I970" s="20" t="str">
        <f>IFERROR(G970*(ActivityFactor),"")</f>
        <v/>
      </c>
      <c r="J970" s="20" t="str">
        <f>IFERROR(IF(WeightGoal="Increase",H970-I970,I970-H970),"")</f>
        <v/>
      </c>
      <c r="K970" s="21" t="str">
        <f t="shared" si="74"/>
        <v/>
      </c>
      <c r="L970" s="28" t="str">
        <f>IFERROR(IF(Standard,K970/CalsPerPound,K970/CalsPerPound/2.2),"")</f>
        <v/>
      </c>
      <c r="M970" s="27" t="str">
        <f>IFERROR(WeightToLoseGain-L970,"")</f>
        <v/>
      </c>
      <c r="N970" s="40" t="str">
        <f>IFERROR(IF(C969&lt;&gt;"",M970/(WeightToLoseGain),""),"")</f>
        <v/>
      </c>
    </row>
    <row r="971" spans="3:14" ht="15" customHeight="1" x14ac:dyDescent="0.3">
      <c r="C971" s="26" t="str">
        <f t="shared" si="70"/>
        <v/>
      </c>
      <c r="D971" s="18" t="str">
        <f t="shared" si="73"/>
        <v/>
      </c>
      <c r="E971" s="18" t="str">
        <f t="shared" si="71"/>
        <v/>
      </c>
      <c r="F971" s="19" t="str">
        <f t="shared" si="72"/>
        <v/>
      </c>
      <c r="G971" s="29" t="str">
        <f>IFERROR(RunningBMR,"")</f>
        <v/>
      </c>
      <c r="H971" s="20" t="str">
        <f>IFERROR(IF(L970&gt;0,G970*ActivityFactor+IF(WeightGoal="Maintain",0,IF(WeightGoal="Decrease",-500,IF(WeightGoal="Increase",500))),""),"")</f>
        <v/>
      </c>
      <c r="I971" s="20" t="str">
        <f>IFERROR(G971*(ActivityFactor),"")</f>
        <v/>
      </c>
      <c r="J971" s="20" t="str">
        <f>IFERROR(IF(WeightGoal="Increase",H971-I971,I971-H971),"")</f>
        <v/>
      </c>
      <c r="K971" s="21" t="str">
        <f t="shared" si="74"/>
        <v/>
      </c>
      <c r="L971" s="28" t="str">
        <f>IFERROR(IF(Standard,K971/CalsPerPound,K971/CalsPerPound/2.2),"")</f>
        <v/>
      </c>
      <c r="M971" s="27" t="str">
        <f>IFERROR(WeightToLoseGain-L971,"")</f>
        <v/>
      </c>
      <c r="N971" s="40" t="str">
        <f>IFERROR(IF(C970&lt;&gt;"",M971/(WeightToLoseGain),""),"")</f>
        <v/>
      </c>
    </row>
    <row r="972" spans="3:14" ht="15" customHeight="1" x14ac:dyDescent="0.3">
      <c r="C972" s="26" t="str">
        <f t="shared" si="70"/>
        <v/>
      </c>
      <c r="D972" s="18" t="str">
        <f t="shared" si="73"/>
        <v/>
      </c>
      <c r="E972" s="18" t="str">
        <f t="shared" si="71"/>
        <v/>
      </c>
      <c r="F972" s="19" t="str">
        <f t="shared" si="72"/>
        <v/>
      </c>
      <c r="G972" s="29" t="str">
        <f>IFERROR(RunningBMR,"")</f>
        <v/>
      </c>
      <c r="H972" s="20" t="str">
        <f>IFERROR(IF(L971&gt;0,G971*ActivityFactor+IF(WeightGoal="Maintain",0,IF(WeightGoal="Decrease",-500,IF(WeightGoal="Increase",500))),""),"")</f>
        <v/>
      </c>
      <c r="I972" s="20" t="str">
        <f>IFERROR(G972*(ActivityFactor),"")</f>
        <v/>
      </c>
      <c r="J972" s="20" t="str">
        <f>IFERROR(IF(WeightGoal="Increase",H972-I972,I972-H972),"")</f>
        <v/>
      </c>
      <c r="K972" s="21" t="str">
        <f t="shared" si="74"/>
        <v/>
      </c>
      <c r="L972" s="28" t="str">
        <f>IFERROR(IF(Standard,K972/CalsPerPound,K972/CalsPerPound/2.2),"")</f>
        <v/>
      </c>
      <c r="M972" s="27" t="str">
        <f>IFERROR(WeightToLoseGain-L972,"")</f>
        <v/>
      </c>
      <c r="N972" s="40" t="str">
        <f>IFERROR(IF(C971&lt;&gt;"",M972/(WeightToLoseGain),""),"")</f>
        <v/>
      </c>
    </row>
    <row r="973" spans="3:14" ht="15" customHeight="1" x14ac:dyDescent="0.3">
      <c r="C973" s="26" t="str">
        <f t="shared" ref="C973:C999" si="75">IFERROR(IF(L972&gt;0,C972+1,""),"")</f>
        <v/>
      </c>
      <c r="D973" s="18" t="str">
        <f t="shared" si="73"/>
        <v/>
      </c>
      <c r="E973" s="18" t="str">
        <f t="shared" ref="E973:E999" si="76">IFERROR(IF(L972&gt;0,E972+1,""),"")</f>
        <v/>
      </c>
      <c r="F973" s="19" t="str">
        <f t="shared" ref="F973:F999" si="77">IFERROR(IF($E973&lt;&gt;"",F972-(J972/CalsPerPound),""),"")</f>
        <v/>
      </c>
      <c r="G973" s="29" t="str">
        <f>IFERROR(RunningBMR,"")</f>
        <v/>
      </c>
      <c r="H973" s="20" t="str">
        <f>IFERROR(IF(L972&gt;0,G972*ActivityFactor+IF(WeightGoal="Maintain",0,IF(WeightGoal="Decrease",-500,IF(WeightGoal="Increase",500))),""),"")</f>
        <v/>
      </c>
      <c r="I973" s="20" t="str">
        <f>IFERROR(G973*(ActivityFactor),"")</f>
        <v/>
      </c>
      <c r="J973" s="20" t="str">
        <f>IFERROR(IF(WeightGoal="Increase",H973-I973,I973-H973),"")</f>
        <v/>
      </c>
      <c r="K973" s="21" t="str">
        <f t="shared" si="74"/>
        <v/>
      </c>
      <c r="L973" s="28" t="str">
        <f>IFERROR(IF(Standard,K973/CalsPerPound,K973/CalsPerPound/2.2),"")</f>
        <v/>
      </c>
      <c r="M973" s="27" t="str">
        <f>IFERROR(WeightToLoseGain-L973,"")</f>
        <v/>
      </c>
      <c r="N973" s="40" t="str">
        <f>IFERROR(IF(C972&lt;&gt;"",M973/(WeightToLoseGain),""),"")</f>
        <v/>
      </c>
    </row>
    <row r="974" spans="3:14" ht="15" customHeight="1" x14ac:dyDescent="0.3">
      <c r="C974" s="26" t="str">
        <f t="shared" si="75"/>
        <v/>
      </c>
      <c r="D974" s="18" t="str">
        <f t="shared" ref="D974:D999" si="78">IFERROR(IF(E974&lt;&gt;"",IF(MOD(E974,7)=1,(E973/7)+1,""),""),"")</f>
        <v/>
      </c>
      <c r="E974" s="18" t="str">
        <f t="shared" si="76"/>
        <v/>
      </c>
      <c r="F974" s="19" t="str">
        <f t="shared" si="77"/>
        <v/>
      </c>
      <c r="G974" s="29" t="str">
        <f>IFERROR(RunningBMR,"")</f>
        <v/>
      </c>
      <c r="H974" s="20" t="str">
        <f>IFERROR(IF(L973&gt;0,G973*ActivityFactor+IF(WeightGoal="Maintain",0,IF(WeightGoal="Decrease",-500,IF(WeightGoal="Increase",500))),""),"")</f>
        <v/>
      </c>
      <c r="I974" s="20" t="str">
        <f>IFERROR(G974*(ActivityFactor),"")</f>
        <v/>
      </c>
      <c r="J974" s="20" t="str">
        <f>IFERROR(IF(WeightGoal="Increase",H974-I974,I974-H974),"")</f>
        <v/>
      </c>
      <c r="K974" s="21" t="str">
        <f t="shared" ref="K974:K999" si="79">IFERROR(K973-J974,"")</f>
        <v/>
      </c>
      <c r="L974" s="28" t="str">
        <f>IFERROR(IF(Standard,K974/CalsPerPound,K974/CalsPerPound/2.2),"")</f>
        <v/>
      </c>
      <c r="M974" s="27" t="str">
        <f>IFERROR(WeightToLoseGain-L974,"")</f>
        <v/>
      </c>
      <c r="N974" s="40" t="str">
        <f>IFERROR(IF(C973&lt;&gt;"",M974/(WeightToLoseGain),""),"")</f>
        <v/>
      </c>
    </row>
    <row r="975" spans="3:14" ht="15" customHeight="1" x14ac:dyDescent="0.3">
      <c r="C975" s="26" t="str">
        <f t="shared" si="75"/>
        <v/>
      </c>
      <c r="D975" s="18" t="str">
        <f t="shared" si="78"/>
        <v/>
      </c>
      <c r="E975" s="18" t="str">
        <f t="shared" si="76"/>
        <v/>
      </c>
      <c r="F975" s="19" t="str">
        <f t="shared" si="77"/>
        <v/>
      </c>
      <c r="G975" s="29" t="str">
        <f>IFERROR(RunningBMR,"")</f>
        <v/>
      </c>
      <c r="H975" s="20" t="str">
        <f>IFERROR(IF(L974&gt;0,G974*ActivityFactor+IF(WeightGoal="Maintain",0,IF(WeightGoal="Decrease",-500,IF(WeightGoal="Increase",500))),""),"")</f>
        <v/>
      </c>
      <c r="I975" s="20" t="str">
        <f>IFERROR(G975*(ActivityFactor),"")</f>
        <v/>
      </c>
      <c r="J975" s="20" t="str">
        <f>IFERROR(IF(WeightGoal="Increase",H975-I975,I975-H975),"")</f>
        <v/>
      </c>
      <c r="K975" s="21" t="str">
        <f t="shared" si="79"/>
        <v/>
      </c>
      <c r="L975" s="28" t="str">
        <f>IFERROR(IF(Standard,K975/CalsPerPound,K975/CalsPerPound/2.2),"")</f>
        <v/>
      </c>
      <c r="M975" s="27" t="str">
        <f>IFERROR(WeightToLoseGain-L975,"")</f>
        <v/>
      </c>
      <c r="N975" s="40" t="str">
        <f>IFERROR(IF(C974&lt;&gt;"",M975/(WeightToLoseGain),""),"")</f>
        <v/>
      </c>
    </row>
    <row r="976" spans="3:14" ht="15" customHeight="1" x14ac:dyDescent="0.3">
      <c r="C976" s="26" t="str">
        <f t="shared" si="75"/>
        <v/>
      </c>
      <c r="D976" s="18" t="str">
        <f t="shared" si="78"/>
        <v/>
      </c>
      <c r="E976" s="18" t="str">
        <f t="shared" si="76"/>
        <v/>
      </c>
      <c r="F976" s="19" t="str">
        <f t="shared" si="77"/>
        <v/>
      </c>
      <c r="G976" s="29" t="str">
        <f>IFERROR(RunningBMR,"")</f>
        <v/>
      </c>
      <c r="H976" s="20" t="str">
        <f>IFERROR(IF(L975&gt;0,G975*ActivityFactor+IF(WeightGoal="Maintain",0,IF(WeightGoal="Decrease",-500,IF(WeightGoal="Increase",500))),""),"")</f>
        <v/>
      </c>
      <c r="I976" s="20" t="str">
        <f>IFERROR(G976*(ActivityFactor),"")</f>
        <v/>
      </c>
      <c r="J976" s="20" t="str">
        <f>IFERROR(IF(WeightGoal="Increase",H976-I976,I976-H976),"")</f>
        <v/>
      </c>
      <c r="K976" s="21" t="str">
        <f t="shared" si="79"/>
        <v/>
      </c>
      <c r="L976" s="28" t="str">
        <f>IFERROR(IF(Standard,K976/CalsPerPound,K976/CalsPerPound/2.2),"")</f>
        <v/>
      </c>
      <c r="M976" s="27" t="str">
        <f>IFERROR(WeightToLoseGain-L976,"")</f>
        <v/>
      </c>
      <c r="N976" s="40" t="str">
        <f>IFERROR(IF(C975&lt;&gt;"",M976/(WeightToLoseGain),""),"")</f>
        <v/>
      </c>
    </row>
    <row r="977" spans="3:14" ht="15" customHeight="1" x14ac:dyDescent="0.3">
      <c r="C977" s="26" t="str">
        <f t="shared" si="75"/>
        <v/>
      </c>
      <c r="D977" s="18" t="str">
        <f t="shared" si="78"/>
        <v/>
      </c>
      <c r="E977" s="18" t="str">
        <f t="shared" si="76"/>
        <v/>
      </c>
      <c r="F977" s="19" t="str">
        <f t="shared" si="77"/>
        <v/>
      </c>
      <c r="G977" s="29" t="str">
        <f>IFERROR(RunningBMR,"")</f>
        <v/>
      </c>
      <c r="H977" s="20" t="str">
        <f>IFERROR(IF(L976&gt;0,G976*ActivityFactor+IF(WeightGoal="Maintain",0,IF(WeightGoal="Decrease",-500,IF(WeightGoal="Increase",500))),""),"")</f>
        <v/>
      </c>
      <c r="I977" s="20" t="str">
        <f>IFERROR(G977*(ActivityFactor),"")</f>
        <v/>
      </c>
      <c r="J977" s="20" t="str">
        <f>IFERROR(IF(WeightGoal="Increase",H977-I977,I977-H977),"")</f>
        <v/>
      </c>
      <c r="K977" s="21" t="str">
        <f t="shared" si="79"/>
        <v/>
      </c>
      <c r="L977" s="28" t="str">
        <f>IFERROR(IF(Standard,K977/CalsPerPound,K977/CalsPerPound/2.2),"")</f>
        <v/>
      </c>
      <c r="M977" s="27" t="str">
        <f>IFERROR(WeightToLoseGain-L977,"")</f>
        <v/>
      </c>
      <c r="N977" s="40" t="str">
        <f>IFERROR(IF(C976&lt;&gt;"",M977/(WeightToLoseGain),""),"")</f>
        <v/>
      </c>
    </row>
    <row r="978" spans="3:14" ht="15" customHeight="1" x14ac:dyDescent="0.3">
      <c r="C978" s="26" t="str">
        <f t="shared" si="75"/>
        <v/>
      </c>
      <c r="D978" s="18" t="str">
        <f t="shared" si="78"/>
        <v/>
      </c>
      <c r="E978" s="18" t="str">
        <f t="shared" si="76"/>
        <v/>
      </c>
      <c r="F978" s="19" t="str">
        <f t="shared" si="77"/>
        <v/>
      </c>
      <c r="G978" s="29" t="str">
        <f>IFERROR(RunningBMR,"")</f>
        <v/>
      </c>
      <c r="H978" s="20" t="str">
        <f>IFERROR(IF(L977&gt;0,G977*ActivityFactor+IF(WeightGoal="Maintain",0,IF(WeightGoal="Decrease",-500,IF(WeightGoal="Increase",500))),""),"")</f>
        <v/>
      </c>
      <c r="I978" s="20" t="str">
        <f>IFERROR(G978*(ActivityFactor),"")</f>
        <v/>
      </c>
      <c r="J978" s="20" t="str">
        <f>IFERROR(IF(WeightGoal="Increase",H978-I978,I978-H978),"")</f>
        <v/>
      </c>
      <c r="K978" s="21" t="str">
        <f t="shared" si="79"/>
        <v/>
      </c>
      <c r="L978" s="28" t="str">
        <f>IFERROR(IF(Standard,K978/CalsPerPound,K978/CalsPerPound/2.2),"")</f>
        <v/>
      </c>
      <c r="M978" s="27" t="str">
        <f>IFERROR(WeightToLoseGain-L978,"")</f>
        <v/>
      </c>
      <c r="N978" s="40" t="str">
        <f>IFERROR(IF(C977&lt;&gt;"",M978/(WeightToLoseGain),""),"")</f>
        <v/>
      </c>
    </row>
    <row r="979" spans="3:14" ht="15" customHeight="1" x14ac:dyDescent="0.3">
      <c r="C979" s="26" t="str">
        <f t="shared" si="75"/>
        <v/>
      </c>
      <c r="D979" s="18" t="str">
        <f t="shared" si="78"/>
        <v/>
      </c>
      <c r="E979" s="18" t="str">
        <f t="shared" si="76"/>
        <v/>
      </c>
      <c r="F979" s="19" t="str">
        <f t="shared" si="77"/>
        <v/>
      </c>
      <c r="G979" s="29" t="str">
        <f>IFERROR(RunningBMR,"")</f>
        <v/>
      </c>
      <c r="H979" s="20" t="str">
        <f>IFERROR(IF(L978&gt;0,G978*ActivityFactor+IF(WeightGoal="Maintain",0,IF(WeightGoal="Decrease",-500,IF(WeightGoal="Increase",500))),""),"")</f>
        <v/>
      </c>
      <c r="I979" s="20" t="str">
        <f>IFERROR(G979*(ActivityFactor),"")</f>
        <v/>
      </c>
      <c r="J979" s="20" t="str">
        <f>IFERROR(IF(WeightGoal="Increase",H979-I979,I979-H979),"")</f>
        <v/>
      </c>
      <c r="K979" s="21" t="str">
        <f t="shared" si="79"/>
        <v/>
      </c>
      <c r="L979" s="28" t="str">
        <f>IFERROR(IF(Standard,K979/CalsPerPound,K979/CalsPerPound/2.2),"")</f>
        <v/>
      </c>
      <c r="M979" s="27" t="str">
        <f>IFERROR(WeightToLoseGain-L979,"")</f>
        <v/>
      </c>
      <c r="N979" s="40" t="str">
        <f>IFERROR(IF(C978&lt;&gt;"",M979/(WeightToLoseGain),""),"")</f>
        <v/>
      </c>
    </row>
    <row r="980" spans="3:14" ht="15" customHeight="1" x14ac:dyDescent="0.3">
      <c r="C980" s="26" t="str">
        <f t="shared" si="75"/>
        <v/>
      </c>
      <c r="D980" s="18" t="str">
        <f t="shared" si="78"/>
        <v/>
      </c>
      <c r="E980" s="18" t="str">
        <f t="shared" si="76"/>
        <v/>
      </c>
      <c r="F980" s="19" t="str">
        <f t="shared" si="77"/>
        <v/>
      </c>
      <c r="G980" s="29" t="str">
        <f>IFERROR(RunningBMR,"")</f>
        <v/>
      </c>
      <c r="H980" s="20" t="str">
        <f>IFERROR(IF(L979&gt;0,G979*ActivityFactor+IF(WeightGoal="Maintain",0,IF(WeightGoal="Decrease",-500,IF(WeightGoal="Increase",500))),""),"")</f>
        <v/>
      </c>
      <c r="I980" s="20" t="str">
        <f>IFERROR(G980*(ActivityFactor),"")</f>
        <v/>
      </c>
      <c r="J980" s="20" t="str">
        <f>IFERROR(IF(WeightGoal="Increase",H980-I980,I980-H980),"")</f>
        <v/>
      </c>
      <c r="K980" s="21" t="str">
        <f t="shared" si="79"/>
        <v/>
      </c>
      <c r="L980" s="28" t="str">
        <f>IFERROR(IF(Standard,K980/CalsPerPound,K980/CalsPerPound/2.2),"")</f>
        <v/>
      </c>
      <c r="M980" s="27" t="str">
        <f>IFERROR(WeightToLoseGain-L980,"")</f>
        <v/>
      </c>
      <c r="N980" s="40" t="str">
        <f>IFERROR(IF(C979&lt;&gt;"",M980/(WeightToLoseGain),""),"")</f>
        <v/>
      </c>
    </row>
    <row r="981" spans="3:14" ht="15" customHeight="1" x14ac:dyDescent="0.3">
      <c r="C981" s="26" t="str">
        <f t="shared" si="75"/>
        <v/>
      </c>
      <c r="D981" s="18" t="str">
        <f t="shared" si="78"/>
        <v/>
      </c>
      <c r="E981" s="18" t="str">
        <f t="shared" si="76"/>
        <v/>
      </c>
      <c r="F981" s="19" t="str">
        <f t="shared" si="77"/>
        <v/>
      </c>
      <c r="G981" s="29" t="str">
        <f>IFERROR(RunningBMR,"")</f>
        <v/>
      </c>
      <c r="H981" s="20" t="str">
        <f>IFERROR(IF(L980&gt;0,G980*ActivityFactor+IF(WeightGoal="Maintain",0,IF(WeightGoal="Decrease",-500,IF(WeightGoal="Increase",500))),""),"")</f>
        <v/>
      </c>
      <c r="I981" s="20" t="str">
        <f>IFERROR(G981*(ActivityFactor),"")</f>
        <v/>
      </c>
      <c r="J981" s="20" t="str">
        <f>IFERROR(IF(WeightGoal="Increase",H981-I981,I981-H981),"")</f>
        <v/>
      </c>
      <c r="K981" s="21" t="str">
        <f t="shared" si="79"/>
        <v/>
      </c>
      <c r="L981" s="28" t="str">
        <f>IFERROR(IF(Standard,K981/CalsPerPound,K981/CalsPerPound/2.2),"")</f>
        <v/>
      </c>
      <c r="M981" s="27" t="str">
        <f>IFERROR(WeightToLoseGain-L981,"")</f>
        <v/>
      </c>
      <c r="N981" s="40" t="str">
        <f>IFERROR(IF(C980&lt;&gt;"",M981/(WeightToLoseGain),""),"")</f>
        <v/>
      </c>
    </row>
    <row r="982" spans="3:14" ht="15" customHeight="1" x14ac:dyDescent="0.3">
      <c r="C982" s="26" t="str">
        <f t="shared" si="75"/>
        <v/>
      </c>
      <c r="D982" s="18" t="str">
        <f t="shared" si="78"/>
        <v/>
      </c>
      <c r="E982" s="18" t="str">
        <f t="shared" si="76"/>
        <v/>
      </c>
      <c r="F982" s="19" t="str">
        <f t="shared" si="77"/>
        <v/>
      </c>
      <c r="G982" s="29" t="str">
        <f>IFERROR(RunningBMR,"")</f>
        <v/>
      </c>
      <c r="H982" s="20" t="str">
        <f>IFERROR(IF(L981&gt;0,G981*ActivityFactor+IF(WeightGoal="Maintain",0,IF(WeightGoal="Decrease",-500,IF(WeightGoal="Increase",500))),""),"")</f>
        <v/>
      </c>
      <c r="I982" s="20" t="str">
        <f>IFERROR(G982*(ActivityFactor),"")</f>
        <v/>
      </c>
      <c r="J982" s="20" t="str">
        <f>IFERROR(IF(WeightGoal="Increase",H982-I982,I982-H982),"")</f>
        <v/>
      </c>
      <c r="K982" s="21" t="str">
        <f t="shared" si="79"/>
        <v/>
      </c>
      <c r="L982" s="28" t="str">
        <f>IFERROR(IF(Standard,K982/CalsPerPound,K982/CalsPerPound/2.2),"")</f>
        <v/>
      </c>
      <c r="M982" s="27" t="str">
        <f>IFERROR(WeightToLoseGain-L982,"")</f>
        <v/>
      </c>
      <c r="N982" s="40" t="str">
        <f>IFERROR(IF(C981&lt;&gt;"",M982/(WeightToLoseGain),""),"")</f>
        <v/>
      </c>
    </row>
    <row r="983" spans="3:14" ht="15" customHeight="1" x14ac:dyDescent="0.3">
      <c r="C983" s="26" t="str">
        <f t="shared" si="75"/>
        <v/>
      </c>
      <c r="D983" s="18" t="str">
        <f t="shared" si="78"/>
        <v/>
      </c>
      <c r="E983" s="18" t="str">
        <f t="shared" si="76"/>
        <v/>
      </c>
      <c r="F983" s="19" t="str">
        <f t="shared" si="77"/>
        <v/>
      </c>
      <c r="G983" s="29" t="str">
        <f>IFERROR(RunningBMR,"")</f>
        <v/>
      </c>
      <c r="H983" s="20" t="str">
        <f>IFERROR(IF(L982&gt;0,G982*ActivityFactor+IF(WeightGoal="Maintain",0,IF(WeightGoal="Decrease",-500,IF(WeightGoal="Increase",500))),""),"")</f>
        <v/>
      </c>
      <c r="I983" s="20" t="str">
        <f>IFERROR(G983*(ActivityFactor),"")</f>
        <v/>
      </c>
      <c r="J983" s="20" t="str">
        <f>IFERROR(IF(WeightGoal="Increase",H983-I983,I983-H983),"")</f>
        <v/>
      </c>
      <c r="K983" s="21" t="str">
        <f t="shared" si="79"/>
        <v/>
      </c>
      <c r="L983" s="28" t="str">
        <f>IFERROR(IF(Standard,K983/CalsPerPound,K983/CalsPerPound/2.2),"")</f>
        <v/>
      </c>
      <c r="M983" s="27" t="str">
        <f>IFERROR(WeightToLoseGain-L983,"")</f>
        <v/>
      </c>
      <c r="N983" s="40" t="str">
        <f>IFERROR(IF(C982&lt;&gt;"",M983/(WeightToLoseGain),""),"")</f>
        <v/>
      </c>
    </row>
    <row r="984" spans="3:14" ht="15" customHeight="1" x14ac:dyDescent="0.3">
      <c r="C984" s="26" t="str">
        <f t="shared" si="75"/>
        <v/>
      </c>
      <c r="D984" s="18" t="str">
        <f t="shared" si="78"/>
        <v/>
      </c>
      <c r="E984" s="18" t="str">
        <f t="shared" si="76"/>
        <v/>
      </c>
      <c r="F984" s="19" t="str">
        <f t="shared" si="77"/>
        <v/>
      </c>
      <c r="G984" s="29" t="str">
        <f>IFERROR(RunningBMR,"")</f>
        <v/>
      </c>
      <c r="H984" s="20" t="str">
        <f>IFERROR(IF(L983&gt;0,G983*ActivityFactor+IF(WeightGoal="Maintain",0,IF(WeightGoal="Decrease",-500,IF(WeightGoal="Increase",500))),""),"")</f>
        <v/>
      </c>
      <c r="I984" s="20" t="str">
        <f>IFERROR(G984*(ActivityFactor),"")</f>
        <v/>
      </c>
      <c r="J984" s="20" t="str">
        <f>IFERROR(IF(WeightGoal="Increase",H984-I984,I984-H984),"")</f>
        <v/>
      </c>
      <c r="K984" s="21" t="str">
        <f t="shared" si="79"/>
        <v/>
      </c>
      <c r="L984" s="28" t="str">
        <f>IFERROR(IF(Standard,K984/CalsPerPound,K984/CalsPerPound/2.2),"")</f>
        <v/>
      </c>
      <c r="M984" s="27" t="str">
        <f>IFERROR(WeightToLoseGain-L984,"")</f>
        <v/>
      </c>
      <c r="N984" s="40" t="str">
        <f>IFERROR(IF(C983&lt;&gt;"",M984/(WeightToLoseGain),""),"")</f>
        <v/>
      </c>
    </row>
    <row r="985" spans="3:14" ht="15" customHeight="1" x14ac:dyDescent="0.3">
      <c r="C985" s="26" t="str">
        <f t="shared" si="75"/>
        <v/>
      </c>
      <c r="D985" s="18" t="str">
        <f t="shared" si="78"/>
        <v/>
      </c>
      <c r="E985" s="18" t="str">
        <f t="shared" si="76"/>
        <v/>
      </c>
      <c r="F985" s="19" t="str">
        <f t="shared" si="77"/>
        <v/>
      </c>
      <c r="G985" s="29" t="str">
        <f>IFERROR(RunningBMR,"")</f>
        <v/>
      </c>
      <c r="H985" s="20" t="str">
        <f>IFERROR(IF(L984&gt;0,G984*ActivityFactor+IF(WeightGoal="Maintain",0,IF(WeightGoal="Decrease",-500,IF(WeightGoal="Increase",500))),""),"")</f>
        <v/>
      </c>
      <c r="I985" s="20" t="str">
        <f>IFERROR(G985*(ActivityFactor),"")</f>
        <v/>
      </c>
      <c r="J985" s="20" t="str">
        <f>IFERROR(IF(WeightGoal="Increase",H985-I985,I985-H985),"")</f>
        <v/>
      </c>
      <c r="K985" s="21" t="str">
        <f t="shared" si="79"/>
        <v/>
      </c>
      <c r="L985" s="28" t="str">
        <f>IFERROR(IF(Standard,K985/CalsPerPound,K985/CalsPerPound/2.2),"")</f>
        <v/>
      </c>
      <c r="M985" s="27" t="str">
        <f>IFERROR(WeightToLoseGain-L985,"")</f>
        <v/>
      </c>
      <c r="N985" s="40" t="str">
        <f>IFERROR(IF(C984&lt;&gt;"",M985/(WeightToLoseGain),""),"")</f>
        <v/>
      </c>
    </row>
    <row r="986" spans="3:14" ht="15" customHeight="1" x14ac:dyDescent="0.3">
      <c r="C986" s="26" t="str">
        <f t="shared" si="75"/>
        <v/>
      </c>
      <c r="D986" s="18" t="str">
        <f t="shared" si="78"/>
        <v/>
      </c>
      <c r="E986" s="18" t="str">
        <f t="shared" si="76"/>
        <v/>
      </c>
      <c r="F986" s="19" t="str">
        <f t="shared" si="77"/>
        <v/>
      </c>
      <c r="G986" s="29" t="str">
        <f>IFERROR(RunningBMR,"")</f>
        <v/>
      </c>
      <c r="H986" s="20" t="str">
        <f>IFERROR(IF(L985&gt;0,G985*ActivityFactor+IF(WeightGoal="Maintain",0,IF(WeightGoal="Decrease",-500,IF(WeightGoal="Increase",500))),""),"")</f>
        <v/>
      </c>
      <c r="I986" s="20" t="str">
        <f>IFERROR(G986*(ActivityFactor),"")</f>
        <v/>
      </c>
      <c r="J986" s="20" t="str">
        <f>IFERROR(IF(WeightGoal="Increase",H986-I986,I986-H986),"")</f>
        <v/>
      </c>
      <c r="K986" s="21" t="str">
        <f t="shared" si="79"/>
        <v/>
      </c>
      <c r="L986" s="28" t="str">
        <f>IFERROR(IF(Standard,K986/CalsPerPound,K986/CalsPerPound/2.2),"")</f>
        <v/>
      </c>
      <c r="M986" s="27" t="str">
        <f>IFERROR(WeightToLoseGain-L986,"")</f>
        <v/>
      </c>
      <c r="N986" s="40" t="str">
        <f>IFERROR(IF(C985&lt;&gt;"",M986/(WeightToLoseGain),""),"")</f>
        <v/>
      </c>
    </row>
    <row r="987" spans="3:14" ht="15" customHeight="1" x14ac:dyDescent="0.3">
      <c r="C987" s="26" t="str">
        <f t="shared" si="75"/>
        <v/>
      </c>
      <c r="D987" s="18" t="str">
        <f t="shared" si="78"/>
        <v/>
      </c>
      <c r="E987" s="18" t="str">
        <f t="shared" si="76"/>
        <v/>
      </c>
      <c r="F987" s="19" t="str">
        <f t="shared" si="77"/>
        <v/>
      </c>
      <c r="G987" s="29" t="str">
        <f>IFERROR(RunningBMR,"")</f>
        <v/>
      </c>
      <c r="H987" s="20" t="str">
        <f>IFERROR(IF(L986&gt;0,G986*ActivityFactor+IF(WeightGoal="Maintain",0,IF(WeightGoal="Decrease",-500,IF(WeightGoal="Increase",500))),""),"")</f>
        <v/>
      </c>
      <c r="I987" s="20" t="str">
        <f>IFERROR(G987*(ActivityFactor),"")</f>
        <v/>
      </c>
      <c r="J987" s="20" t="str">
        <f>IFERROR(IF(WeightGoal="Increase",H987-I987,I987-H987),"")</f>
        <v/>
      </c>
      <c r="K987" s="21" t="str">
        <f t="shared" si="79"/>
        <v/>
      </c>
      <c r="L987" s="28" t="str">
        <f>IFERROR(IF(Standard,K987/CalsPerPound,K987/CalsPerPound/2.2),"")</f>
        <v/>
      </c>
      <c r="M987" s="27" t="str">
        <f>IFERROR(WeightToLoseGain-L987,"")</f>
        <v/>
      </c>
      <c r="N987" s="40" t="str">
        <f>IFERROR(IF(C986&lt;&gt;"",M987/(WeightToLoseGain),""),"")</f>
        <v/>
      </c>
    </row>
    <row r="988" spans="3:14" ht="15" customHeight="1" x14ac:dyDescent="0.3">
      <c r="C988" s="26" t="str">
        <f t="shared" si="75"/>
        <v/>
      </c>
      <c r="D988" s="18" t="str">
        <f t="shared" si="78"/>
        <v/>
      </c>
      <c r="E988" s="18" t="str">
        <f t="shared" si="76"/>
        <v/>
      </c>
      <c r="F988" s="19" t="str">
        <f t="shared" si="77"/>
        <v/>
      </c>
      <c r="G988" s="29" t="str">
        <f>IFERROR(RunningBMR,"")</f>
        <v/>
      </c>
      <c r="H988" s="20" t="str">
        <f>IFERROR(IF(L987&gt;0,G987*ActivityFactor+IF(WeightGoal="Maintain",0,IF(WeightGoal="Decrease",-500,IF(WeightGoal="Increase",500))),""),"")</f>
        <v/>
      </c>
      <c r="I988" s="20" t="str">
        <f>IFERROR(G988*(ActivityFactor),"")</f>
        <v/>
      </c>
      <c r="J988" s="20" t="str">
        <f>IFERROR(IF(WeightGoal="Increase",H988-I988,I988-H988),"")</f>
        <v/>
      </c>
      <c r="K988" s="21" t="str">
        <f t="shared" si="79"/>
        <v/>
      </c>
      <c r="L988" s="28" t="str">
        <f>IFERROR(IF(Standard,K988/CalsPerPound,K988/CalsPerPound/2.2),"")</f>
        <v/>
      </c>
      <c r="M988" s="27" t="str">
        <f>IFERROR(WeightToLoseGain-L988,"")</f>
        <v/>
      </c>
      <c r="N988" s="40" t="str">
        <f>IFERROR(IF(C987&lt;&gt;"",M988/(WeightToLoseGain),""),"")</f>
        <v/>
      </c>
    </row>
    <row r="989" spans="3:14" ht="15" customHeight="1" x14ac:dyDescent="0.3">
      <c r="C989" s="26" t="str">
        <f t="shared" si="75"/>
        <v/>
      </c>
      <c r="D989" s="18" t="str">
        <f t="shared" si="78"/>
        <v/>
      </c>
      <c r="E989" s="18" t="str">
        <f t="shared" si="76"/>
        <v/>
      </c>
      <c r="F989" s="19" t="str">
        <f t="shared" si="77"/>
        <v/>
      </c>
      <c r="G989" s="29" t="str">
        <f>IFERROR(RunningBMR,"")</f>
        <v/>
      </c>
      <c r="H989" s="20" t="str">
        <f>IFERROR(IF(L988&gt;0,G988*ActivityFactor+IF(WeightGoal="Maintain",0,IF(WeightGoal="Decrease",-500,IF(WeightGoal="Increase",500))),""),"")</f>
        <v/>
      </c>
      <c r="I989" s="20" t="str">
        <f>IFERROR(G989*(ActivityFactor),"")</f>
        <v/>
      </c>
      <c r="J989" s="20" t="str">
        <f>IFERROR(IF(WeightGoal="Increase",H989-I989,I989-H989),"")</f>
        <v/>
      </c>
      <c r="K989" s="21" t="str">
        <f t="shared" si="79"/>
        <v/>
      </c>
      <c r="L989" s="28" t="str">
        <f>IFERROR(IF(Standard,K989/CalsPerPound,K989/CalsPerPound/2.2),"")</f>
        <v/>
      </c>
      <c r="M989" s="27" t="str">
        <f>IFERROR(WeightToLoseGain-L989,"")</f>
        <v/>
      </c>
      <c r="N989" s="40" t="str">
        <f>IFERROR(IF(C988&lt;&gt;"",M989/(WeightToLoseGain),""),"")</f>
        <v/>
      </c>
    </row>
    <row r="990" spans="3:14" ht="15" customHeight="1" x14ac:dyDescent="0.3">
      <c r="C990" s="26" t="str">
        <f t="shared" si="75"/>
        <v/>
      </c>
      <c r="D990" s="18" t="str">
        <f t="shared" si="78"/>
        <v/>
      </c>
      <c r="E990" s="18" t="str">
        <f t="shared" si="76"/>
        <v/>
      </c>
      <c r="F990" s="19" t="str">
        <f t="shared" si="77"/>
        <v/>
      </c>
      <c r="G990" s="29" t="str">
        <f>IFERROR(RunningBMR,"")</f>
        <v/>
      </c>
      <c r="H990" s="20" t="str">
        <f>IFERROR(IF(L989&gt;0,G989*ActivityFactor+IF(WeightGoal="Maintain",0,IF(WeightGoal="Decrease",-500,IF(WeightGoal="Increase",500))),""),"")</f>
        <v/>
      </c>
      <c r="I990" s="20" t="str">
        <f>IFERROR(G990*(ActivityFactor),"")</f>
        <v/>
      </c>
      <c r="J990" s="20" t="str">
        <f>IFERROR(IF(WeightGoal="Increase",H990-I990,I990-H990),"")</f>
        <v/>
      </c>
      <c r="K990" s="21" t="str">
        <f t="shared" si="79"/>
        <v/>
      </c>
      <c r="L990" s="28" t="str">
        <f>IFERROR(IF(Standard,K990/CalsPerPound,K990/CalsPerPound/2.2),"")</f>
        <v/>
      </c>
      <c r="M990" s="27" t="str">
        <f>IFERROR(WeightToLoseGain-L990,"")</f>
        <v/>
      </c>
      <c r="N990" s="40" t="str">
        <f>IFERROR(IF(C989&lt;&gt;"",M990/(WeightToLoseGain),""),"")</f>
        <v/>
      </c>
    </row>
    <row r="991" spans="3:14" ht="15" customHeight="1" x14ac:dyDescent="0.3">
      <c r="C991" s="26" t="str">
        <f t="shared" si="75"/>
        <v/>
      </c>
      <c r="D991" s="18" t="str">
        <f t="shared" si="78"/>
        <v/>
      </c>
      <c r="E991" s="18" t="str">
        <f t="shared" si="76"/>
        <v/>
      </c>
      <c r="F991" s="19" t="str">
        <f t="shared" si="77"/>
        <v/>
      </c>
      <c r="G991" s="29" t="str">
        <f>IFERROR(RunningBMR,"")</f>
        <v/>
      </c>
      <c r="H991" s="20" t="str">
        <f>IFERROR(IF(L990&gt;0,G990*ActivityFactor+IF(WeightGoal="Maintain",0,IF(WeightGoal="Decrease",-500,IF(WeightGoal="Increase",500))),""),"")</f>
        <v/>
      </c>
      <c r="I991" s="20" t="str">
        <f>IFERROR(G991*(ActivityFactor),"")</f>
        <v/>
      </c>
      <c r="J991" s="20" t="str">
        <f>IFERROR(IF(WeightGoal="Increase",H991-I991,I991-H991),"")</f>
        <v/>
      </c>
      <c r="K991" s="21" t="str">
        <f t="shared" si="79"/>
        <v/>
      </c>
      <c r="L991" s="28" t="str">
        <f>IFERROR(IF(Standard,K991/CalsPerPound,K991/CalsPerPound/2.2),"")</f>
        <v/>
      </c>
      <c r="M991" s="27" t="str">
        <f>IFERROR(WeightToLoseGain-L991,"")</f>
        <v/>
      </c>
      <c r="N991" s="40" t="str">
        <f>IFERROR(IF(C990&lt;&gt;"",M991/(WeightToLoseGain),""),"")</f>
        <v/>
      </c>
    </row>
    <row r="992" spans="3:14" ht="15" customHeight="1" x14ac:dyDescent="0.3">
      <c r="C992" s="26" t="str">
        <f t="shared" si="75"/>
        <v/>
      </c>
      <c r="D992" s="18" t="str">
        <f t="shared" si="78"/>
        <v/>
      </c>
      <c r="E992" s="18" t="str">
        <f t="shared" si="76"/>
        <v/>
      </c>
      <c r="F992" s="19" t="str">
        <f t="shared" si="77"/>
        <v/>
      </c>
      <c r="G992" s="29" t="str">
        <f>IFERROR(RunningBMR,"")</f>
        <v/>
      </c>
      <c r="H992" s="20" t="str">
        <f>IFERROR(IF(L991&gt;0,G991*ActivityFactor+IF(WeightGoal="Maintain",0,IF(WeightGoal="Decrease",-500,IF(WeightGoal="Increase",500))),""),"")</f>
        <v/>
      </c>
      <c r="I992" s="20" t="str">
        <f>IFERROR(G992*(ActivityFactor),"")</f>
        <v/>
      </c>
      <c r="J992" s="20" t="str">
        <f>IFERROR(IF(WeightGoal="Increase",H992-I992,I992-H992),"")</f>
        <v/>
      </c>
      <c r="K992" s="21" t="str">
        <f t="shared" si="79"/>
        <v/>
      </c>
      <c r="L992" s="28" t="str">
        <f>IFERROR(IF(Standard,K992/CalsPerPound,K992/CalsPerPound/2.2),"")</f>
        <v/>
      </c>
      <c r="M992" s="27" t="str">
        <f>IFERROR(WeightToLoseGain-L992,"")</f>
        <v/>
      </c>
      <c r="N992" s="40" t="str">
        <f>IFERROR(IF(C991&lt;&gt;"",M992/(WeightToLoseGain),""),"")</f>
        <v/>
      </c>
    </row>
    <row r="993" spans="3:14" ht="15" customHeight="1" x14ac:dyDescent="0.3">
      <c r="C993" s="26" t="str">
        <f t="shared" si="75"/>
        <v/>
      </c>
      <c r="D993" s="18" t="str">
        <f t="shared" si="78"/>
        <v/>
      </c>
      <c r="E993" s="18" t="str">
        <f t="shared" si="76"/>
        <v/>
      </c>
      <c r="F993" s="19" t="str">
        <f t="shared" si="77"/>
        <v/>
      </c>
      <c r="G993" s="29" t="str">
        <f>IFERROR(RunningBMR,"")</f>
        <v/>
      </c>
      <c r="H993" s="20" t="str">
        <f>IFERROR(IF(L992&gt;0,G992*ActivityFactor+IF(WeightGoal="Maintain",0,IF(WeightGoal="Decrease",-500,IF(WeightGoal="Increase",500))),""),"")</f>
        <v/>
      </c>
      <c r="I993" s="20" t="str">
        <f>IFERROR(G993*(ActivityFactor),"")</f>
        <v/>
      </c>
      <c r="J993" s="20" t="str">
        <f>IFERROR(IF(WeightGoal="Increase",H993-I993,I993-H993),"")</f>
        <v/>
      </c>
      <c r="K993" s="21" t="str">
        <f t="shared" si="79"/>
        <v/>
      </c>
      <c r="L993" s="28" t="str">
        <f>IFERROR(IF(Standard,K993/CalsPerPound,K993/CalsPerPound/2.2),"")</f>
        <v/>
      </c>
      <c r="M993" s="27" t="str">
        <f>IFERROR(WeightToLoseGain-L993,"")</f>
        <v/>
      </c>
      <c r="N993" s="40" t="str">
        <f>IFERROR(IF(C992&lt;&gt;"",M993/(WeightToLoseGain),""),"")</f>
        <v/>
      </c>
    </row>
    <row r="994" spans="3:14" ht="15" customHeight="1" x14ac:dyDescent="0.3">
      <c r="C994" s="26" t="str">
        <f t="shared" si="75"/>
        <v/>
      </c>
      <c r="D994" s="18" t="str">
        <f t="shared" si="78"/>
        <v/>
      </c>
      <c r="E994" s="18" t="str">
        <f t="shared" si="76"/>
        <v/>
      </c>
      <c r="F994" s="19" t="str">
        <f t="shared" si="77"/>
        <v/>
      </c>
      <c r="G994" s="29" t="str">
        <f>IFERROR(RunningBMR,"")</f>
        <v/>
      </c>
      <c r="H994" s="20" t="str">
        <f>IFERROR(IF(L993&gt;0,G993*ActivityFactor+IF(WeightGoal="Maintain",0,IF(WeightGoal="Decrease",-500,IF(WeightGoal="Increase",500))),""),"")</f>
        <v/>
      </c>
      <c r="I994" s="20" t="str">
        <f>IFERROR(G994*(ActivityFactor),"")</f>
        <v/>
      </c>
      <c r="J994" s="20" t="str">
        <f>IFERROR(IF(WeightGoal="Increase",H994-I994,I994-H994),"")</f>
        <v/>
      </c>
      <c r="K994" s="21" t="str">
        <f t="shared" si="79"/>
        <v/>
      </c>
      <c r="L994" s="28" t="str">
        <f>IFERROR(IF(Standard,K994/CalsPerPound,K994/CalsPerPound/2.2),"")</f>
        <v/>
      </c>
      <c r="M994" s="27" t="str">
        <f>IFERROR(WeightToLoseGain-L994,"")</f>
        <v/>
      </c>
      <c r="N994" s="40" t="str">
        <f>IFERROR(IF(C993&lt;&gt;"",M994/(WeightToLoseGain),""),"")</f>
        <v/>
      </c>
    </row>
    <row r="995" spans="3:14" ht="15" customHeight="1" x14ac:dyDescent="0.3">
      <c r="C995" s="26" t="str">
        <f t="shared" si="75"/>
        <v/>
      </c>
      <c r="D995" s="18" t="str">
        <f t="shared" si="78"/>
        <v/>
      </c>
      <c r="E995" s="18" t="str">
        <f t="shared" si="76"/>
        <v/>
      </c>
      <c r="F995" s="19" t="str">
        <f t="shared" si="77"/>
        <v/>
      </c>
      <c r="G995" s="29" t="str">
        <f>IFERROR(RunningBMR,"")</f>
        <v/>
      </c>
      <c r="H995" s="20" t="str">
        <f>IFERROR(IF(L994&gt;0,G994*ActivityFactor+IF(WeightGoal="Maintain",0,IF(WeightGoal="Decrease",-500,IF(WeightGoal="Increase",500))),""),"")</f>
        <v/>
      </c>
      <c r="I995" s="20" t="str">
        <f>IFERROR(G995*(ActivityFactor),"")</f>
        <v/>
      </c>
      <c r="J995" s="20" t="str">
        <f>IFERROR(IF(WeightGoal="Increase",H995-I995,I995-H995),"")</f>
        <v/>
      </c>
      <c r="K995" s="21" t="str">
        <f t="shared" si="79"/>
        <v/>
      </c>
      <c r="L995" s="28" t="str">
        <f>IFERROR(IF(Standard,K995/CalsPerPound,K995/CalsPerPound/2.2),"")</f>
        <v/>
      </c>
      <c r="M995" s="27" t="str">
        <f>IFERROR(WeightToLoseGain-L995,"")</f>
        <v/>
      </c>
      <c r="N995" s="40" t="str">
        <f>IFERROR(IF(C994&lt;&gt;"",M995/(WeightToLoseGain),""),"")</f>
        <v/>
      </c>
    </row>
    <row r="996" spans="3:14" ht="15" customHeight="1" x14ac:dyDescent="0.3">
      <c r="C996" s="26" t="str">
        <f t="shared" si="75"/>
        <v/>
      </c>
      <c r="D996" s="18" t="str">
        <f t="shared" si="78"/>
        <v/>
      </c>
      <c r="E996" s="18" t="str">
        <f t="shared" si="76"/>
        <v/>
      </c>
      <c r="F996" s="19" t="str">
        <f t="shared" si="77"/>
        <v/>
      </c>
      <c r="G996" s="29" t="str">
        <f>IFERROR(RunningBMR,"")</f>
        <v/>
      </c>
      <c r="H996" s="20" t="str">
        <f>IFERROR(IF(L995&gt;0,G995*ActivityFactor+IF(WeightGoal="Maintain",0,IF(WeightGoal="Decrease",-500,IF(WeightGoal="Increase",500))),""),"")</f>
        <v/>
      </c>
      <c r="I996" s="20" t="str">
        <f>IFERROR(G996*(ActivityFactor),"")</f>
        <v/>
      </c>
      <c r="J996" s="20" t="str">
        <f>IFERROR(IF(WeightGoal="Increase",H996-I996,I996-H996),"")</f>
        <v/>
      </c>
      <c r="K996" s="21" t="str">
        <f t="shared" si="79"/>
        <v/>
      </c>
      <c r="L996" s="28" t="str">
        <f>IFERROR(IF(Standard,K996/CalsPerPound,K996/CalsPerPound/2.2),"")</f>
        <v/>
      </c>
      <c r="M996" s="27" t="str">
        <f>IFERROR(WeightToLoseGain-L996,"")</f>
        <v/>
      </c>
      <c r="N996" s="40" t="str">
        <f>IFERROR(IF(C995&lt;&gt;"",M996/(WeightToLoseGain),""),"")</f>
        <v/>
      </c>
    </row>
    <row r="997" spans="3:14" ht="15" customHeight="1" x14ac:dyDescent="0.3">
      <c r="C997" s="26" t="str">
        <f t="shared" si="75"/>
        <v/>
      </c>
      <c r="D997" s="18" t="str">
        <f t="shared" si="78"/>
        <v/>
      </c>
      <c r="E997" s="18" t="str">
        <f t="shared" si="76"/>
        <v/>
      </c>
      <c r="F997" s="19" t="str">
        <f t="shared" si="77"/>
        <v/>
      </c>
      <c r="G997" s="29" t="str">
        <f>IFERROR(RunningBMR,"")</f>
        <v/>
      </c>
      <c r="H997" s="20" t="str">
        <f>IFERROR(IF(L996&gt;0,G996*ActivityFactor+IF(WeightGoal="Maintain",0,IF(WeightGoal="Decrease",-500,IF(WeightGoal="Increase",500))),""),"")</f>
        <v/>
      </c>
      <c r="I997" s="20" t="str">
        <f>IFERROR(G997*(ActivityFactor),"")</f>
        <v/>
      </c>
      <c r="J997" s="20" t="str">
        <f>IFERROR(IF(WeightGoal="Increase",H997-I997,I997-H997),"")</f>
        <v/>
      </c>
      <c r="K997" s="21" t="str">
        <f t="shared" si="79"/>
        <v/>
      </c>
      <c r="L997" s="28" t="str">
        <f>IFERROR(IF(Standard,K997/CalsPerPound,K997/CalsPerPound/2.2),"")</f>
        <v/>
      </c>
      <c r="M997" s="27" t="str">
        <f>IFERROR(WeightToLoseGain-L997,"")</f>
        <v/>
      </c>
      <c r="N997" s="40" t="str">
        <f>IFERROR(IF(C996&lt;&gt;"",M997/(WeightToLoseGain),""),"")</f>
        <v/>
      </c>
    </row>
    <row r="998" spans="3:14" ht="15" customHeight="1" x14ac:dyDescent="0.3">
      <c r="C998" s="26" t="str">
        <f t="shared" si="75"/>
        <v/>
      </c>
      <c r="D998" s="18" t="str">
        <f t="shared" si="78"/>
        <v/>
      </c>
      <c r="E998" s="18" t="str">
        <f t="shared" si="76"/>
        <v/>
      </c>
      <c r="F998" s="19" t="str">
        <f t="shared" si="77"/>
        <v/>
      </c>
      <c r="G998" s="29" t="str">
        <f>IFERROR(RunningBMR,"")</f>
        <v/>
      </c>
      <c r="H998" s="20" t="str">
        <f>IFERROR(IF(L997&gt;0,G997*ActivityFactor+IF(WeightGoal="Maintain",0,IF(WeightGoal="Decrease",-500,IF(WeightGoal="Increase",500))),""),"")</f>
        <v/>
      </c>
      <c r="I998" s="20" t="str">
        <f>IFERROR(G998*(ActivityFactor),"")</f>
        <v/>
      </c>
      <c r="J998" s="20" t="str">
        <f>IFERROR(IF(WeightGoal="Increase",H998-I998,I998-H998),"")</f>
        <v/>
      </c>
      <c r="K998" s="21" t="str">
        <f t="shared" si="79"/>
        <v/>
      </c>
      <c r="L998" s="28" t="str">
        <f>IFERROR(IF(Standard,K998/CalsPerPound,K998/CalsPerPound/2.2),"")</f>
        <v/>
      </c>
      <c r="M998" s="27" t="str">
        <f>IFERROR(WeightToLoseGain-L998,"")</f>
        <v/>
      </c>
      <c r="N998" s="40" t="str">
        <f>IFERROR(IF(C997&lt;&gt;"",M998/(WeightToLoseGain),""),"")</f>
        <v/>
      </c>
    </row>
    <row r="999" spans="3:14" ht="15" customHeight="1" x14ac:dyDescent="0.3">
      <c r="C999" s="26" t="str">
        <f t="shared" si="75"/>
        <v/>
      </c>
      <c r="D999" s="18" t="str">
        <f t="shared" si="78"/>
        <v/>
      </c>
      <c r="E999" s="18" t="str">
        <f t="shared" si="76"/>
        <v/>
      </c>
      <c r="F999" s="19" t="str">
        <f t="shared" si="77"/>
        <v/>
      </c>
      <c r="G999" s="29" t="str">
        <f>IFERROR(RunningBMR,"")</f>
        <v/>
      </c>
      <c r="H999" s="20" t="str">
        <f>IFERROR(IF(L998&gt;0,G998*ActivityFactor+IF(WeightGoal="Maintain",0,IF(WeightGoal="Decrease",-500,IF(WeightGoal="Increase",500))),""),"")</f>
        <v/>
      </c>
      <c r="I999" s="20" t="str">
        <f>IFERROR(G999*(ActivityFactor),"")</f>
        <v/>
      </c>
      <c r="J999" s="20" t="str">
        <f>IFERROR(IF(WeightGoal="Increase",H999-I999,I999-H999),"")</f>
        <v/>
      </c>
      <c r="K999" s="21" t="str">
        <f t="shared" si="79"/>
        <v/>
      </c>
      <c r="L999" s="28" t="str">
        <f>IFERROR(IF(Standard,K999/CalsPerPound,K999/CalsPerPound/2.2),"")</f>
        <v/>
      </c>
      <c r="M999" s="27" t="str">
        <f>IFERROR(WeightToLoseGain-L999,"")</f>
        <v/>
      </c>
      <c r="N999" s="40" t="str">
        <f>IFERROR(IF(C998&lt;&gt;"",M999/(WeightToLoseGain),""),"")</f>
        <v/>
      </c>
    </row>
  </sheetData>
  <mergeCells count="13">
    <mergeCell ref="F9:G9"/>
    <mergeCell ref="I9:J9"/>
    <mergeCell ref="K9:L9"/>
    <mergeCell ref="M9:N9"/>
    <mergeCell ref="K5:L5"/>
    <mergeCell ref="K7:L7"/>
    <mergeCell ref="I5:J5"/>
    <mergeCell ref="C5:E5"/>
    <mergeCell ref="I3:N3"/>
    <mergeCell ref="C7:D7"/>
    <mergeCell ref="F5:H5"/>
    <mergeCell ref="I2:N2"/>
    <mergeCell ref="M7:N7"/>
  </mergeCells>
  <conditionalFormatting sqref="B12:O999">
    <cfRule type="expression" dxfId="9" priority="1" stopIfTrue="1">
      <formula>$C12=TODAY()</formula>
    </cfRule>
    <cfRule type="expression" dxfId="8" priority="2" stopIfTrue="1">
      <formula>$D12&lt;&gt;""</formula>
    </cfRule>
    <cfRule type="expression" dxfId="7" priority="3">
      <formula>$D12&lt;&gt;""</formula>
    </cfRule>
    <cfRule type="expression" dxfId="6" priority="10">
      <formula>$C12&lt;&gt;""</formula>
    </cfRule>
  </conditionalFormatting>
  <conditionalFormatting sqref="I7">
    <cfRule type="expression" dxfId="5" priority="8">
      <formula>Standard=FALSE</formula>
    </cfRule>
    <cfRule type="expression" dxfId="4" priority="9">
      <formula>Standard=TRUE</formula>
    </cfRule>
  </conditionalFormatting>
  <conditionalFormatting sqref="K7 K5">
    <cfRule type="expression" dxfId="3" priority="6">
      <formula>Standard=FALSE</formula>
    </cfRule>
    <cfRule type="expression" dxfId="2" priority="7">
      <formula>Standard=TRUE</formula>
    </cfRule>
  </conditionalFormatting>
  <conditionalFormatting sqref="J7">
    <cfRule type="expression" dxfId="1" priority="4">
      <formula>Standard=FALSE</formula>
    </cfRule>
    <cfRule type="expression" dxfId="0" priority="5">
      <formula>Standard=TRUE</formula>
    </cfRule>
  </conditionalFormatting>
  <dataValidations count="4">
    <dataValidation type="list" allowBlank="1" showInputMessage="1" showErrorMessage="1" errorTitle="Whopps!" error="An activity level from the list in cell C5 needs to be selected for the Calorie Amortization Schedule to work correctly." sqref="C5:E5">
      <formula1>ExerciseTypesLookup</formula1>
    </dataValidation>
    <dataValidation type="list" allowBlank="1" showInputMessage="1" showErrorMessage="1" errorTitle="Whoops!" error="An entry from the list in cell C7 needs to be selected for the Calorie Amortization Schedule to work correctly. " sqref="C7:D7">
      <formula1>"DECREASE, MAINTAIN, INCREASE"</formula1>
    </dataValidation>
    <dataValidation type="list" allowBlank="1" showInputMessage="1" showErrorMessage="1" errorTitle="Whoop!" error="Imperial or Metric needs to be selected from the list in I5 for the Calorie Amortization Schedule to work correctly. " sqref="I5:J5">
      <formula1>"IMPERIAL,METRIC"</formula1>
    </dataValidation>
    <dataValidation type="list" allowBlank="1" showInputMessage="1" showErrorMessage="1" errorTitle="Whoops!" error="Male or Female needs to be selected from the list in cell M7 for the Calorie Amortization Schedule to work correctly. " sqref="M7:N7">
      <formula1>"MALE,FEMALE"</formula1>
    </dataValidation>
  </dataValidations>
  <printOptions horizontalCentered="1"/>
  <pageMargins left="0.25" right="0.25" top="0.75" bottom="0.75" header="0.3" footer="0.3"/>
  <pageSetup scale="67" fitToHeight="0" orientation="portrait" r:id="rId1"/>
  <headerFooter>
    <oddFooter>Page &amp;P of &amp;N</oddFooter>
  </headerFooter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9.5" customHeight="1" x14ac:dyDescent="0.3"/>
  <cols>
    <col min="1" max="1" width="1.83203125" customWidth="1"/>
    <col min="2" max="2" width="25.6640625" customWidth="1"/>
    <col min="3" max="3" width="61" customWidth="1"/>
    <col min="4" max="4" width="13.6640625" customWidth="1"/>
  </cols>
  <sheetData>
    <row r="1" spans="2:4" s="1" customFormat="1" ht="44.25" customHeight="1" x14ac:dyDescent="0.3">
      <c r="B1" s="39" t="s">
        <v>1</v>
      </c>
      <c r="C1" s="36"/>
      <c r="D1" s="36"/>
    </row>
    <row r="2" spans="2:4" ht="17.25" customHeight="1" x14ac:dyDescent="0.3">
      <c r="B2" s="37" t="s">
        <v>35</v>
      </c>
      <c r="C2" s="38"/>
      <c r="D2" s="38"/>
    </row>
    <row r="3" spans="2:4" ht="19.5" customHeight="1" x14ac:dyDescent="0.3">
      <c r="B3" s="42" t="s">
        <v>33</v>
      </c>
      <c r="C3" s="42" t="s">
        <v>34</v>
      </c>
      <c r="D3" s="43" t="s">
        <v>36</v>
      </c>
    </row>
    <row r="4" spans="2:4" ht="19.5" customHeight="1" x14ac:dyDescent="0.3">
      <c r="B4" s="42" t="s">
        <v>4</v>
      </c>
      <c r="C4" s="42" t="s">
        <v>21</v>
      </c>
      <c r="D4" s="43">
        <v>1.2</v>
      </c>
    </row>
    <row r="5" spans="2:4" ht="19.5" customHeight="1" x14ac:dyDescent="0.3">
      <c r="B5" s="42" t="s">
        <v>5</v>
      </c>
      <c r="C5" s="42" t="s">
        <v>22</v>
      </c>
      <c r="D5" s="43">
        <v>1.375</v>
      </c>
    </row>
    <row r="6" spans="2:4" ht="19.5" customHeight="1" x14ac:dyDescent="0.3">
      <c r="B6" s="42" t="s">
        <v>6</v>
      </c>
      <c r="C6" s="42" t="s">
        <v>23</v>
      </c>
      <c r="D6" s="43">
        <v>1.55</v>
      </c>
    </row>
    <row r="7" spans="2:4" ht="19.5" customHeight="1" x14ac:dyDescent="0.3">
      <c r="B7" s="42" t="s">
        <v>7</v>
      </c>
      <c r="C7" s="42" t="s">
        <v>24</v>
      </c>
      <c r="D7" s="43">
        <v>1.7250000000000001</v>
      </c>
    </row>
    <row r="8" spans="2:4" ht="19.5" customHeight="1" x14ac:dyDescent="0.3">
      <c r="B8" s="42" t="s">
        <v>8</v>
      </c>
      <c r="C8" s="42" t="s">
        <v>25</v>
      </c>
      <c r="D8" s="43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D85153-DB2C-4F38-9E42-48FD095091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Calorie Amoritization</vt:lpstr>
      <vt:lpstr>Exercise Type Lookup</vt:lpstr>
      <vt:lpstr>Age</vt:lpstr>
      <vt:lpstr>CalsRemain</vt:lpstr>
      <vt:lpstr>ExerciseTypesLookup</vt:lpstr>
      <vt:lpstr>Gender</vt:lpstr>
      <vt:lpstr>InitCal</vt:lpstr>
      <vt:lpstr>InitCalIntake</vt:lpstr>
      <vt:lpstr>Level</vt:lpstr>
      <vt:lpstr>'Calorie Amoritization'!Print_Titles</vt:lpstr>
      <vt:lpstr>StartDate</vt:lpstr>
      <vt:lpstr>TargetDate</vt:lpstr>
      <vt:lpstr>TargetWeight</vt:lpstr>
      <vt:lpstr>UnitOfMeasure</vt:lpstr>
      <vt:lpstr>Weight</vt:lpstr>
      <vt:lpstr>WeightGoal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Blazina,Kevin</dc:creator>
  <cp:keywords/>
  <cp:lastModifiedBy>Blazina,Kevin</cp:lastModifiedBy>
  <dcterms:created xsi:type="dcterms:W3CDTF">2017-01-17T16:45:49Z</dcterms:created>
  <dcterms:modified xsi:type="dcterms:W3CDTF">2017-01-17T16:45:49Z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TC040223939991</vt:lpwstr>
  </property>
</Properties>
</file>