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170" yWindow="-90" windowWidth="12120" windowHeight="7725" activeTab="1"/>
  </bookViews>
  <sheets>
    <sheet name="How to use the Invoice Tracker" sheetId="6" r:id="rId1"/>
    <sheet name="Invoice" sheetId="1" r:id="rId2"/>
    <sheet name="Customers" sheetId="3" r:id="rId3"/>
    <sheet name="Invoices - Main" sheetId="2" r:id="rId4"/>
    <sheet name="Invoice Details" sheetId="4"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2">Customers!$3:$3</definedName>
    <definedName name="_xlnm.Print_Titles" localSheetId="4">'Invoice Details'!$3:$3</definedName>
    <definedName name="_xlnm.Print_Titles" localSheetId="3">'Invoices - Main'!$3:$3</definedName>
    <definedName name="rngInvoice">Invoice!$L$8</definedName>
  </definedNames>
  <calcPr calcId="152511"/>
</workbook>
</file>

<file path=xl/calcChain.xml><?xml version="1.0" encoding="utf-8"?>
<calcChain xmlns="http://schemas.openxmlformats.org/spreadsheetml/2006/main">
  <c r="B14" i="1" l="1"/>
  <c r="C6" i="2" l="1"/>
  <c r="L9" i="1"/>
  <c r="B43" i="1" l="1"/>
  <c r="K24" i="1" l="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H28" i="4" l="1"/>
  <c r="C6" i="3" l="1"/>
  <c r="G6" i="2"/>
  <c r="H6" i="2"/>
  <c r="L42" i="1"/>
  <c r="L43" i="1"/>
  <c r="L40" i="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B12" i="1" l="1"/>
  <c r="H14" i="1" l="1" a="1"/>
  <c r="H14" i="1" s="1"/>
  <c r="L38" i="1" l="1"/>
  <c r="L36" i="1"/>
  <c r="L34" i="1"/>
  <c r="L37" i="1"/>
  <c r="L35" i="1"/>
  <c r="K15" i="1" a="1"/>
  <c r="K15" i="1" s="1"/>
  <c r="K16" i="1" a="1"/>
  <c r="K16" i="1" s="1"/>
  <c r="K17" i="1" a="1"/>
  <c r="K17" i="1" s="1"/>
  <c r="K18" i="1" a="1"/>
  <c r="K18" i="1" s="1"/>
  <c r="K19" i="1" a="1"/>
  <c r="K19" i="1" s="1"/>
  <c r="K20" i="1" a="1"/>
  <c r="K20" i="1" s="1"/>
  <c r="K21" i="1" a="1"/>
  <c r="K21" i="1" s="1"/>
  <c r="K22" i="1" a="1"/>
  <c r="K22" i="1" s="1"/>
  <c r="K23" i="1" a="1"/>
  <c r="K23" i="1" s="1"/>
  <c r="I15" i="1" a="1"/>
  <c r="I15" i="1" s="1"/>
  <c r="I16" i="1" a="1"/>
  <c r="I16" i="1" s="1"/>
  <c r="I17" i="1" a="1"/>
  <c r="I17" i="1" s="1"/>
  <c r="I18" i="1" a="1"/>
  <c r="I18" i="1" s="1"/>
  <c r="I19" i="1" a="1"/>
  <c r="I19" i="1" s="1"/>
  <c r="I20" i="1" a="1"/>
  <c r="I20" i="1" s="1"/>
  <c r="I21" i="1" a="1"/>
  <c r="I21" i="1" s="1"/>
  <c r="I22" i="1" a="1"/>
  <c r="I22" i="1" s="1"/>
  <c r="I23" i="1" a="1"/>
  <c r="I23" i="1" s="1"/>
  <c r="H15" i="1" a="1"/>
  <c r="H15" i="1" s="1"/>
  <c r="H16" i="1" a="1"/>
  <c r="H16" i="1" s="1"/>
  <c r="H17" i="1" a="1"/>
  <c r="H17" i="1" s="1"/>
  <c r="H18" i="1" a="1"/>
  <c r="H18" i="1" s="1"/>
  <c r="H19" i="1" a="1"/>
  <c r="H19" i="1" s="1"/>
  <c r="H20" i="1" a="1"/>
  <c r="H20" i="1" s="1"/>
  <c r="H21" i="1" a="1"/>
  <c r="H21" i="1" s="1"/>
  <c r="H22" i="1" a="1"/>
  <c r="H22" i="1" s="1"/>
  <c r="H23" i="1" a="1"/>
  <c r="H23" i="1" s="1"/>
  <c r="C15" i="1" a="1"/>
  <c r="C15" i="1" s="1"/>
  <c r="C16" i="1" a="1"/>
  <c r="C16" i="1" s="1"/>
  <c r="C17" i="1" a="1"/>
  <c r="C17" i="1" s="1"/>
  <c r="C18" i="1" a="1"/>
  <c r="C18" i="1" s="1"/>
  <c r="C19" i="1" a="1"/>
  <c r="C19" i="1" s="1"/>
  <c r="C20" i="1" a="1"/>
  <c r="C20" i="1" s="1"/>
  <c r="B19" i="1" a="1"/>
  <c r="B19" i="1" s="1"/>
  <c r="B18" i="1" a="1"/>
  <c r="B18" i="1" s="1"/>
  <c r="B17" i="1" a="1"/>
  <c r="B17" i="1" s="1"/>
  <c r="B16" i="1" a="1"/>
  <c r="B16" i="1" s="1"/>
  <c r="B15" i="1" a="1"/>
  <c r="B15" i="1" s="1"/>
  <c r="L19" i="1" l="1"/>
  <c r="L17" i="1"/>
  <c r="L15" i="1"/>
  <c r="L32" i="1"/>
  <c r="L30" i="1"/>
  <c r="L28" i="1"/>
  <c r="L26" i="1"/>
  <c r="L24" i="1"/>
  <c r="L20" i="1"/>
  <c r="L18" i="1"/>
  <c r="L16" i="1"/>
  <c r="L23" i="1"/>
  <c r="L22" i="1"/>
  <c r="L21" i="1"/>
  <c r="L33" i="1"/>
  <c r="L31" i="1"/>
  <c r="L29" i="1"/>
  <c r="L27" i="1"/>
  <c r="L25" i="1"/>
  <c r="K14" i="1" l="1" a="1"/>
  <c r="K14" i="1" s="1"/>
  <c r="I14" i="1" a="1"/>
  <c r="I14" i="1" s="1"/>
  <c r="C14" i="1" a="1"/>
  <c r="C14" i="1" s="1"/>
  <c r="L14" i="1" l="1"/>
  <c r="L39" i="1" s="1"/>
  <c r="L41" i="1" l="1"/>
  <c r="B5" i="3" l="1"/>
  <c r="B4" i="3"/>
  <c r="B20" i="1" a="1"/>
  <c r="B20" i="1" s="1"/>
  <c r="B21" i="1" a="1"/>
  <c r="B21" i="1" s="1"/>
  <c r="B22" i="1" a="1"/>
  <c r="B22" i="1" s="1"/>
  <c r="B23" i="1" a="1"/>
  <c r="B23" i="1" s="1"/>
  <c r="C21" i="1" a="1"/>
  <c r="C21" i="1" s="1"/>
  <c r="C22" i="1" a="1"/>
  <c r="C22" i="1" s="1"/>
  <c r="C23" i="1" a="1"/>
  <c r="C23" i="1" s="1"/>
  <c r="G10" i="1" l="1"/>
  <c r="G8" i="1"/>
  <c r="G9" i="1"/>
  <c r="C10" i="1"/>
  <c r="C8" i="1"/>
  <c r="C9" i="1"/>
  <c r="L44" i="1"/>
</calcChain>
</file>

<file path=xl/sharedStrings.xml><?xml version="1.0" encoding="utf-8"?>
<sst xmlns="http://schemas.openxmlformats.org/spreadsheetml/2006/main" count="231" uniqueCount="168">
  <si>
    <t>Phone</t>
  </si>
  <si>
    <t>TOTAL</t>
  </si>
  <si>
    <t>Company Name</t>
  </si>
  <si>
    <t>Contact Name</t>
  </si>
  <si>
    <t>Address</t>
  </si>
  <si>
    <t>City</t>
  </si>
  <si>
    <t>State</t>
  </si>
  <si>
    <t>Project Description</t>
  </si>
  <si>
    <t>Description</t>
  </si>
  <si>
    <t>Notes</t>
  </si>
  <si>
    <t>Lookup</t>
  </si>
  <si>
    <t>Fax</t>
  </si>
  <si>
    <t>Bill To:</t>
  </si>
  <si>
    <t>Address:</t>
  </si>
  <si>
    <t>Phone:</t>
  </si>
  <si>
    <t>Invoice Date:</t>
  </si>
  <si>
    <t>Deposit Received</t>
  </si>
  <si>
    <t>Invoice Subtotal</t>
  </si>
  <si>
    <t>Tax Rate</t>
  </si>
  <si>
    <t>Sales Tax</t>
  </si>
  <si>
    <t>Other</t>
  </si>
  <si>
    <t>Fax:</t>
  </si>
  <si>
    <t>3-456-1</t>
  </si>
  <si>
    <t>someone@example.com</t>
  </si>
  <si>
    <t>Project 1</t>
  </si>
  <si>
    <t>Project 2</t>
  </si>
  <si>
    <t>Invoice 3-456-1 Data 1</t>
  </si>
  <si>
    <t>Invoice 3-456-1 Data 2</t>
  </si>
  <si>
    <t>Invoice 3-456-1 Data 3</t>
  </si>
  <si>
    <t>Invoice 3-456-1 Data 4</t>
  </si>
  <si>
    <t>Invoice 3-456-1 Data 5</t>
  </si>
  <si>
    <t>Invoice 3-456-1 Data 6</t>
  </si>
  <si>
    <t>Invoice Date</t>
  </si>
  <si>
    <t>Qty</t>
  </si>
  <si>
    <t>Price</t>
  </si>
  <si>
    <t>Discount</t>
  </si>
  <si>
    <t>Unit Price</t>
  </si>
  <si>
    <t>Street Address</t>
  </si>
  <si>
    <t>P:</t>
  </si>
  <si>
    <t>F:</t>
  </si>
  <si>
    <t>Phone Number</t>
  </si>
  <si>
    <t>Fax Number</t>
  </si>
  <si>
    <t>Email</t>
  </si>
  <si>
    <t>Website</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</si>
  <si>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</si>
  <si>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</si>
  <si>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</si>
  <si>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</si>
  <si>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</si>
  <si>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</si>
  <si>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</si>
  <si>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</si>
  <si>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</si>
  <si>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</si>
  <si>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</si>
  <si>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</si>
  <si>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</si>
  <si>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</si>
  <si>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</si>
  <si>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</si>
  <si>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</si>
  <si>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</si>
  <si>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</si>
  <si>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</si>
  <si>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</si>
  <si>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Invoice Details</t>
  </si>
  <si>
    <t>How do I get started?</t>
  </si>
  <si>
    <t>How to use the Invoice Tracker</t>
  </si>
  <si>
    <t>How do I create an invoice?</t>
  </si>
  <si>
    <t>1.</t>
  </si>
  <si>
    <t>2.</t>
  </si>
  <si>
    <t>Item #</t>
  </si>
  <si>
    <t>Company #</t>
  </si>
  <si>
    <t>3.</t>
  </si>
  <si>
    <t>Invoice #</t>
  </si>
  <si>
    <t>Invoice Total</t>
  </si>
  <si>
    <t>Total</t>
  </si>
  <si>
    <t>Detail Total</t>
  </si>
  <si>
    <t>Invoice #:</t>
  </si>
  <si>
    <t>4.</t>
  </si>
  <si>
    <t xml:space="preserve">● </t>
  </si>
  <si>
    <t>If the table does not have a Total row, start typing below the table and it will automatically expand when you press the Enter or Tab key.</t>
  </si>
  <si>
    <t>In the bottom right corner of the table, place your mouse on the table sizing handle and drag down to increase the number of available table rows.</t>
  </si>
  <si>
    <t>Company</t>
  </si>
  <si>
    <t>How do I analyze my invoice details?</t>
  </si>
  <si>
    <t>About the Invoice Tracker</t>
  </si>
  <si>
    <t>Filter Tips</t>
  </si>
  <si>
    <t>Use multiple filters on a single field or across multiple fields to fine-tune your results.</t>
  </si>
  <si>
    <t>How do I add more customers, invoices, and invoice details?</t>
  </si>
  <si>
    <t>If a table has a total row, such as Customers and Invoices, the calculated totals will reflect only your filtered list.</t>
  </si>
  <si>
    <t>Customize a document theme.</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</si>
  <si>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</si>
  <si>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</si>
  <si>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</si>
  <si>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</si>
  <si>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</si>
  <si>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</si>
  <si>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</si>
  <si>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</si>
  <si>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</si>
  <si>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</si>
  <si>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</si>
  <si>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</si>
  <si>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</si>
  <si>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</si>
  <si>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</si>
  <si>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</si>
  <si>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The data for Customers, Invoices, and Invoice Details are stored in Excel tables. When you add a new row to a table, the newly added row will be formatted automatically and any calculations will be copied. To add new table rows do one of the following:</t>
  </si>
  <si>
    <t>company name</t>
  </si>
  <si>
    <t>Modify the Invoice sheet so it reflects your company information using the following steps:</t>
  </si>
  <si>
    <t>Email:</t>
  </si>
  <si>
    <t>Total due in &lt;#&gt; days. Overdue accounts subject to a service charge of &lt;#&gt;% per month.</t>
  </si>
  <si>
    <t>Z4567</t>
  </si>
  <si>
    <t>Z4568</t>
  </si>
  <si>
    <t>Z4569</t>
  </si>
  <si>
    <t>Z4570</t>
  </si>
  <si>
    <t>Z4571</t>
  </si>
  <si>
    <t>Z4572</t>
  </si>
  <si>
    <t>Z4573</t>
  </si>
  <si>
    <t>Z4574</t>
  </si>
  <si>
    <t>Z4575</t>
  </si>
  <si>
    <t>Z4576</t>
  </si>
  <si>
    <t>Z4577</t>
  </si>
  <si>
    <t>Z4578</t>
  </si>
  <si>
    <t>City, State, ZIP Code</t>
  </si>
  <si>
    <t>ZIP Code</t>
  </si>
  <si>
    <t xml:space="preserve">Tailspin Toys </t>
  </si>
  <si>
    <t>Robert Lyon</t>
  </si>
  <si>
    <t>Sanjay Patel</t>
  </si>
  <si>
    <t>345 Cherry Street</t>
  </si>
  <si>
    <t>Albany</t>
  </si>
  <si>
    <t>SD</t>
  </si>
  <si>
    <t>123456</t>
  </si>
  <si>
    <t>098765</t>
  </si>
  <si>
    <t>567 Walnut Lane</t>
  </si>
  <si>
    <t>Moline</t>
  </si>
  <si>
    <t>MO</t>
  </si>
  <si>
    <t xml:space="preserve">1 - Tailspin Toys </t>
  </si>
  <si>
    <t>Contoso, Ltd</t>
  </si>
  <si>
    <t>2 - Contoso, Ltd</t>
  </si>
  <si>
    <t>432-555-0178</t>
  </si>
  <si>
    <t>432-555-0189</t>
  </si>
  <si>
    <t>432-555-0187</t>
  </si>
  <si>
    <r>
      <rPr>
        <b/>
        <sz val="10"/>
        <color theme="2" tint="-0.749961851863155"/>
        <rFont val="Calibri"/>
        <family val="2"/>
        <scheme val="minor"/>
      </rPr>
      <t>Note:</t>
    </r>
    <r>
      <rPr>
        <sz val="10"/>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</si>
  <si>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r>
      <rPr>
        <b/>
        <sz val="10"/>
        <color theme="2" tint="-0.749961851863155"/>
        <rFont val="Calibri"/>
        <family val="2"/>
        <scheme val="minor"/>
      </rPr>
      <t>Important!</t>
    </r>
    <r>
      <rPr>
        <sz val="10"/>
        <color theme="2" tint="-0.749961851863155"/>
        <rFont val="Calibri"/>
        <family val="2"/>
        <scheme val="minor"/>
      </rPr>
      <t xml:space="preserve"> Do not modify the billing or invoice information. All of these cells have formulas that will automatically update the invoice, as noted in the </t>
    </r>
    <r>
      <rPr>
        <i/>
        <sz val="10"/>
        <color theme="2" tint="-0.749961851863155"/>
        <rFont val="Calibri"/>
        <family val="2"/>
        <scheme val="minor"/>
      </rPr>
      <t>About the Invoice Tracker</t>
    </r>
    <r>
      <rPr>
        <sz val="10"/>
        <color theme="2" tint="-0.749961851863155"/>
        <rFont val="Calibri"/>
        <family val="2"/>
        <scheme val="minor"/>
      </rPr>
      <t xml:space="preserve"> section.  </t>
    </r>
  </si>
  <si>
    <r>
      <t xml:space="preserve">On the </t>
    </r>
    <r>
      <rPr>
        <b/>
        <sz val="10"/>
        <color theme="2" tint="-0.749961851863155"/>
        <rFont val="Calibri"/>
        <family val="2"/>
        <scheme val="minor"/>
      </rPr>
      <t>Customers</t>
    </r>
    <r>
      <rPr>
        <sz val="10"/>
        <color theme="2" tint="-0.749961851863155"/>
        <rFont val="Calibri"/>
        <family val="2"/>
        <scheme val="minor"/>
      </rPr>
      <t xml:space="preserve">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r>
  </si>
  <si>
    <r>
      <rPr>
        <b/>
        <sz val="10"/>
        <color theme="2" tint="-0.749961851863155"/>
        <rFont val="Calibri"/>
        <family val="2"/>
        <scheme val="minor"/>
      </rPr>
      <t>Note:</t>
    </r>
    <r>
      <rPr>
        <sz val="10"/>
        <color theme="2" tint="-0.749961851863155"/>
        <rFont val="Calibri"/>
        <family val="2"/>
        <scheme val="minor"/>
      </rPr>
      <t xml:space="preserve">  If you assign the same number to more than one Company or enter the same Company Name more than once, the entries will turn red to alert you to the duplication. </t>
    </r>
  </si>
  <si>
    <r>
      <rPr>
        <b/>
        <sz val="10"/>
        <color theme="2" tint="-0.749961851863155"/>
        <rFont val="Calibri"/>
        <family val="2"/>
        <scheme val="minor"/>
      </rPr>
      <t>Note:</t>
    </r>
    <r>
      <rPr>
        <sz val="10"/>
        <color theme="2" tint="-0.749961851863155"/>
        <rFont val="Calibri"/>
        <family val="2"/>
        <scheme val="minor"/>
      </rPr>
      <t xml:space="preserve"> You are limited to 25 details items per invoice. If more than 25 items are added, all corresponding entries will turn red to alert you to this limitation. If you have more than 25 invoice items you will need to create a second invoice. </t>
    </r>
  </si>
  <si>
    <t xml:space="preserve">Customize the invoice header by typing in your Company Name, Street Address, City, ST ZIP, email address, website, and so on. At the bottom of the invoice (row 43), modify the payment instructions. </t>
  </si>
  <si>
    <r>
      <t xml:space="preserve">After you've made your desired changes, return to the </t>
    </r>
    <r>
      <rPr>
        <b/>
        <sz val="10"/>
        <color theme="2" tint="-0.749961851863155"/>
        <rFont val="Calibri"/>
        <family val="2"/>
        <scheme val="minor"/>
      </rPr>
      <t>Invoice</t>
    </r>
    <r>
      <rPr>
        <sz val="10"/>
        <color theme="2" tint="-0.749961851863155"/>
        <rFont val="Calibri"/>
        <family val="2"/>
        <scheme val="minor"/>
      </rPr>
      <t xml:space="preserve"> sheet and on the </t>
    </r>
    <r>
      <rPr>
        <b/>
        <sz val="10"/>
        <color theme="2" tint="-0.749961851863155"/>
        <rFont val="Calibri"/>
        <family val="2"/>
        <scheme val="minor"/>
      </rPr>
      <t>Review</t>
    </r>
    <r>
      <rPr>
        <sz val="10"/>
        <color theme="2" tint="-0.749961851863155"/>
        <rFont val="Calibri"/>
        <family val="2"/>
        <scheme val="minor"/>
      </rPr>
      <t xml:space="preserve"> tab, in the </t>
    </r>
    <r>
      <rPr>
        <b/>
        <sz val="10"/>
        <color theme="2" tint="-0.749961851863155"/>
        <rFont val="Calibri"/>
        <family val="2"/>
        <scheme val="minor"/>
      </rPr>
      <t>Changes</t>
    </r>
    <r>
      <rPr>
        <sz val="10"/>
        <color theme="2" tint="-0.749961851863155"/>
        <rFont val="Calibri"/>
        <family val="2"/>
        <scheme val="minor"/>
      </rPr>
      <t xml:space="preserve"> group, select </t>
    </r>
    <r>
      <rPr>
        <b/>
        <sz val="10"/>
        <color theme="2" tint="-0.749961851863155"/>
        <rFont val="Calibri"/>
        <family val="2"/>
        <scheme val="minor"/>
      </rPr>
      <t>Protect Sheet</t>
    </r>
    <r>
      <rPr>
        <sz val="10"/>
        <color theme="2" tint="-0.749961851863155"/>
        <rFont val="Calibri"/>
        <family val="2"/>
        <scheme val="minor"/>
      </rPr>
      <t xml:space="preserve">, and then select </t>
    </r>
    <r>
      <rPr>
        <b/>
        <sz val="10"/>
        <color theme="2" tint="-0.749961851863155"/>
        <rFont val="Calibri"/>
        <family val="2"/>
        <scheme val="minor"/>
      </rPr>
      <t>OK.</t>
    </r>
    <r>
      <rPr>
        <sz val="10"/>
        <color theme="2" tint="-0.749961851863155"/>
        <rFont val="Calibri"/>
        <family val="2"/>
        <scheme val="minor"/>
      </rPr>
      <t xml:space="preserve"> When the Invoice sheet is protected the only cell you can select is the cell with Invoice # drop down.</t>
    </r>
  </si>
  <si>
    <r>
      <t xml:space="preserve">Navigate to the </t>
    </r>
    <r>
      <rPr>
        <b/>
        <sz val="10"/>
        <color theme="2" tint="-0.749961851863155"/>
        <rFont val="Calibri"/>
        <family val="2"/>
        <scheme val="minor"/>
      </rPr>
      <t xml:space="preserve">Invoice </t>
    </r>
    <r>
      <rPr>
        <sz val="10"/>
        <color theme="2" tint="-0.749961851863155"/>
        <rFont val="Calibri"/>
        <family val="2"/>
        <scheme val="minor"/>
      </rPr>
      <t xml:space="preserve">sheet, and on the </t>
    </r>
    <r>
      <rPr>
        <b/>
        <sz val="10"/>
        <color theme="2" tint="-0.749961851863155"/>
        <rFont val="Calibri"/>
        <family val="2"/>
        <scheme val="minor"/>
      </rPr>
      <t>Review</t>
    </r>
    <r>
      <rPr>
        <sz val="10"/>
        <color theme="2" tint="-0.749961851863155"/>
        <rFont val="Calibri"/>
        <family val="2"/>
        <scheme val="minor"/>
      </rPr>
      <t xml:space="preserve"> tab, in the </t>
    </r>
    <r>
      <rPr>
        <b/>
        <sz val="10"/>
        <color theme="2" tint="-0.749961851863155"/>
        <rFont val="Calibri"/>
        <family val="2"/>
        <scheme val="minor"/>
      </rPr>
      <t>Changes</t>
    </r>
    <r>
      <rPr>
        <sz val="10"/>
        <color theme="2" tint="-0.749961851863155"/>
        <rFont val="Calibri"/>
        <family val="2"/>
        <scheme val="minor"/>
      </rPr>
      <t xml:space="preserve"> group, select </t>
    </r>
    <r>
      <rPr>
        <b/>
        <sz val="10"/>
        <color theme="2" tint="-0.749961851863155"/>
        <rFont val="Calibri"/>
        <family val="2"/>
        <scheme val="minor"/>
      </rPr>
      <t>Unprotect Sheet</t>
    </r>
    <r>
      <rPr>
        <sz val="10"/>
        <color theme="2" tint="-0.749961851863155"/>
        <rFont val="Calibri"/>
        <family val="2"/>
        <scheme val="minor"/>
      </rPr>
      <t xml:space="preserve">. </t>
    </r>
    <r>
      <rPr>
        <b/>
        <sz val="10"/>
        <rFont val="Calibri"/>
        <family val="2"/>
      </rPr>
      <t/>
    </r>
  </si>
  <si>
    <r>
      <rPr>
        <i/>
        <sz val="10"/>
        <color theme="2" tint="-0.749961851863155"/>
        <rFont val="Calibri"/>
        <family val="2"/>
        <scheme val="minor"/>
      </rPr>
      <t xml:space="preserve">(Optional) </t>
    </r>
    <r>
      <rPr>
        <sz val="10"/>
        <color theme="2" tint="-0.749961851863155"/>
        <rFont val="Calibri"/>
        <family val="2"/>
        <scheme val="minor"/>
      </rPr>
      <t xml:space="preserve">Modify the colors throughout the workbook: On the </t>
    </r>
    <r>
      <rPr>
        <b/>
        <sz val="10"/>
        <color theme="2" tint="-0.749961851863155"/>
        <rFont val="Calibri"/>
        <family val="2"/>
        <scheme val="minor"/>
      </rPr>
      <t>Page Layout</t>
    </r>
    <r>
      <rPr>
        <sz val="10"/>
        <color theme="2" tint="-0.749961851863155"/>
        <rFont val="Calibri"/>
        <family val="2"/>
        <scheme val="minor"/>
      </rPr>
      <t xml:space="preserve"> tab, in the </t>
    </r>
    <r>
      <rPr>
        <b/>
        <sz val="10"/>
        <color theme="2" tint="-0.749961851863155"/>
        <rFont val="Calibri"/>
        <family val="2"/>
        <scheme val="minor"/>
      </rPr>
      <t>Themes</t>
    </r>
    <r>
      <rPr>
        <sz val="10"/>
        <color theme="2" tint="-0.749961851863155"/>
        <rFont val="Calibri"/>
        <family val="2"/>
        <scheme val="minor"/>
      </rPr>
      <t xml:space="preserve"> group, select </t>
    </r>
    <r>
      <rPr>
        <b/>
        <sz val="10"/>
        <color theme="2" tint="-0.749961851863155"/>
        <rFont val="Calibri"/>
        <family val="2"/>
        <scheme val="minor"/>
      </rPr>
      <t>Colors</t>
    </r>
    <r>
      <rPr>
        <sz val="10"/>
        <color theme="2" tint="-0.749961851863155"/>
        <rFont val="Calibri"/>
        <family val="2"/>
        <scheme val="minor"/>
      </rPr>
      <t xml:space="preserve"> and select another theme color set from the color gallery. </t>
    </r>
  </si>
  <si>
    <r>
      <rPr>
        <b/>
        <sz val="10"/>
        <color theme="2" tint="-0.749961851863155"/>
        <rFont val="Calibri"/>
        <family val="2"/>
        <scheme val="minor"/>
      </rPr>
      <t>Tip:</t>
    </r>
    <r>
      <rPr>
        <sz val="10"/>
        <color theme="2" tint="-0.749961851863155"/>
        <rFont val="Calibri"/>
        <family val="2"/>
        <scheme val="minor"/>
      </rPr>
      <t xml:space="preserve"> Create a custom theme color set to match your company branding! To do so, on the</t>
    </r>
    <r>
      <rPr>
        <b/>
        <sz val="10"/>
        <color theme="2" tint="-0.749961851863155"/>
        <rFont val="Calibri"/>
        <family val="2"/>
        <scheme val="minor"/>
      </rPr>
      <t xml:space="preserve"> Page Layout</t>
    </r>
    <r>
      <rPr>
        <sz val="10"/>
        <color theme="2" tint="-0.749961851863155"/>
        <rFont val="Calibri"/>
        <family val="2"/>
        <scheme val="minor"/>
      </rPr>
      <t xml:space="preserve"> tab, in the </t>
    </r>
    <r>
      <rPr>
        <b/>
        <sz val="10"/>
        <color theme="2" tint="-0.749961851863155"/>
        <rFont val="Calibri"/>
        <family val="2"/>
        <scheme val="minor"/>
      </rPr>
      <t>Themes</t>
    </r>
    <r>
      <rPr>
        <sz val="10"/>
        <color theme="2" tint="-0.749961851863155"/>
        <rFont val="Calibri"/>
        <family val="2"/>
        <scheme val="minor"/>
      </rPr>
      <t xml:space="preserve"> group, select </t>
    </r>
    <r>
      <rPr>
        <b/>
        <sz val="10"/>
        <color theme="2" tint="-0.749961851863155"/>
        <rFont val="Calibri"/>
        <family val="2"/>
        <scheme val="minor"/>
      </rPr>
      <t>Colors</t>
    </r>
    <r>
      <rPr>
        <sz val="10"/>
        <color theme="2" tint="-0.749961851863155"/>
        <rFont val="Calibri"/>
        <family val="2"/>
        <scheme val="minor"/>
      </rPr>
      <t>, and then select</t>
    </r>
    <r>
      <rPr>
        <b/>
        <sz val="10"/>
        <color theme="2" tint="-0.749961851863155"/>
        <rFont val="Calibri"/>
        <family val="2"/>
        <scheme val="minor"/>
      </rPr>
      <t xml:space="preserve"> Create New Theme Colors</t>
    </r>
    <r>
      <rPr>
        <sz val="10"/>
        <color theme="2" tint="-0.749961851863155"/>
        <rFont val="Calibri"/>
        <family val="2"/>
        <scheme val="minor"/>
      </rPr>
      <t xml:space="preserve">. For more on creating a custom color set, view the following Help topic: </t>
    </r>
  </si>
  <si>
    <r>
      <t xml:space="preserve">As noted in the </t>
    </r>
    <r>
      <rPr>
        <i/>
        <sz val="10"/>
        <color theme="2" tint="-0.749961851863155"/>
        <rFont val="Calibri"/>
        <family val="2"/>
        <scheme val="minor"/>
      </rPr>
      <t>About the Invoice Tracker</t>
    </r>
    <r>
      <rPr>
        <sz val="10"/>
        <color theme="2" tint="-0.749961851863155"/>
        <rFont val="Calibri"/>
        <family val="2"/>
        <scheme val="minor"/>
      </rPr>
      <t xml:space="preserve"> section,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r>
  </si>
  <si>
    <r>
      <rPr>
        <b/>
        <sz val="10"/>
        <color rgb="FF3DAFA7"/>
        <rFont val="Calibri"/>
        <family val="2"/>
        <scheme val="minor"/>
      </rPr>
      <t xml:space="preserve">To view all invoices for the previous month: </t>
    </r>
    <r>
      <rPr>
        <sz val="10"/>
        <color theme="2" tint="-0.749961851863155"/>
        <rFont val="Calibri"/>
        <family val="2"/>
        <scheme val="minor"/>
      </rPr>
      <t>On the Invoices - Main sheet, to the right of the Invoice Date field, select the drop down arrow, point to Date Filters, and then select Last Month.</t>
    </r>
  </si>
  <si>
    <r>
      <t xml:space="preserve">To clear a single filter, select the drop down arrow for a previously filtered column and then select </t>
    </r>
    <r>
      <rPr>
        <b/>
        <sz val="10"/>
        <color theme="2" tint="-0.749961851863155"/>
        <rFont val="Calibri"/>
        <family val="2"/>
        <scheme val="minor"/>
      </rPr>
      <t xml:space="preserve">Clear Filter From </t>
    </r>
    <r>
      <rPr>
        <b/>
        <i/>
        <sz val="10"/>
        <color theme="2" tint="-0.749961851863155"/>
        <rFont val="Calibri"/>
        <family val="2"/>
        <scheme val="minor"/>
      </rPr>
      <t>&lt;field name&gt;</t>
    </r>
    <r>
      <rPr>
        <sz val="10"/>
        <color theme="2" tint="-0.749961851863155"/>
        <rFont val="Calibri"/>
        <family val="2"/>
        <scheme val="minor"/>
      </rPr>
      <t>.</t>
    </r>
  </si>
  <si>
    <r>
      <t xml:space="preserve">To clear multiple filters at the same time, place your cell pointer in the table, on the </t>
    </r>
    <r>
      <rPr>
        <b/>
        <sz val="10"/>
        <color theme="2" tint="-0.749961851863155"/>
        <rFont val="Calibri"/>
        <family val="2"/>
        <scheme val="minor"/>
      </rPr>
      <t>Home</t>
    </r>
    <r>
      <rPr>
        <sz val="10"/>
        <color theme="2" tint="-0.749961851863155"/>
        <rFont val="Calibri"/>
        <family val="2"/>
        <scheme val="minor"/>
      </rPr>
      <t xml:space="preserve"> tab, in the </t>
    </r>
    <r>
      <rPr>
        <b/>
        <sz val="10"/>
        <color theme="2" tint="-0.749961851863155"/>
        <rFont val="Calibri"/>
        <family val="2"/>
        <scheme val="minor"/>
      </rPr>
      <t>Editing</t>
    </r>
    <r>
      <rPr>
        <sz val="10"/>
        <color theme="2" tint="-0.749961851863155"/>
        <rFont val="Calibri"/>
        <family val="2"/>
        <scheme val="minor"/>
      </rPr>
      <t xml:space="preserve"> group, select </t>
    </r>
    <r>
      <rPr>
        <b/>
        <sz val="10"/>
        <color theme="2" tint="-0.749961851863155"/>
        <rFont val="Calibri"/>
        <family val="2"/>
        <scheme val="minor"/>
      </rPr>
      <t>Sort &amp; Filter</t>
    </r>
    <r>
      <rPr>
        <sz val="10"/>
        <color theme="2" tint="-0.749961851863155"/>
        <rFont val="Calibri"/>
        <family val="2"/>
        <scheme val="minor"/>
      </rPr>
      <t xml:space="preserve">, and then select </t>
    </r>
    <r>
      <rPr>
        <b/>
        <sz val="10"/>
        <color theme="2" tint="-0.749961851863155"/>
        <rFont val="Calibri"/>
        <family val="2"/>
        <scheme val="minor"/>
      </rPr>
      <t>Clear.</t>
    </r>
  </si>
  <si>
    <r>
      <t xml:space="preserve">On the </t>
    </r>
    <r>
      <rPr>
        <b/>
        <sz val="10"/>
        <color theme="2" tint="-0.749961851863155"/>
        <rFont val="Calibri"/>
        <family val="2"/>
        <scheme val="minor"/>
      </rPr>
      <t>Invoices -</t>
    </r>
    <r>
      <rPr>
        <sz val="10"/>
        <color theme="2" tint="-0.749961851863155"/>
        <rFont val="Calibri"/>
        <family val="2"/>
        <scheme val="minor"/>
      </rPr>
      <t xml:space="preserve"> </t>
    </r>
    <r>
      <rPr>
        <b/>
        <sz val="10"/>
        <color theme="2" tint="-0.749961851863155"/>
        <rFont val="Calibri"/>
        <family val="2"/>
        <scheme val="minor"/>
      </rPr>
      <t>Main</t>
    </r>
    <r>
      <rPr>
        <sz val="10"/>
        <color theme="2" tint="-0.749961851863155"/>
        <rFont val="Calibri"/>
        <family val="2"/>
        <scheme val="minor"/>
      </rPr>
      <t xml:space="preserve">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r>
  </si>
  <si>
    <r>
      <t xml:space="preserve">On the </t>
    </r>
    <r>
      <rPr>
        <b/>
        <sz val="10"/>
        <color theme="2" tint="-0.749961851863155"/>
        <rFont val="Calibri"/>
        <family val="2"/>
        <scheme val="minor"/>
      </rPr>
      <t xml:space="preserve">Invoice Details </t>
    </r>
    <r>
      <rPr>
        <sz val="10"/>
        <color theme="2" tint="-0.749961851863155"/>
        <rFont val="Calibri"/>
        <family val="2"/>
        <scheme val="minor"/>
      </rPr>
      <t>sheet, enter the details for your invoice, such as an Item Description, Item #, Qty, and Unit Price. The Invoice # drop down provides a list of invoices you entered on the Invoices - Main sheet to facilitate data entry. Similar to the Company # in the previous step, the Invoice # associates that detail item with a specific invoice. When you select a Invoice # on the Invoice sheet from the Invoice # drop down, the related invoice detail items will appear for that invoice.</t>
    </r>
  </si>
  <si>
    <t>Place your cell pointer in the last cell above the Total row, such in the Invoices table in the Notes cell for the last invoice, and then press Tab.</t>
  </si>
  <si>
    <r>
      <t xml:space="preserve">To view the total amount you've invoiced a specific customer: On the Invoices - Main sheet, to the right of the Company # field, select the drop down arrow. In the Filter pane, click </t>
    </r>
    <r>
      <rPr>
        <b/>
        <sz val="10"/>
        <color theme="2" tint="-0.749961851863155"/>
        <rFont val="Calibri"/>
        <family val="2"/>
        <scheme val="minor"/>
      </rPr>
      <t>Select All</t>
    </r>
    <r>
      <rPr>
        <sz val="10"/>
        <color theme="2" tint="-0.749961851863155"/>
        <rFont val="Calibri"/>
        <family val="2"/>
        <scheme val="minor"/>
      </rPr>
      <t xml:space="preserve"> to deselect all companies, select the desired company, and then select </t>
    </r>
    <r>
      <rPr>
        <b/>
        <sz val="10"/>
        <color theme="2" tint="-0.749961851863155"/>
        <rFont val="Calibri"/>
        <family val="2"/>
        <scheme val="minor"/>
      </rPr>
      <t>OK.</t>
    </r>
    <r>
      <rPr>
        <sz val="10"/>
        <color theme="2" tint="-0.749961851863155"/>
        <rFont val="Calibri"/>
        <family val="2"/>
        <scheme val="minor"/>
      </rPr>
      <t xml:space="preserve"> </t>
    </r>
  </si>
  <si>
    <r>
      <rPr>
        <b/>
        <sz val="10"/>
        <color theme="2" tint="-0.749961851863155"/>
        <rFont val="Calibri"/>
        <family val="2"/>
        <scheme val="minor"/>
      </rPr>
      <t>Tip:</t>
    </r>
    <r>
      <rPr>
        <sz val="10"/>
        <color theme="2" tint="-0.749961851863155"/>
        <rFont val="Calibri"/>
        <family val="2"/>
        <scheme val="minor"/>
      </rPr>
      <t xml:space="preserve"> In the </t>
    </r>
    <r>
      <rPr>
        <b/>
        <sz val="10"/>
        <color theme="2" tint="-0.749961851863155"/>
        <rFont val="Calibri"/>
        <family val="2"/>
        <scheme val="minor"/>
      </rPr>
      <t>Filter</t>
    </r>
    <r>
      <rPr>
        <sz val="10"/>
        <color theme="2" tint="-0.749961851863155"/>
        <rFont val="Calibri"/>
        <family val="2"/>
        <scheme val="minor"/>
      </rPr>
      <t xml:space="preserve"> pane you can also type the customer name in the </t>
    </r>
    <r>
      <rPr>
        <b/>
        <sz val="10"/>
        <color theme="2" tint="-0.749961851863155"/>
        <rFont val="Calibri"/>
        <family val="2"/>
        <scheme val="minor"/>
      </rPr>
      <t>Search</t>
    </r>
    <r>
      <rPr>
        <sz val="10"/>
        <color theme="2" tint="-0.749961851863155"/>
        <rFont val="Calibri"/>
        <family val="2"/>
        <scheme val="minor"/>
      </rPr>
      <t xml:space="preserve"> text box to quickly search the available list.</t>
    </r>
  </si>
  <si>
    <r>
      <rPr>
        <b/>
        <sz val="10"/>
        <color rgb="FF3DAFA7"/>
        <rFont val="Calibri"/>
        <family val="2"/>
        <scheme val="minor"/>
      </rPr>
      <t>To view all invoices for a specific customer and specific project(s)</t>
    </r>
    <r>
      <rPr>
        <b/>
        <sz val="10"/>
        <color theme="2" tint="-0.749961851863155"/>
        <rFont val="Calibri"/>
        <family val="2"/>
        <scheme val="minor"/>
      </rPr>
      <t>:</t>
    </r>
    <r>
      <rPr>
        <sz val="10"/>
        <color theme="2" tint="-0.749961851863155"/>
        <rFont val="Calibri"/>
        <family val="2"/>
        <scheme val="minor"/>
      </rPr>
      <t xml:space="preserve"> Start by filtering for your desired customer using the steps provided in the previous example. Then, to the right of Project #, select the drop down arrow. In the Filter pane, select the desired project or projects, and then select </t>
    </r>
    <r>
      <rPr>
        <b/>
        <sz val="10"/>
        <color theme="2" tint="-0.749961851863155"/>
        <rFont val="Calibri"/>
        <family val="2"/>
        <scheme val="minor"/>
      </rPr>
      <t>OK.</t>
    </r>
    <r>
      <rPr>
        <sz val="10"/>
        <color theme="2" tint="-0.749961851863155"/>
        <rFont val="Calibri"/>
        <family val="2"/>
        <scheme val="minor"/>
      </rPr>
      <t xml:space="preserve"> </t>
    </r>
  </si>
  <si>
    <r>
      <rPr>
        <b/>
        <sz val="10"/>
        <color rgb="FF3DAFA7"/>
        <rFont val="Calibri"/>
        <family val="2"/>
        <scheme val="minor"/>
      </rPr>
      <t>To view all customers with the same area code:</t>
    </r>
    <r>
      <rPr>
        <sz val="10"/>
        <color rgb="FF3DAFA7"/>
        <rFont val="Calibri"/>
        <family val="2"/>
        <scheme val="minor"/>
      </rPr>
      <t xml:space="preserve"> </t>
    </r>
    <r>
      <rPr>
        <sz val="10"/>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0"/>
        <color theme="2" tint="-0.749961851863155"/>
        <rFont val="Calibri"/>
        <family val="2"/>
        <scheme val="minor"/>
      </rPr>
      <t>OK.</t>
    </r>
    <r>
      <rPr>
        <sz val="10"/>
        <color theme="2" tint="-0.749961851863155"/>
        <rFont val="Calibri"/>
        <family val="2"/>
        <scheme val="minor"/>
      </rPr>
      <t xml:space="preserve"> </t>
    </r>
  </si>
  <si>
    <t>The Invoice Tracker is designed to maintain a history of customers, invoices, and invoice details so you can store multiple invoices without creating multiple files. You can also use the Invoice Tracker to analyze your previously invoiced data. For example, you can view all invoices for a customer, a specific project, or view all invoices for the last month, the last year, and more.</t>
  </si>
  <si>
    <r>
      <t xml:space="preserve">Before you get started, take a look at the sample data provided. On the </t>
    </r>
    <r>
      <rPr>
        <b/>
        <sz val="10"/>
        <color theme="2" tint="-0.749961851863155"/>
        <rFont val="Calibri"/>
        <family val="2"/>
        <scheme val="minor"/>
      </rPr>
      <t>Invoice</t>
    </r>
    <r>
      <rPr>
        <sz val="10"/>
        <color theme="2" tint="-0.749961851863155"/>
        <rFont val="Calibri"/>
        <family val="2"/>
        <scheme val="minor"/>
      </rPr>
      <t xml:space="preserve"> sheet, select the cell to the right of</t>
    </r>
    <r>
      <rPr>
        <b/>
        <sz val="10"/>
        <color theme="2" tint="-0.749961851863155"/>
        <rFont val="Calibri"/>
        <family val="2"/>
        <scheme val="minor"/>
      </rPr>
      <t xml:space="preserve"> Invoice #</t>
    </r>
    <r>
      <rPr>
        <sz val="10"/>
        <color theme="2" tint="-0.749961851863155"/>
        <rFont val="Calibri"/>
        <family val="2"/>
        <scheme val="minor"/>
      </rPr>
      <t xml:space="preserve"> (cell </t>
    </r>
    <r>
      <rPr>
        <b/>
        <sz val="10"/>
        <color theme="2" tint="-0.749961851863155"/>
        <rFont val="Calibri"/>
        <family val="2"/>
        <scheme val="minor"/>
      </rPr>
      <t>L8</t>
    </r>
    <r>
      <rPr>
        <sz val="10"/>
        <color theme="2" tint="-0.749961851863155"/>
        <rFont val="Calibri"/>
        <family val="2"/>
        <scheme val="minor"/>
      </rPr>
      <t xml:space="preserve">) and a drop down list will appear. Select the drop down arrow and then select a sample invoice. Notice how all of the invoice information automatically changes to reflect the selected invoice. Now look at the </t>
    </r>
    <r>
      <rPr>
        <b/>
        <sz val="10"/>
        <color theme="2" tint="-0.749961851863155"/>
        <rFont val="Calibri"/>
        <family val="2"/>
        <scheme val="minor"/>
      </rPr>
      <t>Customers</t>
    </r>
    <r>
      <rPr>
        <sz val="10"/>
        <color theme="2" tint="-0.749961851863155"/>
        <rFont val="Calibri"/>
        <family val="2"/>
        <scheme val="minor"/>
      </rPr>
      <t xml:space="preserve">, </t>
    </r>
    <r>
      <rPr>
        <b/>
        <sz val="10"/>
        <color theme="2" tint="-0.749961851863155"/>
        <rFont val="Calibri"/>
        <family val="2"/>
        <scheme val="minor"/>
      </rPr>
      <t>Invoices - Main</t>
    </r>
    <r>
      <rPr>
        <sz val="10"/>
        <color theme="2" tint="-0.749961851863155"/>
        <rFont val="Calibri"/>
        <family val="2"/>
        <scheme val="minor"/>
      </rPr>
      <t xml:space="preserve">, and </t>
    </r>
    <r>
      <rPr>
        <b/>
        <sz val="10"/>
        <color theme="2" tint="-0.749961851863155"/>
        <rFont val="Calibri"/>
        <family val="2"/>
        <scheme val="minor"/>
      </rPr>
      <t>Invoice Details</t>
    </r>
    <r>
      <rPr>
        <sz val="10"/>
        <color theme="2" tint="-0.749961851863155"/>
        <rFont val="Calibri"/>
        <family val="2"/>
        <scheme val="minor"/>
      </rPr>
      <t xml:space="preserve"> sheets. Each of these sheets supply information to the Invoice and any changes you make will be updated automatically. </t>
    </r>
  </si>
  <si>
    <r>
      <rPr>
        <b/>
        <sz val="10"/>
        <color theme="2" tint="-0.749961851863155"/>
        <rFont val="Calibri"/>
        <family val="2"/>
        <scheme val="minor"/>
      </rPr>
      <t>Note:</t>
    </r>
    <r>
      <rPr>
        <sz val="10"/>
        <color theme="2" tint="-0.749961851863155"/>
        <rFont val="Calibri"/>
        <family val="2"/>
        <scheme val="minor"/>
      </rPr>
      <t xml:space="preserve">  If you assign the same number to more than one Invoice the entries will turn red to alert you to the duplication. </t>
    </r>
  </si>
  <si>
    <r>
      <t xml:space="preserve">On the </t>
    </r>
    <r>
      <rPr>
        <b/>
        <sz val="10"/>
        <color theme="2" tint="-0.749961851863155"/>
        <rFont val="Calibri"/>
        <family val="2"/>
        <scheme val="minor"/>
      </rPr>
      <t>Home</t>
    </r>
    <r>
      <rPr>
        <sz val="10"/>
        <color theme="2" tint="-0.749961851863155"/>
        <rFont val="Calibri"/>
        <family val="2"/>
        <scheme val="minor"/>
      </rPr>
      <t xml:space="preserve"> tab, in the </t>
    </r>
    <r>
      <rPr>
        <b/>
        <sz val="10"/>
        <color theme="2" tint="-0.749961851863155"/>
        <rFont val="Calibri"/>
        <family val="2"/>
        <scheme val="minor"/>
      </rPr>
      <t>Cells</t>
    </r>
    <r>
      <rPr>
        <sz val="10"/>
        <color theme="2" tint="-0.749961851863155"/>
        <rFont val="Calibri"/>
        <family val="2"/>
        <scheme val="minor"/>
      </rPr>
      <t xml:space="preserve"> group, select </t>
    </r>
    <r>
      <rPr>
        <b/>
        <sz val="10"/>
        <color theme="2" tint="-0.749961851863155"/>
        <rFont val="Calibri"/>
        <family val="2"/>
        <scheme val="minor"/>
      </rPr>
      <t>Insert,</t>
    </r>
    <r>
      <rPr>
        <sz val="10"/>
        <color theme="2" tint="-0.749961851863155"/>
        <rFont val="Calibri"/>
        <family val="2"/>
        <scheme val="minor"/>
      </rPr>
      <t xml:space="preserve"> and thens select </t>
    </r>
    <r>
      <rPr>
        <b/>
        <sz val="10"/>
        <color theme="2" tint="-0.749961851863155"/>
        <rFont val="Calibri"/>
        <family val="2"/>
        <scheme val="minor"/>
      </rPr>
      <t>Table Rows Above</t>
    </r>
    <r>
      <rPr>
        <sz val="10"/>
        <color theme="2" tint="-0.749961851863155"/>
        <rFont val="Calibri"/>
        <family val="2"/>
        <scheme val="minor"/>
      </rPr>
      <t xml:space="preserve"> or </t>
    </r>
    <r>
      <rPr>
        <b/>
        <sz val="10"/>
        <color theme="2" tint="-0.749961851863155"/>
        <rFont val="Calibri"/>
        <family val="2"/>
        <scheme val="minor"/>
      </rPr>
      <t>Table Rows Below</t>
    </r>
    <r>
      <rPr>
        <sz val="10"/>
        <color theme="2" tint="-0.749961851863155"/>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</si>
</sst>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7" formatCode="&quot;$&quot;#,##0.00_);\(&quot;$&quot;#,##0.00\)"/>
    <numFmt numFmtId="8" formatCode="&quot;$&quot;#,##0.00_);[Red]\(&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quot;$&quot;* #,##0.000_);_(&quot;$&quot;* \(#,##0.000\);_(&quot;$&quot;* &quot;-&quot;???_);_(@_)"/>
    <numFmt numFmtId="171" formatCode="#_)"/>
  </numFmts>
  <fonts count="32" x14ac:knownFonts="1">
    <font>
      <sz val="10"/>
      <color theme="4" tint="-0.24994659260841701"/>
      <name val="Calibri"/>
      <family val="2"/>
      <scheme val="minor"/>
    </font>
    <font>
      <b/>
      <sz val="10"/>
      <name val="Arial"/>
      <family val="2"/>
    </font>
    <font>
      <sz val="10"/>
      <name val="Calibri"/>
      <family val="2"/>
      <scheme val="minor"/>
    </font>
    <font>
      <b/>
      <sz val="10"/>
      <name val="Calibri"/>
      <family val="2"/>
      <scheme val="minor"/>
    </font>
    <font>
      <b/>
      <sz val="18"/>
      <name val="Arial"/>
      <family val="1"/>
      <scheme val="major"/>
    </font>
    <font>
      <sz val="8"/>
      <name val="Calibri"/>
      <family val="2"/>
      <scheme val="minor"/>
    </font>
    <font>
      <sz val="11"/>
      <name val="Calibri"/>
      <family val="1"/>
      <scheme val="minor"/>
    </font>
    <font>
      <sz val="9"/>
      <color theme="4" tint="-0.499984740745262"/>
      <name val="Calibri"/>
      <family val="2"/>
      <scheme val="minor"/>
    </font>
    <font>
      <sz val="9"/>
      <name val="Calibri"/>
      <family val="2"/>
      <scheme val="minor"/>
    </font>
    <font>
      <sz val="10"/>
      <color theme="4" tint="-0.249977111117893"/>
      <name val="Calibri"/>
      <family val="2"/>
      <scheme val="minor"/>
    </font>
    <font>
      <sz val="10"/>
      <color theme="2" tint="-0.249977111117893"/>
      <name val="Calibri"/>
      <family val="2"/>
      <scheme val="minor"/>
    </font>
    <font>
      <b/>
      <sz val="24"/>
      <name val="Calibri"/>
      <family val="2"/>
    </font>
    <font>
      <b/>
      <sz val="10"/>
      <name val="Calibri"/>
      <family val="2"/>
    </font>
    <font>
      <sz val="14"/>
      <color theme="4" tint="-0.24994659260841701"/>
      <name val="Calibri"/>
      <family val="2"/>
    </font>
    <font>
      <sz val="16"/>
      <color theme="4" tint="-0.24994659260841701"/>
      <name val="Calibri"/>
      <family val="2"/>
    </font>
    <font>
      <sz val="10"/>
      <color theme="4" tint="0.59999389629810485"/>
      <name val="Calibri"/>
      <family val="2"/>
    </font>
    <font>
      <b/>
      <sz val="24"/>
      <color theme="0"/>
      <name val="Calibri"/>
      <family val="2"/>
    </font>
    <font>
      <b/>
      <sz val="25"/>
      <color theme="0"/>
      <name val="Calibri"/>
      <family val="2"/>
      <scheme val="minor"/>
    </font>
    <font>
      <sz val="10"/>
      <color theme="2" tint="-0.749961851863155"/>
      <name val="Calibri"/>
      <family val="2"/>
      <scheme val="minor"/>
    </font>
    <font>
      <sz val="9"/>
      <color theme="4" tint="-0.499984740745262"/>
      <name val="Arial"/>
      <family val="2"/>
      <scheme val="major"/>
    </font>
    <font>
      <sz val="12"/>
      <color theme="4" tint="-0.499984740745262"/>
      <name val="Calibri"/>
      <family val="2"/>
      <scheme val="minor"/>
    </font>
    <font>
      <sz val="14"/>
      <color theme="4" tint="-0.249977111117893"/>
      <name val="Calibri"/>
      <family val="2"/>
      <scheme val="minor"/>
    </font>
    <font>
      <sz val="10"/>
      <color theme="3"/>
      <name val="Calibri"/>
      <family val="2"/>
      <scheme val="minor"/>
    </font>
    <font>
      <sz val="10"/>
      <color theme="4" tint="-0.24994659260841701"/>
      <name val="Calibri"/>
      <family val="2"/>
      <scheme val="minor"/>
    </font>
    <font>
      <sz val="10"/>
      <color theme="2" tint="-0.749992370372631"/>
      <name val="Calibri"/>
      <family val="2"/>
      <scheme val="minor"/>
    </font>
    <font>
      <sz val="16"/>
      <color theme="4" tint="-0.24994659260841701"/>
      <name val="Calibri"/>
      <family val="2"/>
      <scheme val="minor"/>
    </font>
    <font>
      <sz val="14"/>
      <color theme="4" tint="-0.24994659260841701"/>
      <name val="Calibri"/>
      <family val="2"/>
      <scheme val="minor"/>
    </font>
    <font>
      <b/>
      <sz val="10"/>
      <color theme="2" tint="-0.749961851863155"/>
      <name val="Calibri"/>
      <family val="2"/>
      <scheme val="minor"/>
    </font>
    <font>
      <i/>
      <sz val="10"/>
      <color theme="2" tint="-0.749961851863155"/>
      <name val="Calibri"/>
      <family val="2"/>
      <scheme val="minor"/>
    </font>
    <font>
      <sz val="10"/>
      <color rgb="FF3DAFA7"/>
      <name val="Calibri"/>
      <family val="2"/>
      <scheme val="minor"/>
    </font>
    <font>
      <b/>
      <sz val="10"/>
      <color rgb="FF3DAFA7"/>
      <name val="Calibri"/>
      <family val="2"/>
      <scheme val="minor"/>
    </font>
    <font>
      <b/>
      <i/>
      <sz val="10"/>
      <color theme="2" tint="-0.749961851863155"/>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59999389629810485"/>
        <bgColor indexed="64"/>
      </patternFill>
    </fill>
  </fills>
  <borders count="7">
    <border>
      <left/>
      <right/>
      <top/>
      <bottom/>
      <diagonal/>
    </border>
    <border>
      <left/>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bottom style="thin">
        <color theme="4"/>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s>
  <cellStyleXfs count="6">
    <xf numFmtId="0" fontId="0" fillId="0" borderId="0">
      <alignment vertical="top" wrapText="1"/>
    </xf>
    <xf numFmtId="0" fontId="23" fillId="0" borderId="0" applyNumberFormat="0" applyFill="0" applyBorder="0" applyAlignment="0" applyProtection="0"/>
    <xf numFmtId="0" fontId="14" fillId="0" borderId="0" applyNumberFormat="0" applyFill="0" applyBorder="0" applyProtection="0">
      <alignment vertical="center"/>
    </xf>
    <xf numFmtId="0" fontId="13" fillId="0" borderId="0" applyNumberFormat="0" applyFill="0" applyBorder="0" applyAlignment="0" applyProtection="0"/>
    <xf numFmtId="9" fontId="2" fillId="0" borderId="0" applyFont="0" applyFill="0" applyBorder="0" applyAlignment="0" applyProtection="0"/>
    <xf numFmtId="0" fontId="23" fillId="0" borderId="0" applyNumberFormat="0" applyFill="0" applyBorder="0" applyAlignment="0" applyProtection="0">
      <alignment vertical="top" wrapText="1"/>
    </xf>
  </cellStyleXfs>
  <cellXfs count="113">
    <xf numFmtId="0" fontId="0" fillId="0" borderId="0" xfId="0">
      <alignment vertical="top" wrapText="1"/>
    </xf>
    <xf numFmtId="0" fontId="0" fillId="0" borderId="0" xfId="0" applyFont="1" applyProtection="1">
      <alignment vertical="top" wrapText="1"/>
    </xf>
    <xf numFmtId="0" fontId="0" fillId="0" borderId="0" xfId="0" applyFont="1" applyProtection="1">
      <alignment vertical="top" wrapText="1"/>
    </xf>
    <xf numFmtId="49" fontId="0" fillId="0" borderId="0" xfId="0" applyNumberFormat="1" applyFont="1" applyProtection="1">
      <alignment vertical="top" wrapText="1"/>
    </xf>
    <xf numFmtId="166" fontId="0" fillId="0" borderId="0" xfId="0" applyNumberFormat="1" applyFont="1" applyProtection="1">
      <alignment vertical="top" wrapText="1"/>
    </xf>
    <xf numFmtId="165" fontId="0" fillId="0" borderId="0" xfId="0" applyNumberFormat="1" applyFont="1" applyProtection="1">
      <alignment vertical="top" wrapText="1"/>
    </xf>
    <xf numFmtId="0" fontId="14" fillId="0" borderId="0" xfId="2" applyProtection="1">
      <alignment vertical="center"/>
    </xf>
    <xf numFmtId="0" fontId="6" fillId="0" borderId="0" xfId="0" applyFont="1" applyAlignment="1" applyProtection="1">
      <alignment vertical="center"/>
    </xf>
    <xf numFmtId="8" fontId="0" fillId="0" borderId="0" xfId="0" applyNumberFormat="1" applyFont="1" applyFill="1" applyBorder="1" applyProtection="1">
      <alignment vertical="top" wrapText="1"/>
    </xf>
    <xf numFmtId="168" fontId="0" fillId="0" borderId="0" xfId="0" applyNumberFormat="1" applyFont="1" applyFill="1" applyBorder="1" applyProtection="1">
      <alignment vertical="top" wrapText="1"/>
    </xf>
    <xf numFmtId="41" fontId="0" fillId="0" borderId="0" xfId="0" applyNumberFormat="1" applyFont="1" applyFill="1" applyBorder="1" applyProtection="1">
      <alignment vertical="top" wrapText="1"/>
    </xf>
    <xf numFmtId="0" fontId="0" fillId="0" borderId="0" xfId="0" applyNumberFormat="1" applyFont="1" applyFill="1" applyBorder="1" applyAlignment="1" applyProtection="1">
      <alignment horizontal="left" indent="1"/>
    </xf>
    <xf numFmtId="7" fontId="0" fillId="0" borderId="0" xfId="0" applyNumberFormat="1" applyFont="1" applyFill="1" applyBorder="1" applyProtection="1">
      <alignment vertical="top" wrapText="1"/>
    </xf>
    <xf numFmtId="0" fontId="0" fillId="0" borderId="0" xfId="0" applyProtection="1">
      <alignment vertical="top" wrapText="1"/>
    </xf>
    <xf numFmtId="0" fontId="2" fillId="0" borderId="0" xfId="0" applyFont="1" applyProtection="1">
      <alignment vertical="top" wrapText="1"/>
    </xf>
    <xf numFmtId="0" fontId="2" fillId="0" borderId="0" xfId="0" applyFont="1" applyAlignment="1" applyProtection="1">
      <alignment vertical="center"/>
    </xf>
    <xf numFmtId="0" fontId="3" fillId="0" borderId="0" xfId="0" applyFont="1" applyAlignment="1" applyProtection="1"/>
    <xf numFmtId="0" fontId="2" fillId="0" borderId="0" xfId="0" applyFont="1" applyAlignment="1" applyProtection="1"/>
    <xf numFmtId="0" fontId="7" fillId="0" borderId="0" xfId="0" applyFont="1" applyProtection="1">
      <alignment vertical="top" wrapText="1"/>
    </xf>
    <xf numFmtId="0" fontId="8" fillId="0" borderId="0" xfId="0" applyFont="1" applyProtection="1">
      <alignment vertical="top" wrapText="1"/>
    </xf>
    <xf numFmtId="10" fontId="0" fillId="0" borderId="0" xfId="4" applyNumberFormat="1" applyFont="1" applyFill="1" applyBorder="1" applyProtection="1"/>
    <xf numFmtId="170" fontId="2" fillId="0" borderId="0" xfId="0" applyNumberFormat="1" applyFont="1" applyAlignment="1" applyProtection="1">
      <alignment vertical="center"/>
    </xf>
    <xf numFmtId="0" fontId="0" fillId="0" borderId="0" xfId="0" applyFont="1" applyFill="1" applyBorder="1" applyAlignment="1" applyProtection="1">
      <alignment vertical="center"/>
    </xf>
    <xf numFmtId="165" fontId="0" fillId="0" borderId="0" xfId="0" applyNumberFormat="1" applyFont="1" applyFill="1" applyBorder="1" applyAlignment="1" applyProtection="1">
      <alignment vertical="center"/>
    </xf>
    <xf numFmtId="0" fontId="0" fillId="0" borderId="0" xfId="0" applyFont="1" applyFill="1" applyBorder="1">
      <alignment vertical="top" wrapText="1"/>
    </xf>
    <xf numFmtId="167" fontId="0" fillId="0" borderId="0" xfId="0" applyNumberFormat="1" applyFont="1" applyFill="1" applyBorder="1" applyAlignment="1" applyProtection="1">
      <alignment vertical="center"/>
    </xf>
    <xf numFmtId="167" fontId="0" fillId="0" borderId="0" xfId="0" applyNumberFormat="1" applyFont="1" applyFill="1" applyBorder="1" applyProtection="1">
      <alignment vertical="top" wrapText="1"/>
    </xf>
    <xf numFmtId="0" fontId="0" fillId="0" borderId="0" xfId="0" applyFont="1" applyFill="1" applyBorder="1" applyProtection="1">
      <alignment vertical="top" wrapText="1"/>
    </xf>
    <xf numFmtId="0" fontId="0" fillId="0" borderId="0" xfId="0" applyFont="1" applyFill="1" applyBorder="1" applyAlignment="1" applyProtection="1">
      <alignment horizontal="left"/>
    </xf>
    <xf numFmtId="0" fontId="0" fillId="0" borderId="0" xfId="0" applyNumberFormat="1" applyFont="1" applyFill="1" applyBorder="1" applyAlignment="1" applyProtection="1">
      <alignment horizontal="left"/>
    </xf>
    <xf numFmtId="7" fontId="9" fillId="0" borderId="6" xfId="0" applyNumberFormat="1" applyFont="1" applyFill="1" applyBorder="1" applyProtection="1">
      <alignment vertical="top" wrapText="1"/>
    </xf>
    <xf numFmtId="0" fontId="23" fillId="0" borderId="0" xfId="1" applyFill="1" applyBorder="1" applyProtection="1"/>
    <xf numFmtId="0" fontId="10" fillId="0" borderId="0" xfId="0" applyFont="1" applyAlignment="1">
      <alignment horizontal="right" vertical="top"/>
    </xf>
    <xf numFmtId="0" fontId="0" fillId="0" borderId="0" xfId="0" applyNumberFormat="1" applyFont="1" applyFill="1" applyBorder="1" applyAlignment="1" applyProtection="1">
      <alignment horizontal="left" vertical="center"/>
    </xf>
    <xf numFmtId="168" fontId="0" fillId="0" borderId="0" xfId="0" applyNumberFormat="1" applyFont="1" applyFill="1" applyBorder="1" applyAlignment="1" applyProtection="1">
      <alignment horizontal="left" vertical="center"/>
    </xf>
    <xf numFmtId="14" fontId="0" fillId="0" borderId="0" xfId="0" applyNumberFormat="1" applyFont="1" applyFill="1" applyBorder="1" applyAlignment="1" applyProtection="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0" fillId="0" borderId="0" xfId="0" applyNumberFormat="1" applyFont="1" applyFill="1" applyBorder="1" applyAlignment="1" applyProtection="1">
      <alignment vertical="center" wrapText="1"/>
    </xf>
    <xf numFmtId="7" fontId="0" fillId="0" borderId="0" xfId="0" applyNumberFormat="1" applyFont="1" applyFill="1" applyBorder="1" applyAlignment="1" applyProtection="1">
      <alignment vertical="center" wrapText="1"/>
    </xf>
    <xf numFmtId="0" fontId="4" fillId="5" borderId="0" xfId="0" applyFont="1" applyFill="1" applyAlignment="1" applyProtection="1">
      <alignment vertical="center"/>
    </xf>
    <xf numFmtId="0" fontId="0" fillId="4" borderId="0" xfId="0" applyFill="1" applyProtection="1">
      <alignment vertical="top" wrapText="1"/>
    </xf>
    <xf numFmtId="0" fontId="15" fillId="4" borderId="0" xfId="0" applyFont="1" applyFill="1" applyProtection="1">
      <alignment vertical="top" wrapText="1"/>
    </xf>
    <xf numFmtId="0" fontId="2" fillId="4" borderId="0" xfId="0" applyFont="1" applyFill="1" applyProtection="1">
      <alignment vertical="top" wrapText="1"/>
    </xf>
    <xf numFmtId="0" fontId="2" fillId="5" borderId="0" xfId="0" applyFont="1" applyFill="1" applyProtection="1">
      <alignment vertical="top" wrapText="1"/>
    </xf>
    <xf numFmtId="0" fontId="5" fillId="4" borderId="0" xfId="0" applyFont="1" applyFill="1" applyAlignment="1" applyProtection="1">
      <alignment horizontal="left" indent="3"/>
    </xf>
    <xf numFmtId="0" fontId="5" fillId="4" borderId="0" xfId="0" applyFont="1" applyFill="1" applyAlignment="1" applyProtection="1">
      <alignment horizontal="right"/>
    </xf>
    <xf numFmtId="0" fontId="5" fillId="4" borderId="0" xfId="0" applyFont="1" applyFill="1" applyAlignment="1" applyProtection="1"/>
    <xf numFmtId="0" fontId="5" fillId="4" borderId="0" xfId="0" applyFont="1" applyFill="1" applyAlignment="1" applyProtection="1">
      <alignment horizontal="left" indent="2"/>
    </xf>
    <xf numFmtId="0" fontId="0" fillId="4" borderId="0" xfId="0" applyFill="1" applyAlignment="1" applyProtection="1">
      <alignment horizontal="left" vertical="top" wrapText="1" indent="1"/>
    </xf>
    <xf numFmtId="0" fontId="0" fillId="6" borderId="0" xfId="0" applyFill="1" applyAlignment="1" applyProtection="1">
      <alignment horizontal="left" vertical="top" wrapText="1" indent="1"/>
    </xf>
    <xf numFmtId="0" fontId="0" fillId="6" borderId="0" xfId="0" applyFill="1" applyProtection="1">
      <alignment vertical="top" wrapText="1"/>
    </xf>
    <xf numFmtId="0" fontId="5" fillId="4" borderId="0" xfId="0" applyFont="1" applyFill="1" applyAlignment="1" applyProtection="1">
      <alignment horizontal="left" vertical="center" indent="1"/>
    </xf>
    <xf numFmtId="0" fontId="5" fillId="4" borderId="0" xfId="0" applyFont="1" applyFill="1" applyAlignment="1" applyProtection="1">
      <alignment horizontal="left" indent="1"/>
    </xf>
    <xf numFmtId="0" fontId="19" fillId="0" borderId="0" xfId="0" applyFont="1" applyAlignment="1" applyProtection="1">
      <alignment horizontal="left"/>
    </xf>
    <xf numFmtId="0" fontId="19" fillId="0" borderId="0" xfId="0" applyFont="1" applyAlignment="1" applyProtection="1">
      <alignment horizontal="left" vertical="top"/>
    </xf>
    <xf numFmtId="167" fontId="21" fillId="0" borderId="3" xfId="0" applyNumberFormat="1" applyFont="1" applyBorder="1" applyAlignment="1" applyProtection="1">
      <alignment vertical="center"/>
    </xf>
    <xf numFmtId="0" fontId="21" fillId="0" borderId="1" xfId="0" applyNumberFormat="1" applyFont="1" applyBorder="1" applyAlignment="1" applyProtection="1">
      <alignment vertical="center"/>
    </xf>
    <xf numFmtId="167" fontId="21" fillId="0" borderId="1" xfId="0" applyNumberFormat="1" applyFont="1" applyBorder="1" applyAlignment="1" applyProtection="1">
      <alignment vertical="center"/>
    </xf>
    <xf numFmtId="167" fontId="21" fillId="0" borderId="4" xfId="0" applyNumberFormat="1" applyFont="1" applyBorder="1" applyAlignment="1" applyProtection="1">
      <alignment vertical="center"/>
    </xf>
    <xf numFmtId="168" fontId="22" fillId="0" borderId="2" xfId="0" applyNumberFormat="1" applyFont="1" applyBorder="1" applyAlignment="1" applyProtection="1">
      <alignment horizontal="left" vertical="center"/>
    </xf>
    <xf numFmtId="171" fontId="22" fillId="0" borderId="2" xfId="0" applyNumberFormat="1" applyFont="1" applyBorder="1" applyAlignment="1" applyProtection="1">
      <alignment horizontal="right" vertical="center"/>
    </xf>
    <xf numFmtId="44" fontId="22" fillId="0" borderId="3" xfId="0" applyNumberFormat="1" applyFont="1" applyBorder="1" applyAlignment="1" applyProtection="1">
      <alignment horizontal="center" vertical="center"/>
    </xf>
    <xf numFmtId="44" fontId="22" fillId="4" borderId="2" xfId="0" applyNumberFormat="1" applyFont="1" applyFill="1" applyBorder="1" applyAlignment="1" applyProtection="1">
      <alignment horizontal="right" vertical="center"/>
    </xf>
    <xf numFmtId="43" fontId="22" fillId="0" borderId="3" xfId="0" applyNumberFormat="1" applyFont="1" applyBorder="1" applyAlignment="1" applyProtection="1">
      <alignment horizontal="center" vertical="center"/>
    </xf>
    <xf numFmtId="43" fontId="22" fillId="4" borderId="2" xfId="0" applyNumberFormat="1" applyFont="1" applyFill="1" applyBorder="1" applyAlignment="1" applyProtection="1">
      <alignment horizontal="right" vertical="center"/>
    </xf>
    <xf numFmtId="0" fontId="2" fillId="0" borderId="0" xfId="0" applyFont="1" applyBorder="1" applyAlignment="1" applyProtection="1">
      <alignment horizontal="left" vertical="center"/>
    </xf>
    <xf numFmtId="164" fontId="2" fillId="0" borderId="2" xfId="0" applyNumberFormat="1" applyFont="1" applyFill="1" applyBorder="1" applyAlignment="1" applyProtection="1">
      <alignment horizontal="right" vertical="center"/>
    </xf>
    <xf numFmtId="44" fontId="2" fillId="2" borderId="2" xfId="0" applyNumberFormat="1" applyFont="1" applyFill="1" applyBorder="1" applyAlignment="1" applyProtection="1">
      <alignment horizontal="right" vertical="center"/>
    </xf>
    <xf numFmtId="169" fontId="2" fillId="0" borderId="2" xfId="0" applyNumberFormat="1" applyFont="1" applyFill="1" applyBorder="1" applyAlignment="1" applyProtection="1">
      <alignment horizontal="right" vertical="center"/>
    </xf>
    <xf numFmtId="43" fontId="2" fillId="2" borderId="2" xfId="0" applyNumberFormat="1" applyFont="1" applyFill="1" applyBorder="1" applyAlignment="1" applyProtection="1">
      <alignment horizontal="right" vertical="center"/>
    </xf>
    <xf numFmtId="0" fontId="2" fillId="0" borderId="0" xfId="0" applyFont="1" applyAlignment="1" applyProtection="1">
      <alignment horizontal="left" indent="7"/>
    </xf>
    <xf numFmtId="43" fontId="2" fillId="0" borderId="2" xfId="0" applyNumberFormat="1" applyFont="1" applyFill="1" applyBorder="1" applyAlignment="1" applyProtection="1">
      <alignment horizontal="right" vertical="center"/>
    </xf>
    <xf numFmtId="0" fontId="2" fillId="3" borderId="0" xfId="0" applyFont="1" applyFill="1" applyAlignment="1" applyProtection="1">
      <alignment vertical="center"/>
    </xf>
    <xf numFmtId="43" fontId="2" fillId="0" borderId="2" xfId="0" applyNumberFormat="1" applyFont="1" applyBorder="1" applyAlignment="1" applyProtection="1">
      <alignment horizontal="right" vertical="center"/>
    </xf>
    <xf numFmtId="164" fontId="3" fillId="4" borderId="2" xfId="0" applyNumberFormat="1" applyFont="1" applyFill="1" applyBorder="1" applyAlignment="1" applyProtection="1">
      <alignment horizontal="right" vertical="center"/>
    </xf>
    <xf numFmtId="44" fontId="2" fillId="4" borderId="2" xfId="0" applyNumberFormat="1" applyFont="1" applyFill="1" applyBorder="1" applyAlignment="1" applyProtection="1">
      <alignment horizontal="right" vertical="center"/>
    </xf>
    <xf numFmtId="0" fontId="23" fillId="0" borderId="0" xfId="0" applyFont="1">
      <alignment vertical="top" wrapText="1"/>
    </xf>
    <xf numFmtId="0" fontId="25" fillId="0" borderId="0" xfId="2" applyFont="1">
      <alignment vertical="center"/>
    </xf>
    <xf numFmtId="0" fontId="26" fillId="0" borderId="0" xfId="3" applyFont="1" applyAlignment="1">
      <alignment vertical="center"/>
    </xf>
    <xf numFmtId="0" fontId="18" fillId="0" borderId="0" xfId="0" quotePrefix="1" applyFont="1" applyAlignment="1">
      <alignment horizontal="left" vertical="top" wrapText="1" indent="1"/>
    </xf>
    <xf numFmtId="0" fontId="18" fillId="0" borderId="0" xfId="0" applyFont="1" applyAlignment="1">
      <alignment horizontal="left" vertical="top" wrapText="1" indent="1"/>
    </xf>
    <xf numFmtId="0" fontId="26" fillId="0" borderId="0" xfId="3" applyFont="1" applyAlignment="1">
      <alignment vertical="top"/>
    </xf>
    <xf numFmtId="0" fontId="18" fillId="0" borderId="0" xfId="0" applyFont="1">
      <alignment vertical="top" wrapText="1"/>
    </xf>
    <xf numFmtId="0" fontId="18" fillId="0" borderId="0" xfId="0" applyFont="1" applyAlignment="1">
      <alignment vertical="top"/>
    </xf>
    <xf numFmtId="0" fontId="24" fillId="0" borderId="0" xfId="0" applyFont="1" applyAlignment="1" applyProtection="1">
      <alignment wrapText="1"/>
      <protection locked="0"/>
    </xf>
    <xf numFmtId="0" fontId="24" fillId="0" borderId="0" xfId="0" applyFont="1">
      <alignment vertical="top" wrapText="1"/>
    </xf>
    <xf numFmtId="0" fontId="24" fillId="0" borderId="0" xfId="0" applyFont="1" applyAlignment="1">
      <alignment vertical="top" wrapText="1"/>
    </xf>
    <xf numFmtId="0" fontId="2" fillId="0" borderId="0" xfId="0" applyFont="1" applyAlignment="1" applyProtection="1">
      <alignment wrapText="1"/>
    </xf>
    <xf numFmtId="0" fontId="7" fillId="0" borderId="0" xfId="0" applyFont="1" applyAlignment="1" applyProtection="1">
      <alignment wrapText="1"/>
    </xf>
    <xf numFmtId="0" fontId="7" fillId="0" borderId="0" xfId="0" applyFont="1" applyAlignment="1" applyProtection="1"/>
    <xf numFmtId="14" fontId="24" fillId="0" borderId="0" xfId="0" applyNumberFormat="1" applyFont="1" applyAlignment="1">
      <alignment horizontal="left" wrapText="1"/>
    </xf>
    <xf numFmtId="0" fontId="8" fillId="0" borderId="0" xfId="0" applyFont="1" applyAlignment="1" applyProtection="1">
      <alignment wrapText="1"/>
    </xf>
    <xf numFmtId="0" fontId="18" fillId="0" borderId="0" xfId="0" applyFont="1">
      <alignment vertical="top" wrapText="1"/>
    </xf>
    <xf numFmtId="0" fontId="25" fillId="0" borderId="0" xfId="2" applyFont="1">
      <alignment vertical="center"/>
    </xf>
    <xf numFmtId="0" fontId="18" fillId="0" borderId="0" xfId="0" applyFont="1" applyAlignment="1">
      <alignment horizontal="left" vertical="top" wrapText="1" indent="1"/>
    </xf>
    <xf numFmtId="0" fontId="16" fillId="5" borderId="0" xfId="0" applyFont="1" applyFill="1" applyAlignment="1" applyProtection="1">
      <alignment horizontal="left" vertical="center" indent="2"/>
    </xf>
    <xf numFmtId="0" fontId="11" fillId="5" borderId="0" xfId="0" applyFont="1" applyFill="1" applyAlignment="1" applyProtection="1">
      <alignment horizontal="left" vertical="center" indent="2"/>
    </xf>
    <xf numFmtId="0" fontId="29" fillId="0" borderId="0" xfId="0" quotePrefix="1" applyFont="1" applyAlignment="1">
      <alignment horizontal="left" vertical="top" wrapText="1" indent="1"/>
    </xf>
    <xf numFmtId="0" fontId="18" fillId="0" borderId="0" xfId="0" quotePrefix="1" applyFont="1" applyAlignment="1">
      <alignment horizontal="left" vertical="top" wrapText="1" indent="5"/>
    </xf>
    <xf numFmtId="0" fontId="0" fillId="3" borderId="0" xfId="0" applyFont="1" applyFill="1" applyAlignment="1" applyProtection="1">
      <alignment horizontal="left" vertical="top" indent="1"/>
    </xf>
    <xf numFmtId="0" fontId="2" fillId="3" borderId="0" xfId="0" applyFont="1" applyFill="1" applyAlignment="1" applyProtection="1">
      <alignment horizontal="left" vertical="top" indent="1"/>
    </xf>
    <xf numFmtId="0" fontId="2" fillId="3" borderId="0" xfId="0" applyFont="1" applyFill="1" applyAlignment="1" applyProtection="1">
      <alignment horizontal="left" indent="1"/>
    </xf>
    <xf numFmtId="43" fontId="22" fillId="0" borderId="2" xfId="0" applyNumberFormat="1" applyFont="1" applyBorder="1" applyAlignment="1" applyProtection="1">
      <alignment horizontal="center" vertical="center"/>
    </xf>
    <xf numFmtId="167" fontId="22" fillId="0" borderId="2" xfId="0" applyNumberFormat="1" applyFont="1" applyBorder="1" applyAlignment="1" applyProtection="1">
      <alignment horizontal="left" vertical="center"/>
    </xf>
    <xf numFmtId="0" fontId="17" fillId="5" borderId="0" xfId="0" applyFont="1" applyFill="1" applyAlignment="1" applyProtection="1">
      <alignment horizontal="left" vertical="center" indent="2"/>
    </xf>
    <xf numFmtId="0" fontId="5" fillId="4" borderId="0" xfId="0" applyFont="1" applyFill="1" applyAlignment="1" applyProtection="1">
      <alignment horizontal="left" vertical="center" indent="2"/>
    </xf>
    <xf numFmtId="0" fontId="5" fillId="4" borderId="0" xfId="0" applyFont="1" applyFill="1" applyAlignment="1" applyProtection="1">
      <alignment horizontal="left" vertical="center" indent="3"/>
    </xf>
    <xf numFmtId="0" fontId="5" fillId="4" borderId="0" xfId="0" applyFont="1" applyFill="1" applyAlignment="1" applyProtection="1">
      <alignment horizontal="left" vertical="center"/>
    </xf>
    <xf numFmtId="167" fontId="21" fillId="0" borderId="1" xfId="0" applyNumberFormat="1" applyFont="1" applyBorder="1" applyAlignment="1" applyProtection="1">
      <alignment vertical="center"/>
    </xf>
    <xf numFmtId="44" fontId="22" fillId="0" borderId="2" xfId="0" applyNumberFormat="1" applyFont="1" applyBorder="1" applyAlignment="1" applyProtection="1">
      <alignment horizontal="center" vertical="center"/>
    </xf>
    <xf numFmtId="0" fontId="24" fillId="0" borderId="0" xfId="0" applyFont="1" applyAlignment="1">
      <alignment wrapText="1"/>
    </xf>
    <xf numFmtId="0" fontId="20" fillId="0" borderId="5" xfId="0" applyFont="1" applyBorder="1" applyAlignment="1" applyProtection="1">
      <alignment horizontal="left" vertical="center"/>
    </xf>
  </cellXfs>
  <cellStyles count="6">
    <cellStyle name="Followed Hyperlink" xfId="5" builtinId="9" customBuiltin="1"/>
    <cellStyle name="Heading 1" xfId="2" builtinId="16" customBuiltin="1"/>
    <cellStyle name="Heading 2" xfId="3" builtinId="17" customBuiltin="1"/>
    <cellStyle name="Hyperlink" xfId="1" builtinId="8" customBuiltin="1"/>
    <cellStyle name="Normal" xfId="0" builtinId="0" customBuiltin="1"/>
    <cellStyle name="Percent" xfId="4" builtinId="5"/>
  </cellStyles>
  <dxfs count="54">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numFmt numFmtId="167" formatCode="_)@\ \ "/>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4" tint="-0.24994659260841701"/>
        <name val="Calibri"/>
        <scheme val="minor"/>
      </font>
      <fill>
        <patternFill patternType="none">
          <fgColor indexed="64"/>
          <bgColor indexed="65"/>
        </patternFill>
      </fill>
      <border diagonalUp="0" diagonalDown="0" outline="0">
        <left/>
        <right/>
        <top/>
        <bottom/>
      </border>
      <protection locked="1" hidden="0"/>
    </dxf>
    <dxf>
      <font>
        <b val="0"/>
        <i val="0"/>
        <strike val="0"/>
        <condense val="0"/>
        <extend val="0"/>
        <outline val="0"/>
        <shadow val="0"/>
        <u val="none"/>
        <vertAlign val="baseline"/>
        <sz val="10"/>
        <color theme="4" tint="-0.249977111117893"/>
        <name val="Calibri"/>
        <scheme val="minor"/>
      </font>
      <numFmt numFmtId="11" formatCode="&quot;$&quot;#,##0.00_);\(&quot;$&quot;#,##0.0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numFmt numFmtId="12" formatCode="&quot;$&quot;#,##0.00_);[Red]\(&quot;$&quot;#,##0.00\)"/>
    </dxf>
    <dxf>
      <numFmt numFmtId="12" formatCode="&quot;$&quot;#,##0.00_);[Red]\(&quot;$&quot;#,##0.00\)"/>
    </dxf>
    <dxf>
      <numFmt numFmtId="33" formatCode="_(* #,##0_);_(* \(#,##0\);_(* &quot;-&quot;_);_(@_)"/>
    </dxf>
    <dxf>
      <numFmt numFmtId="0" formatCode="General"/>
      <alignment horizontal="left" vertical="bottom" textRotation="0" wrapText="0" indent="1" justifyLastLine="0" shrinkToFit="0" readingOrder="0"/>
    </dxf>
    <dxf>
      <numFmt numFmtId="0" formatCode="General"/>
      <alignment horizontal="left" vertical="bottom" textRotation="0" wrapText="0" relativeIndent="1" justifyLastLine="0" shrinkToFit="0" readingOrder="0"/>
    </dxf>
    <dxf>
      <numFmt numFmtId="0" formatCode="General"/>
      <alignment horizontal="left" vertical="bottom" textRotation="0" wrapText="0" relativeIndent="1" justifyLastLine="0" shrinkToFit="0" readingOrder="0"/>
    </dxf>
    <dxf>
      <font>
        <strike val="0"/>
        <outline val="0"/>
        <shadow val="0"/>
        <u val="none"/>
        <vertAlign val="baseline"/>
        <sz val="10"/>
        <color auto="1"/>
        <name val="Calibri"/>
        <scheme val="minor"/>
      </font>
      <alignment horizontal="general" vertical="center" textRotation="0" wrapText="0" indent="0" justifyLastLine="0" shrinkToFit="0" readingOrder="0"/>
    </dxf>
    <dxf>
      <font>
        <color rgb="FFFF0000"/>
      </font>
    </dxf>
    <dxf>
      <font>
        <b val="0"/>
        <i val="0"/>
        <strike val="0"/>
        <condense val="0"/>
        <extend val="0"/>
        <outline val="0"/>
        <shadow val="0"/>
        <u val="none"/>
        <vertAlign val="baseline"/>
        <sz val="10"/>
        <color auto="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Calibri"/>
        <scheme val="minor"/>
      </font>
      <numFmt numFmtId="11" formatCode="&quot;$&quot;#,##0.00_);\(&quot;$&quot;#,##0.00\)"/>
      <fill>
        <patternFill patternType="none">
          <fgColor indexed="64"/>
          <bgColor indexed="65"/>
        </patternFill>
      </fill>
      <alignment vertical="center" textRotation="0" indent="0" justifyLastLine="0" shrinkToFit="0" readingOrder="0"/>
      <protection locked="1" hidden="0"/>
    </dxf>
    <dxf>
      <font>
        <b val="0"/>
        <i val="0"/>
        <strike val="0"/>
        <condense val="0"/>
        <extend val="0"/>
        <outline val="0"/>
        <shadow val="0"/>
        <u val="none"/>
        <vertAlign val="baseline"/>
        <sz val="10"/>
        <color auto="1"/>
        <name val="Calibri"/>
        <scheme val="minor"/>
      </font>
      <numFmt numFmtId="11" formatCode="&quot;$&quot;#,##0.00_);\(&quot;$&quot;#,##0.00\)"/>
      <fill>
        <patternFill patternType="none">
          <fgColor indexed="64"/>
          <bgColor indexed="65"/>
        </patternFill>
      </fill>
      <alignment vertical="center" textRotation="0" indent="0" justifyLastLine="0" shrinkToFit="0" readingOrder="0"/>
      <protection locked="1" hidden="0"/>
    </dxf>
    <dxf>
      <font>
        <b val="0"/>
        <i val="0"/>
        <strike val="0"/>
        <condense val="0"/>
        <extend val="0"/>
        <outline val="0"/>
        <shadow val="0"/>
        <u val="none"/>
        <vertAlign val="baseline"/>
        <sz val="10"/>
        <color auto="1"/>
        <name val="Calibri"/>
        <scheme val="minor"/>
      </font>
      <numFmt numFmtId="11" formatCode="&quot;$&quot;#,##0.00_);\(&quot;$&quot;#,##0.00\)"/>
      <fill>
        <patternFill patternType="none">
          <fgColor indexed="64"/>
          <bgColor indexed="65"/>
        </patternFill>
      </fill>
      <alignment vertical="center" textRotation="0" indent="0" justifyLastLine="0" shrinkToFit="0" readingOrder="0"/>
      <protection locked="1" hidden="0"/>
    </dxf>
    <dxf>
      <font>
        <b val="0"/>
        <i val="0"/>
        <strike val="0"/>
        <condense val="0"/>
        <extend val="0"/>
        <outline val="0"/>
        <shadow val="0"/>
        <u val="none"/>
        <vertAlign val="baseline"/>
        <sz val="10"/>
        <color auto="1"/>
        <name val="Calibri"/>
        <scheme val="minor"/>
      </font>
      <numFmt numFmtId="11" formatCode="&quot;$&quot;#,##0.00_);\(&quot;$&quot;#,##0.00\)"/>
      <fill>
        <patternFill patternType="none">
          <fgColor indexed="64"/>
          <bgColor indexed="65"/>
        </patternFill>
      </fill>
      <alignment vertical="center" textRotation="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vertical="center" textRotation="0"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center"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protection locked="1" hidden="0"/>
    </dxf>
    <dxf>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protection locked="1" hidden="0"/>
    </dxf>
    <dxf>
      <alignment horizontal="left" vertical="center" textRotation="0" wrapText="0" indent="0" justifyLastLine="0" shrinkToFit="0" readingOrder="0"/>
    </dxf>
    <dxf>
      <font>
        <color rgb="FFFF0000"/>
      </font>
    </dxf>
    <dxf>
      <numFmt numFmtId="0" formatCode="General"/>
      <alignment horizontal="left" vertical="center" textRotation="0" wrapText="0" indent="0" justifyLastLine="0" shrinkToFit="0" readingOrder="0"/>
    </dxf>
    <dxf>
      <numFmt numFmtId="0" formatCode="General"/>
    </dxf>
    <dxf>
      <numFmt numFmtId="167" formatCode="_)@\ \ "/>
    </dxf>
    <dxf>
      <alignment horizontal="left" vertical="center" textRotation="0" wrapText="0" indent="0" justifyLastLine="0" shrinkToFit="0" readingOrder="0"/>
    </dxf>
    <dxf>
      <font>
        <color rgb="FFFF0000"/>
      </font>
    </dxf>
    <dxf>
      <font>
        <color rgb="FFFF0000"/>
      </font>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4" tint="-0.249977111117893"/>
      </font>
    </dxf>
    <dxf>
      <font>
        <b/>
        <color theme="4" tint="-0.249977111117893"/>
      </font>
    </dxf>
    <dxf>
      <font>
        <b/>
        <i val="0"/>
      </font>
      <border>
        <top style="double">
          <color theme="4"/>
        </top>
      </border>
    </dxf>
    <dxf>
      <font>
        <color theme="2" tint="-0.749961851863155"/>
      </font>
      <border>
        <left/>
        <right/>
        <vertical/>
        <horizontal/>
      </border>
    </dxf>
    <dxf>
      <font>
        <color theme="4" tint="-0.249977111117893"/>
      </font>
      <border>
        <left style="thin">
          <color theme="4" tint="0.59996337778862885"/>
        </left>
        <right style="thin">
          <color theme="4" tint="0.59996337778862885"/>
        </right>
        <top style="thin">
          <color theme="4" tint="0.59996337778862885"/>
        </top>
        <bottom style="thin">
          <color theme="4" tint="0.59996337778862885"/>
        </bottom>
        <vertical style="thin">
          <color theme="4" tint="0.59996337778862885"/>
        </vertical>
        <horizontal style="thin">
          <color theme="4" tint="0.59996337778862885"/>
        </horizontal>
      </border>
    </dxf>
  </dxfs>
  <tableStyles count="1" defaultTableStyle="Sales Invoice Table" defaultPivotStyle="PivotStyleLight16">
    <tableStyle name="Sales Invoice Table" pivot="0" count="7">
      <tableStyleElement type="wholeTable" dxfId="53"/>
      <tableStyleElement type="headerRow" dxfId="52"/>
      <tableStyleElement type="totalRow" dxfId="51"/>
      <tableStyleElement type="firstColumn" dxfId="50"/>
      <tableStyleElement type="lastColumn" dxfId="49"/>
      <tableStyleElement type="firstRowStripe" dxfId="48"/>
      <tableStyleElement type="firstColumnStripe" dxfId="4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DAFA7"/>
      <color rgb="FFBFE9E6"/>
      <color rgb="FFC5D1D7"/>
      <color rgb="FF00A7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133350</xdr:colOff>
      <xdr:row>43</xdr:row>
      <xdr:rowOff>47625</xdr:rowOff>
    </xdr:from>
    <xdr:to>
      <xdr:col>7</xdr:col>
      <xdr:colOff>1314450</xdr:colOff>
      <xdr:row>44</xdr:row>
      <xdr:rowOff>21717</xdr:rowOff>
    </xdr:to>
    <xdr:grpSp>
      <xdr:nvGrpSpPr>
        <xdr:cNvPr id="16" name="Footer artwork group" descr="&quot;&quot;" title="Footer artwork"/>
        <xdr:cNvGrpSpPr/>
      </xdr:nvGrpSpPr>
      <xdr:grpSpPr>
        <a:xfrm>
          <a:off x="133350" y="16821150"/>
          <a:ext cx="8096250" cy="164592"/>
          <a:chOff x="142875" y="104775"/>
          <a:chExt cx="6914767" cy="164465"/>
        </a:xfrm>
      </xdr:grpSpPr>
      <xdr:sp macro="" textlink="">
        <xdr:nvSpPr>
          <xdr:cNvPr id="17" name="Rectangle 16" title="Short Footer Graphic"/>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8" name="Group 17"/>
          <xdr:cNvGrpSpPr/>
        </xdr:nvGrpSpPr>
        <xdr:grpSpPr>
          <a:xfrm>
            <a:off x="4848240" y="104775"/>
            <a:ext cx="2199877" cy="164465"/>
            <a:chOff x="10584358" y="200025"/>
            <a:chExt cx="3749040" cy="164465"/>
          </a:xfrm>
        </xdr:grpSpPr>
        <xdr:sp macro="" textlink="">
          <xdr:nvSpPr>
            <xdr:cNvPr id="19" name="Rectangle 18"/>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0" name="Rectangle 19"/>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 name="Rectangle 20"/>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219075</xdr:colOff>
      <xdr:row>7</xdr:row>
      <xdr:rowOff>28575</xdr:rowOff>
    </xdr:from>
    <xdr:to>
      <xdr:col>15</xdr:col>
      <xdr:colOff>95249</xdr:colOff>
      <xdr:row>10</xdr:row>
      <xdr:rowOff>76201</xdr:rowOff>
    </xdr:to>
    <xdr:sp macro="" textlink="">
      <xdr:nvSpPr>
        <xdr:cNvPr id="9" name="Data Entry Note" descr="Click here to select an Invoice No from the drop down list.&#10;" title="Data Entry Note"/>
        <xdr:cNvSpPr/>
      </xdr:nvSpPr>
      <xdr:spPr bwMode="auto">
        <a:xfrm>
          <a:off x="8448675" y="1466850"/>
          <a:ext cx="1238249" cy="714376"/>
        </a:xfrm>
        <a:prstGeom prst="wedgeRectCallout">
          <a:avLst>
            <a:gd name="adj1" fmla="val -64619"/>
            <a:gd name="adj2" fmla="val -21645"/>
          </a:avLst>
        </a:prstGeom>
        <a:solidFill>
          <a:schemeClr val="accent1">
            <a:lumMod val="75000"/>
          </a:schemeClr>
        </a:solidFill>
        <a:ln>
          <a:headEnd type="none" w="med" len="med"/>
          <a:tailEnd type="none" w="med" len="med"/>
        </a:ln>
        <a:extLst/>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900">
              <a:solidFill>
                <a:schemeClr val="bg1"/>
              </a:solidFill>
              <a:latin typeface="+mj-lt"/>
            </a:rPr>
            <a:t>Click here to select an Invoice</a:t>
          </a:r>
          <a:r>
            <a:rPr lang="en-US" sz="900" baseline="0">
              <a:solidFill>
                <a:schemeClr val="bg1"/>
              </a:solidFill>
              <a:latin typeface="+mj-lt"/>
            </a:rPr>
            <a:t> # from the drop down list.</a:t>
          </a:r>
          <a:endParaRPr lang="en-US" sz="900">
            <a:solidFill>
              <a:schemeClr val="bg1"/>
            </a:solidFill>
            <a:latin typeface="+mj-lt"/>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1008461</xdr:colOff>
      <xdr:row>0</xdr:row>
      <xdr:rowOff>259715</xdr:rowOff>
    </xdr:to>
    <xdr:grpSp>
      <xdr:nvGrpSpPr>
        <xdr:cNvPr id="48" name="Header artwork group" descr="&quot;&quot;" title="Header artwork"/>
        <xdr:cNvGrpSpPr/>
      </xdr:nvGrpSpPr>
      <xdr:grpSpPr>
        <a:xfrm>
          <a:off x="142875" y="95250"/>
          <a:ext cx="12524186" cy="164465"/>
          <a:chOff x="171449" y="152400"/>
          <a:chExt cx="13657124" cy="164465"/>
        </a:xfrm>
      </xdr:grpSpPr>
      <xdr:sp macro="" textlink="">
        <xdr:nvSpPr>
          <xdr:cNvPr id="39" name="Rectangle 38" title="Short Footer Graphic"/>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46" name="Group 45"/>
          <xdr:cNvGrpSpPr/>
        </xdr:nvGrpSpPr>
        <xdr:grpSpPr>
          <a:xfrm>
            <a:off x="10079532" y="152400"/>
            <a:ext cx="3749041" cy="164465"/>
            <a:chOff x="10584357" y="200025"/>
            <a:chExt cx="3749041" cy="164465"/>
          </a:xfrm>
        </xdr:grpSpPr>
        <xdr:sp macro="" textlink="">
          <xdr:nvSpPr>
            <xdr:cNvPr id="40" name="Rectangle 39"/>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1" name="Rectangle 40"/>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2" name="Rectangle 41"/>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3" name="Rectangle 42"/>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Rectangle 43"/>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181</xdr:colOff>
      <xdr:row>0</xdr:row>
      <xdr:rowOff>259715</xdr:rowOff>
    </xdr:to>
    <xdr:grpSp>
      <xdr:nvGrpSpPr>
        <xdr:cNvPr id="11" name="Header artwork group" descr="&quot;&quot;" title="Header artwork"/>
        <xdr:cNvGrpSpPr/>
      </xdr:nvGrpSpPr>
      <xdr:grpSpPr>
        <a:xfrm>
          <a:off x="142875" y="95250"/>
          <a:ext cx="11649256" cy="164465"/>
          <a:chOff x="142875" y="85725"/>
          <a:chExt cx="7705905" cy="164465"/>
        </a:xfrm>
      </xdr:grpSpPr>
      <xdr:sp macro="" textlink="">
        <xdr:nvSpPr>
          <xdr:cNvPr id="4" name="Rectangle 3" title="Short Footer Graphic"/>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xdr:cNvGrpSpPr/>
        </xdr:nvGrpSpPr>
        <xdr:grpSpPr>
          <a:xfrm>
            <a:off x="5288459" y="85725"/>
            <a:ext cx="2560321" cy="164465"/>
            <a:chOff x="10584357" y="200025"/>
            <a:chExt cx="3749041" cy="164465"/>
          </a:xfrm>
        </xdr:grpSpPr>
        <xdr:sp macro="" textlink="">
          <xdr:nvSpPr>
            <xdr:cNvPr id="6" name="Rectangle 5"/>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95251</xdr:rowOff>
    </xdr:from>
    <xdr:to>
      <xdr:col>8</xdr:col>
      <xdr:colOff>8763</xdr:colOff>
      <xdr:row>0</xdr:row>
      <xdr:rowOff>259843</xdr:rowOff>
    </xdr:to>
    <xdr:grpSp>
      <xdr:nvGrpSpPr>
        <xdr:cNvPr id="12" name="Header artwork group" descr="&quot;&quot;" title="Header artwork"/>
        <xdr:cNvGrpSpPr/>
      </xdr:nvGrpSpPr>
      <xdr:grpSpPr>
        <a:xfrm>
          <a:off x="142875" y="95251"/>
          <a:ext cx="7790688" cy="164592"/>
          <a:chOff x="142875" y="104775"/>
          <a:chExt cx="6914767" cy="164465"/>
        </a:xfrm>
      </xdr:grpSpPr>
      <xdr:sp macro="" textlink="">
        <xdr:nvSpPr>
          <xdr:cNvPr id="4" name="Rectangle 3" title="Short Footer Graphic"/>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xdr:cNvGrpSpPr/>
        </xdr:nvGrpSpPr>
        <xdr:grpSpPr>
          <a:xfrm>
            <a:off x="4848240" y="104775"/>
            <a:ext cx="2199877" cy="164465"/>
            <a:chOff x="10584358" y="200025"/>
            <a:chExt cx="3749040" cy="164465"/>
          </a:xfrm>
        </xdr:grpSpPr>
        <xdr:sp macro="" textlink="">
          <xdr:nvSpPr>
            <xdr:cNvPr id="6" name="Rectangle 5"/>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xml><?xml version="1.0" encoding="utf-8"?>
<table xmlns="http://schemas.openxmlformats.org/spreadsheetml/2006/main" id="1" name="CustomerList" displayName="CustomerList" ref="B3:L6" totalsRowCount="1">
  <autoFilter ref="B3:L5"/>
  <tableColumns count="11">
    <tableColumn id="9" name="Lookup" totalsRowLabel="Total" totalsRowDxfId="10">
      <calculatedColumnFormula>C4&amp; " - "&amp;D4</calculatedColumnFormula>
    </tableColumn>
    <tableColumn id="1" name="Company #" totalsRowFunction="custom" dataDxfId="38" totalsRowDxfId="9">
      <totalsRowFormula>"Total Customers: "&amp;SUBTOTAL(103,CustomerList[Company '#])</totalsRowFormula>
    </tableColumn>
    <tableColumn id="2" name="Company Name" totalsRowDxfId="8"/>
    <tableColumn id="3" name="Contact Name" totalsRowDxfId="7"/>
    <tableColumn id="4" name="Address" totalsRowDxfId="6"/>
    <tableColumn id="5" name="City" totalsRowDxfId="5"/>
    <tableColumn id="6" name="State" totalsRowDxfId="4"/>
    <tableColumn id="7" name="ZIP Code" dataDxfId="37" totalsRowDxfId="3"/>
    <tableColumn id="8" name="Phone" dataDxfId="36" totalsRowDxfId="2"/>
    <tableColumn id="10" name="Email" totalsRowDxfId="1"/>
    <tableColumn id="11" name="Fax" dataDxfId="35" totalsRowDxfId="0"/>
  </tableColumns>
  <tableStyleInfo name="Sales Invoice Table" showFirstColumn="0" showLastColumn="0" showRowStripes="1" showColumnStripes="0"/>
</table>
</file>

<file path=xl/tables/table2.xml><?xml version="1.0" encoding="utf-8"?>
<table xmlns="http://schemas.openxmlformats.org/spreadsheetml/2006/main" id="3" name="InvoicesMain" displayName="InvoicesMain" ref="B3:K6" totalsRowCount="1">
  <autoFilter ref="B3:K5"/>
  <tableColumns count="10">
    <tableColumn id="1" name="Invoice #" totalsRowLabel="Totals" dataDxfId="33" totalsRowDxfId="32"/>
    <tableColumn id="2" name="Company" totalsRowFunction="custom" dataDxfId="31" totalsRowDxfId="30">
      <totalsRowFormula>"Total Invoices: "&amp;SUBTOTAL(103,InvoicesMain[Invoice '#])</totalsRowFormula>
    </tableColumn>
    <tableColumn id="3" name="Invoice Date" dataDxfId="29" totalsRowDxfId="28"/>
    <tableColumn id="4" name="Project Description" dataDxfId="27" totalsRowDxfId="26"/>
    <tableColumn id="8" name="Tax Rate" totalsRowDxfId="25"/>
    <tableColumn id="9" name="Other" totalsRowFunction="sum" totalsRowDxfId="24"/>
    <tableColumn id="6" name="Deposit" totalsRowFunction="sum" totalsRowDxfId="23"/>
    <tableColumn id="7" name="Detail Total" totalsRowFunction="sum" totalsRowDxfId="22">
      <calculatedColumnFormula>SUMIF(InvoiceDetails[Invoice '#],"="&amp;InvoicesMain[[#This Row],[Invoice '#]],InvoiceDetails[Total])</calculatedColumnFormula>
    </tableColumn>
    <tableColumn id="10" name="Invoice Total" totalsRowFunction="sum" totalsRowDxfId="21">
      <calculatedColumnFormula>(InvoicesMain[[#This Row],[Detail Total]]*(1+InvoicesMain[[#This Row],[Tax Rate]]))+InvoicesMain[[#This Row],[Other]]-InvoicesMain[[#This Row],[Deposit]]</calculatedColumnFormula>
    </tableColumn>
    <tableColumn id="5" name="Notes" totalsRowDxfId="20"/>
  </tableColumns>
  <tableStyleInfo name="Sales Invoice Table" showFirstColumn="0" showLastColumn="0" showRowStripes="1" showColumnStripes="0"/>
</table>
</file>

<file path=xl/tables/table3.xml><?xml version="1.0" encoding="utf-8"?>
<table xmlns="http://schemas.openxmlformats.org/spreadsheetml/2006/main" id="2" name="InvoiceDetails" displayName="InvoiceDetails" ref="B3:H40" totalsRowShown="0" headerRowDxfId="18">
  <autoFilter ref="B3:H40"/>
  <sortState ref="B5:H40">
    <sortCondition ref="C4:C40"/>
  </sortState>
  <tableColumns count="7">
    <tableColumn id="2" name="Description" dataDxfId="17"/>
    <tableColumn id="1" name="Invoice #" dataDxfId="16"/>
    <tableColumn id="4" name="Item #" dataDxfId="15"/>
    <tableColumn id="3" name="Qty" dataDxfId="14"/>
    <tableColumn id="6" name="Unit Price" dataDxfId="13"/>
    <tableColumn id="5" name="Discount" dataDxfId="12"/>
    <tableColumn id="10" name="Total" dataDxfId="11">
      <calculatedColumnFormula>(InvoiceDetails[[#This Row],[Qty]]*InvoiceDetails[[#This Row],[Unit Price]])-InvoiceDetails[[#This Row],[Discount]]</calculatedColumnFormula>
    </tableColumn>
  </tableColumns>
  <tableStyleInfo name="Sales Invoice Table" showFirstColumn="0" showLastColumn="0" showRowStripes="1" showColumnStripes="0"/>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omeone@example.com" TargetMode="External"/><Relationship Id="rId1" Type="http://schemas.openxmlformats.org/officeDocument/2006/relationships/hyperlink" Target="mailto:someone@example.com" TargetMode="External"/><Relationship Id="rId5" Type="http://schemas.openxmlformats.org/officeDocument/2006/relationships/table" Target="../tables/table1.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499984740745262"/>
    <pageSetUpPr autoPageBreaks="0" fitToPage="1"/>
  </sheetPr>
  <dimension ref="A1:AE49"/>
  <sheetViews>
    <sheetView showGridLines="0" showRowColHeaders="0" workbookViewId="0">
      <selection activeCell="B6" sqref="B6:H6"/>
    </sheetView>
  </sheetViews>
  <sheetFormatPr defaultRowHeight="12.75" x14ac:dyDescent="0.2"/>
  <cols>
    <col min="1" max="1" width="4.42578125" customWidth="1"/>
    <col min="2" max="2" width="5.28515625" customWidth="1"/>
    <col min="3" max="3" width="13.28515625" customWidth="1"/>
    <col min="4" max="4" width="44.85546875" customWidth="1"/>
    <col min="5" max="5" width="13.5703125" customWidth="1"/>
    <col min="6" max="6" width="1.140625" customWidth="1"/>
    <col min="7" max="7" width="21.140625" customWidth="1"/>
    <col min="8" max="8" width="20.7109375" customWidth="1"/>
    <col min="9" max="9" width="3.140625" customWidth="1"/>
  </cols>
  <sheetData>
    <row r="1" spans="1:31" s="14" customFormat="1" ht="58.5" customHeight="1" x14ac:dyDescent="0.2">
      <c r="A1" s="13"/>
      <c r="B1" s="96" t="s">
        <v>67</v>
      </c>
      <c r="C1" s="97"/>
      <c r="D1" s="97"/>
      <c r="E1" s="97"/>
      <c r="F1" s="40"/>
      <c r="G1" s="40"/>
      <c r="H1" s="40"/>
    </row>
    <row r="2" spans="1:31" s="13" customFormat="1" ht="6" customHeight="1" x14ac:dyDescent="0.2">
      <c r="B2" s="51"/>
      <c r="C2" s="51"/>
      <c r="D2" s="51"/>
      <c r="E2" s="51"/>
      <c r="F2" s="51"/>
      <c r="G2" s="51"/>
      <c r="H2" s="51"/>
    </row>
    <row r="3" spans="1:31" s="13" customFormat="1" ht="35.25" customHeight="1" x14ac:dyDescent="0.2">
      <c r="B3" s="41"/>
      <c r="C3" s="41"/>
      <c r="D3" s="41"/>
      <c r="E3" s="41"/>
      <c r="F3" s="42"/>
      <c r="G3" s="42"/>
      <c r="H3" s="42"/>
      <c r="I3"/>
      <c r="J3"/>
      <c r="K3"/>
      <c r="L3"/>
      <c r="M3"/>
      <c r="N3"/>
      <c r="O3"/>
      <c r="P3"/>
      <c r="Q3"/>
      <c r="R3"/>
      <c r="S3"/>
      <c r="T3"/>
      <c r="U3"/>
      <c r="V3"/>
      <c r="W3"/>
      <c r="X3"/>
      <c r="Y3"/>
      <c r="Z3"/>
      <c r="AA3"/>
      <c r="AB3"/>
      <c r="AC3"/>
      <c r="AD3"/>
      <c r="AE3"/>
    </row>
    <row r="4" spans="1:31" ht="9.75" customHeight="1" x14ac:dyDescent="0.2"/>
    <row r="5" spans="1:31" ht="25.5" customHeight="1" x14ac:dyDescent="0.2">
      <c r="B5" s="78" t="s">
        <v>85</v>
      </c>
      <c r="C5" s="79"/>
      <c r="D5" s="77"/>
      <c r="E5" s="77"/>
      <c r="F5" s="77"/>
      <c r="G5" s="77"/>
      <c r="H5" s="77"/>
    </row>
    <row r="6" spans="1:31" ht="47.25" customHeight="1" x14ac:dyDescent="0.2">
      <c r="B6" s="93" t="s">
        <v>164</v>
      </c>
      <c r="C6" s="93"/>
      <c r="D6" s="93"/>
      <c r="E6" s="93"/>
      <c r="F6" s="93"/>
      <c r="G6" s="93"/>
      <c r="H6" s="93"/>
    </row>
    <row r="7" spans="1:31" ht="56.25" customHeight="1" x14ac:dyDescent="0.2">
      <c r="B7" s="93" t="s">
        <v>165</v>
      </c>
      <c r="C7" s="93"/>
      <c r="D7" s="93"/>
      <c r="E7" s="93"/>
      <c r="F7" s="93"/>
      <c r="G7" s="93"/>
      <c r="H7" s="93"/>
    </row>
    <row r="8" spans="1:31" ht="23.25" customHeight="1" x14ac:dyDescent="0.2">
      <c r="B8" s="94" t="s">
        <v>66</v>
      </c>
      <c r="C8" s="94"/>
      <c r="D8" s="94"/>
      <c r="E8" s="94"/>
      <c r="F8" s="94"/>
      <c r="G8" s="94"/>
      <c r="H8" s="94"/>
    </row>
    <row r="9" spans="1:31" ht="19.5" customHeight="1" x14ac:dyDescent="0.2">
      <c r="B9" s="93" t="s">
        <v>109</v>
      </c>
      <c r="C9" s="93"/>
      <c r="D9" s="93"/>
      <c r="E9" s="93"/>
      <c r="F9" s="93"/>
      <c r="G9" s="93"/>
      <c r="H9" s="93"/>
    </row>
    <row r="10" spans="1:31" ht="17.25" customHeight="1" x14ac:dyDescent="0.2">
      <c r="B10" s="80" t="s">
        <v>69</v>
      </c>
      <c r="C10" s="95" t="s">
        <v>150</v>
      </c>
      <c r="D10" s="95"/>
      <c r="E10" s="95"/>
      <c r="F10" s="95"/>
      <c r="G10" s="95"/>
      <c r="H10" s="95"/>
    </row>
    <row r="11" spans="1:31" ht="33.75" customHeight="1" x14ac:dyDescent="0.2">
      <c r="B11" s="80"/>
      <c r="C11" s="95" t="s">
        <v>143</v>
      </c>
      <c r="D11" s="95"/>
      <c r="E11" s="95"/>
      <c r="F11" s="95"/>
      <c r="G11" s="95"/>
      <c r="H11" s="95"/>
    </row>
    <row r="12" spans="1:31" ht="30" customHeight="1" x14ac:dyDescent="0.2">
      <c r="B12" s="80" t="s">
        <v>70</v>
      </c>
      <c r="C12" s="95" t="s">
        <v>148</v>
      </c>
      <c r="D12" s="95"/>
      <c r="E12" s="95"/>
      <c r="F12" s="95"/>
      <c r="G12" s="95"/>
      <c r="H12" s="95"/>
    </row>
    <row r="13" spans="1:31" ht="34.5" customHeight="1" x14ac:dyDescent="0.2">
      <c r="B13" s="80"/>
      <c r="C13" s="95" t="s">
        <v>144</v>
      </c>
      <c r="D13" s="95"/>
      <c r="E13" s="95"/>
      <c r="F13" s="95"/>
      <c r="G13" s="95"/>
      <c r="H13" s="95"/>
    </row>
    <row r="14" spans="1:31" ht="30" customHeight="1" x14ac:dyDescent="0.2">
      <c r="B14" s="80" t="s">
        <v>73</v>
      </c>
      <c r="C14" s="95" t="s">
        <v>151</v>
      </c>
      <c r="D14" s="95"/>
      <c r="E14" s="95"/>
      <c r="F14" s="95"/>
      <c r="G14" s="95"/>
      <c r="H14" s="95"/>
    </row>
    <row r="15" spans="1:31" ht="26.25" customHeight="1" x14ac:dyDescent="0.2">
      <c r="B15" s="99" t="s">
        <v>152</v>
      </c>
      <c r="C15" s="99"/>
      <c r="D15" s="99"/>
      <c r="E15" s="99"/>
      <c r="F15" s="99"/>
      <c r="G15" s="99"/>
      <c r="H15" s="99"/>
    </row>
    <row r="16" spans="1:31" ht="23.25" customHeight="1" x14ac:dyDescent="0.2">
      <c r="B16" s="80"/>
      <c r="C16" s="98" t="s">
        <v>90</v>
      </c>
      <c r="D16" s="98"/>
      <c r="E16" s="80"/>
      <c r="F16" s="80"/>
      <c r="G16" s="80"/>
      <c r="H16" s="80"/>
    </row>
    <row r="17" spans="2:8" ht="36" customHeight="1" x14ac:dyDescent="0.2">
      <c r="B17" s="80" t="s">
        <v>79</v>
      </c>
      <c r="C17" s="95" t="s">
        <v>149</v>
      </c>
      <c r="D17" s="95"/>
      <c r="E17" s="95"/>
      <c r="F17" s="95"/>
      <c r="G17" s="95"/>
      <c r="H17" s="95"/>
    </row>
    <row r="18" spans="2:8" ht="23.25" customHeight="1" x14ac:dyDescent="0.2">
      <c r="B18" s="94" t="s">
        <v>68</v>
      </c>
      <c r="C18" s="94"/>
      <c r="D18" s="94"/>
      <c r="E18" s="94"/>
      <c r="F18" s="94"/>
      <c r="G18" s="94"/>
      <c r="H18" s="94"/>
    </row>
    <row r="19" spans="2:8" ht="42" customHeight="1" x14ac:dyDescent="0.2">
      <c r="B19" s="80" t="s">
        <v>69</v>
      </c>
      <c r="C19" s="95" t="s">
        <v>145</v>
      </c>
      <c r="D19" s="95"/>
      <c r="E19" s="95"/>
      <c r="F19" s="95"/>
      <c r="G19" s="95"/>
      <c r="H19" s="95"/>
    </row>
    <row r="20" spans="2:8" ht="35.25" customHeight="1" x14ac:dyDescent="0.2">
      <c r="B20" s="80"/>
      <c r="C20" s="95" t="s">
        <v>146</v>
      </c>
      <c r="D20" s="95"/>
      <c r="E20" s="95"/>
      <c r="F20" s="95"/>
      <c r="G20" s="95"/>
      <c r="H20" s="95"/>
    </row>
    <row r="21" spans="2:8" ht="68.25" customHeight="1" x14ac:dyDescent="0.2">
      <c r="B21" s="80" t="s">
        <v>70</v>
      </c>
      <c r="C21" s="95" t="s">
        <v>157</v>
      </c>
      <c r="D21" s="95"/>
      <c r="E21" s="95"/>
      <c r="F21" s="95"/>
      <c r="G21" s="95"/>
      <c r="H21" s="95"/>
    </row>
    <row r="22" spans="2:8" ht="23.25" customHeight="1" x14ac:dyDescent="0.2">
      <c r="B22" s="80"/>
      <c r="C22" s="95" t="s">
        <v>166</v>
      </c>
      <c r="D22" s="95"/>
      <c r="E22" s="95"/>
      <c r="F22" s="95"/>
      <c r="G22" s="95"/>
      <c r="H22" s="95"/>
    </row>
    <row r="23" spans="2:8" ht="57.75" customHeight="1" x14ac:dyDescent="0.2">
      <c r="B23" s="80" t="s">
        <v>73</v>
      </c>
      <c r="C23" s="95" t="s">
        <v>158</v>
      </c>
      <c r="D23" s="95"/>
      <c r="E23" s="95"/>
      <c r="F23" s="95"/>
      <c r="G23" s="95"/>
      <c r="H23" s="95"/>
    </row>
    <row r="24" spans="2:8" ht="37.5" customHeight="1" x14ac:dyDescent="0.2">
      <c r="B24" s="81"/>
      <c r="C24" s="95" t="s">
        <v>147</v>
      </c>
      <c r="D24" s="95"/>
      <c r="E24" s="95"/>
      <c r="F24" s="95"/>
      <c r="G24" s="95"/>
      <c r="H24" s="95"/>
    </row>
    <row r="25" spans="2:8" ht="23.25" customHeight="1" x14ac:dyDescent="0.2">
      <c r="B25" s="94" t="s">
        <v>88</v>
      </c>
      <c r="C25" s="94"/>
      <c r="D25" s="94"/>
      <c r="E25" s="94"/>
      <c r="F25" s="94"/>
      <c r="G25" s="94"/>
      <c r="H25" s="94"/>
    </row>
    <row r="26" spans="2:8" ht="30" customHeight="1" x14ac:dyDescent="0.2">
      <c r="B26" s="93" t="s">
        <v>107</v>
      </c>
      <c r="C26" s="93"/>
      <c r="D26" s="93"/>
      <c r="E26" s="93"/>
      <c r="F26" s="93"/>
      <c r="G26" s="93"/>
      <c r="H26" s="93"/>
    </row>
    <row r="27" spans="2:8" ht="19.5" customHeight="1" x14ac:dyDescent="0.2">
      <c r="B27" s="32" t="s">
        <v>80</v>
      </c>
      <c r="C27" s="93" t="s">
        <v>81</v>
      </c>
      <c r="D27" s="93"/>
      <c r="E27" s="93"/>
      <c r="F27" s="93"/>
      <c r="G27" s="93"/>
      <c r="H27" s="93"/>
    </row>
    <row r="28" spans="2:8" ht="19.5" customHeight="1" x14ac:dyDescent="0.2">
      <c r="B28" s="32" t="s">
        <v>80</v>
      </c>
      <c r="C28" s="93" t="s">
        <v>159</v>
      </c>
      <c r="D28" s="93"/>
      <c r="E28" s="93"/>
      <c r="F28" s="93"/>
      <c r="G28" s="93"/>
      <c r="H28" s="93"/>
    </row>
    <row r="29" spans="2:8" ht="20.25" customHeight="1" x14ac:dyDescent="0.2">
      <c r="B29" s="32" t="s">
        <v>80</v>
      </c>
      <c r="C29" s="93" t="s">
        <v>167</v>
      </c>
      <c r="D29" s="93"/>
      <c r="E29" s="93"/>
      <c r="F29" s="93"/>
      <c r="G29" s="93"/>
      <c r="H29" s="93"/>
    </row>
    <row r="30" spans="2:8" ht="30" customHeight="1" x14ac:dyDescent="0.2">
      <c r="B30" s="32" t="s">
        <v>80</v>
      </c>
      <c r="C30" s="93" t="s">
        <v>82</v>
      </c>
      <c r="D30" s="93"/>
      <c r="E30" s="93"/>
      <c r="F30" s="93"/>
      <c r="G30" s="93"/>
      <c r="H30" s="93"/>
    </row>
    <row r="31" spans="2:8" ht="23.25" customHeight="1" x14ac:dyDescent="0.2">
      <c r="B31" s="94" t="s">
        <v>84</v>
      </c>
      <c r="C31" s="94"/>
      <c r="D31" s="94"/>
      <c r="E31" s="94"/>
      <c r="F31" s="94"/>
      <c r="G31" s="94"/>
      <c r="H31" s="94"/>
    </row>
    <row r="32" spans="2:8" ht="58.5" customHeight="1" x14ac:dyDescent="0.2">
      <c r="B32" s="93" t="s">
        <v>153</v>
      </c>
      <c r="C32" s="93"/>
      <c r="D32" s="93"/>
      <c r="E32" s="93"/>
      <c r="F32" s="93"/>
      <c r="G32" s="93"/>
      <c r="H32" s="93"/>
    </row>
    <row r="33" spans="2:8" ht="33.75" customHeight="1" x14ac:dyDescent="0.2">
      <c r="B33" s="32" t="s">
        <v>80</v>
      </c>
      <c r="C33" s="93" t="s">
        <v>160</v>
      </c>
      <c r="D33" s="93"/>
      <c r="E33" s="93"/>
      <c r="F33" s="93"/>
      <c r="G33" s="93"/>
      <c r="H33" s="93"/>
    </row>
    <row r="34" spans="2:8" ht="23.25" customHeight="1" x14ac:dyDescent="0.2">
      <c r="B34" s="32"/>
      <c r="C34" s="93" t="s">
        <v>161</v>
      </c>
      <c r="D34" s="93"/>
      <c r="E34" s="93"/>
      <c r="F34" s="93"/>
      <c r="G34" s="93"/>
      <c r="H34" s="93"/>
    </row>
    <row r="35" spans="2:8" ht="47.25" customHeight="1" x14ac:dyDescent="0.2">
      <c r="B35" s="32" t="s">
        <v>80</v>
      </c>
      <c r="C35" s="93" t="s">
        <v>162</v>
      </c>
      <c r="D35" s="93"/>
      <c r="E35" s="93"/>
      <c r="F35" s="93"/>
      <c r="G35" s="93"/>
      <c r="H35" s="93"/>
    </row>
    <row r="36" spans="2:8" ht="33" customHeight="1" x14ac:dyDescent="0.2">
      <c r="B36" s="32" t="s">
        <v>80</v>
      </c>
      <c r="C36" s="93" t="s">
        <v>154</v>
      </c>
      <c r="D36" s="93"/>
      <c r="E36" s="93"/>
      <c r="F36" s="93"/>
      <c r="G36" s="93"/>
      <c r="H36" s="93"/>
    </row>
    <row r="37" spans="2:8" ht="38.25" customHeight="1" x14ac:dyDescent="0.2">
      <c r="B37" s="32" t="s">
        <v>80</v>
      </c>
      <c r="C37" s="93" t="s">
        <v>163</v>
      </c>
      <c r="D37" s="93"/>
      <c r="E37" s="93"/>
      <c r="F37" s="93"/>
      <c r="G37" s="93"/>
      <c r="H37" s="93"/>
    </row>
    <row r="38" spans="2:8" ht="21.75" customHeight="1" x14ac:dyDescent="0.2">
      <c r="B38" s="82" t="s">
        <v>86</v>
      </c>
      <c r="C38" s="83"/>
      <c r="D38" s="84"/>
      <c r="E38" s="84"/>
      <c r="F38" s="84"/>
      <c r="G38" s="84"/>
      <c r="H38" s="84"/>
    </row>
    <row r="39" spans="2:8" ht="19.5" customHeight="1" x14ac:dyDescent="0.2">
      <c r="B39" s="32" t="s">
        <v>80</v>
      </c>
      <c r="C39" s="93" t="s">
        <v>89</v>
      </c>
      <c r="D39" s="93"/>
      <c r="E39" s="93"/>
      <c r="F39" s="93"/>
      <c r="G39" s="93"/>
      <c r="H39" s="93"/>
    </row>
    <row r="40" spans="2:8" ht="19.5" customHeight="1" x14ac:dyDescent="0.2">
      <c r="B40" s="32" t="s">
        <v>80</v>
      </c>
      <c r="C40" s="93" t="s">
        <v>87</v>
      </c>
      <c r="D40" s="93"/>
      <c r="E40" s="93"/>
      <c r="F40" s="93"/>
      <c r="G40" s="93"/>
      <c r="H40" s="93"/>
    </row>
    <row r="41" spans="2:8" ht="17.25" customHeight="1" x14ac:dyDescent="0.2">
      <c r="B41" s="32" t="s">
        <v>80</v>
      </c>
      <c r="C41" s="93" t="s">
        <v>155</v>
      </c>
      <c r="D41" s="93"/>
      <c r="E41" s="93"/>
      <c r="F41" s="93"/>
      <c r="G41" s="93"/>
      <c r="H41" s="93"/>
    </row>
    <row r="42" spans="2:8" ht="28.5" customHeight="1" x14ac:dyDescent="0.2">
      <c r="B42" s="32" t="s">
        <v>80</v>
      </c>
      <c r="C42" s="93" t="s">
        <v>156</v>
      </c>
      <c r="D42" s="93"/>
      <c r="E42" s="93"/>
      <c r="F42" s="93"/>
      <c r="G42" s="93"/>
      <c r="H42" s="93"/>
    </row>
    <row r="43" spans="2:8" ht="15" customHeight="1" x14ac:dyDescent="0.2"/>
    <row r="44" spans="2:8" ht="15" customHeight="1" x14ac:dyDescent="0.2"/>
    <row r="45" spans="2:8" ht="15" customHeight="1" x14ac:dyDescent="0.2"/>
    <row r="46" spans="2:8" ht="15" customHeight="1" x14ac:dyDescent="0.2"/>
    <row r="47" spans="2:8" ht="15" customHeight="1" x14ac:dyDescent="0.2"/>
    <row r="48" spans="2:8" ht="15" customHeight="1" x14ac:dyDescent="0.2"/>
    <row r="49" ht="15" customHeight="1" x14ac:dyDescent="0.2"/>
  </sheetData>
  <mergeCells count="37">
    <mergeCell ref="B1:E1"/>
    <mergeCell ref="B6:H6"/>
    <mergeCell ref="B7:H7"/>
    <mergeCell ref="B18:H18"/>
    <mergeCell ref="C27:H27"/>
    <mergeCell ref="B8:H8"/>
    <mergeCell ref="B9:H9"/>
    <mergeCell ref="C10:H10"/>
    <mergeCell ref="C12:H12"/>
    <mergeCell ref="C14:H14"/>
    <mergeCell ref="C17:H17"/>
    <mergeCell ref="C13:H13"/>
    <mergeCell ref="C16:D16"/>
    <mergeCell ref="C19:H19"/>
    <mergeCell ref="B15:H15"/>
    <mergeCell ref="C11:H11"/>
    <mergeCell ref="C28:H28"/>
    <mergeCell ref="C29:H29"/>
    <mergeCell ref="C30:H30"/>
    <mergeCell ref="C20:H20"/>
    <mergeCell ref="C22:H22"/>
    <mergeCell ref="B25:H25"/>
    <mergeCell ref="B26:H26"/>
    <mergeCell ref="C21:H21"/>
    <mergeCell ref="C23:H23"/>
    <mergeCell ref="C24:H24"/>
    <mergeCell ref="C37:H37"/>
    <mergeCell ref="C42:H42"/>
    <mergeCell ref="C35:H35"/>
    <mergeCell ref="C41:H41"/>
    <mergeCell ref="B31:H31"/>
    <mergeCell ref="B32:H32"/>
    <mergeCell ref="C33:H33"/>
    <mergeCell ref="C36:H36"/>
    <mergeCell ref="C34:H34"/>
    <mergeCell ref="C40:H40"/>
    <mergeCell ref="C39:H39"/>
  </mergeCells>
  <hyperlinks>
    <hyperlink ref="C16:D16" r:id="rId1" location="_Toc261352312" display="Customize a document theme."/>
  </hyperlinks>
  <pageMargins left="0.7" right="0.7" top="0.75" bottom="0.75" header="0.3" footer="0.3"/>
  <pageSetup scale="81" fitToHeight="0" orientation="portrait" r:id="rId2"/>
  <ignoredErrors>
    <ignoredError sqref="B14 B17 B19 B21 B23 B12 B10"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249977111117893"/>
    <pageSetUpPr autoPageBreaks="0" fitToPage="1"/>
  </sheetPr>
  <dimension ref="A1:O51"/>
  <sheetViews>
    <sheetView showGridLines="0" tabSelected="1" zoomScale="110" zoomScaleNormal="110" workbookViewId="0">
      <selection activeCell="L8" sqref="L8"/>
    </sheetView>
  </sheetViews>
  <sheetFormatPr defaultColWidth="9.140625" defaultRowHeight="12.75" x14ac:dyDescent="0.2"/>
  <cols>
    <col min="1" max="1" width="3.140625" style="14" customWidth="1"/>
    <col min="2" max="2" width="10.28515625" style="14" customWidth="1"/>
    <col min="3" max="3" width="18.28515625" style="14" customWidth="1"/>
    <col min="4" max="4" width="4.42578125" style="14" customWidth="1"/>
    <col min="5" max="5" width="6.5703125" style="14" customWidth="1"/>
    <col min="6" max="6" width="7.7109375" style="14" customWidth="1"/>
    <col min="7" max="7" width="4.42578125" style="14" customWidth="1"/>
    <col min="8" max="8" width="12.28515625" style="14" customWidth="1"/>
    <col min="9" max="9" width="13.5703125" style="14" customWidth="1"/>
    <col min="10" max="10" width="1.140625" style="14" customWidth="1"/>
    <col min="11" max="11" width="19.42578125" style="14" customWidth="1"/>
    <col min="12" max="12" width="19" style="14" customWidth="1"/>
    <col min="13" max="13" width="3.140625" style="14" customWidth="1"/>
    <col min="14" max="14" width="9.140625" style="14"/>
    <col min="15" max="15" width="11.28515625" style="14" customWidth="1"/>
    <col min="16" max="16384" width="9.140625" style="14"/>
  </cols>
  <sheetData>
    <row r="1" spans="1:13" ht="58.5" customHeight="1" x14ac:dyDescent="0.2">
      <c r="A1" s="13"/>
      <c r="B1" s="105" t="s">
        <v>108</v>
      </c>
      <c r="C1" s="105"/>
      <c r="D1" s="105"/>
      <c r="E1" s="105"/>
      <c r="F1" s="105"/>
      <c r="G1" s="105"/>
      <c r="H1" s="105"/>
      <c r="I1" s="105"/>
      <c r="J1" s="40"/>
      <c r="K1" s="40"/>
      <c r="L1" s="40"/>
      <c r="M1" s="44"/>
    </row>
    <row r="2" spans="1:13" s="13" customFormat="1" ht="6" customHeight="1" x14ac:dyDescent="0.2">
      <c r="B2" s="50"/>
      <c r="C2" s="50"/>
      <c r="D2" s="50"/>
      <c r="E2" s="50"/>
      <c r="F2" s="50"/>
      <c r="G2" s="50"/>
      <c r="H2" s="50"/>
      <c r="I2" s="50"/>
      <c r="J2" s="51"/>
      <c r="K2" s="51"/>
      <c r="L2" s="51"/>
      <c r="M2" s="51"/>
    </row>
    <row r="3" spans="1:13" s="13" customFormat="1" ht="6.75" customHeight="1" x14ac:dyDescent="0.2">
      <c r="B3" s="49"/>
      <c r="C3" s="49"/>
      <c r="D3" s="49"/>
      <c r="E3" s="49"/>
      <c r="F3" s="49"/>
      <c r="G3" s="49"/>
      <c r="H3" s="49"/>
      <c r="I3" s="49"/>
      <c r="J3" s="41"/>
      <c r="K3" s="41"/>
      <c r="L3" s="41"/>
      <c r="M3" s="41"/>
    </row>
    <row r="4" spans="1:13" ht="12.75" customHeight="1" x14ac:dyDescent="0.2">
      <c r="B4" s="106" t="s">
        <v>37</v>
      </c>
      <c r="C4" s="106"/>
      <c r="D4" s="52" t="s">
        <v>38</v>
      </c>
      <c r="E4" s="108" t="s">
        <v>40</v>
      </c>
      <c r="F4" s="108"/>
      <c r="G4" s="53"/>
      <c r="H4" s="107" t="s">
        <v>42</v>
      </c>
      <c r="I4" s="107"/>
      <c r="J4" s="43"/>
      <c r="K4" s="43"/>
      <c r="L4" s="43"/>
      <c r="M4" s="43"/>
    </row>
    <row r="5" spans="1:13" ht="12.75" customHeight="1" x14ac:dyDescent="0.2">
      <c r="B5" s="106" t="s">
        <v>124</v>
      </c>
      <c r="C5" s="106"/>
      <c r="D5" s="52" t="s">
        <v>39</v>
      </c>
      <c r="E5" s="108" t="s">
        <v>41</v>
      </c>
      <c r="F5" s="108"/>
      <c r="G5" s="53"/>
      <c r="H5" s="107" t="s">
        <v>43</v>
      </c>
      <c r="I5" s="107"/>
      <c r="J5" s="43"/>
      <c r="K5" s="43"/>
      <c r="L5" s="43"/>
      <c r="M5" s="43"/>
    </row>
    <row r="6" spans="1:13" ht="6.75" customHeight="1" x14ac:dyDescent="0.2">
      <c r="B6" s="45"/>
      <c r="C6" s="45"/>
      <c r="D6" s="46"/>
      <c r="E6" s="47"/>
      <c r="F6" s="47"/>
      <c r="G6" s="47"/>
      <c r="H6" s="48"/>
      <c r="I6" s="48"/>
      <c r="J6" s="43"/>
      <c r="K6" s="43"/>
      <c r="L6" s="43"/>
      <c r="M6" s="43"/>
    </row>
    <row r="8" spans="1:13" s="88" customFormat="1" ht="18" customHeight="1" x14ac:dyDescent="0.2">
      <c r="B8" s="54" t="s">
        <v>12</v>
      </c>
      <c r="C8" s="111" t="str">
        <f>IFERROR(VLOOKUP(VLOOKUP(rngInvoice,InvoicesMain[],2),CustomerList[],3,FALSE),"")</f>
        <v xml:space="preserve">Tailspin Toys </v>
      </c>
      <c r="D8" s="111"/>
      <c r="E8" s="111"/>
      <c r="F8" s="54" t="s">
        <v>14</v>
      </c>
      <c r="G8" s="111" t="str">
        <f>IFERROR(VLOOKUP(VLOOKUP(rngInvoice,InvoicesMain[],2),CustomerList[],9,FALSE),"")</f>
        <v>432-555-0178</v>
      </c>
      <c r="H8" s="111"/>
      <c r="I8" s="111"/>
      <c r="J8" s="89"/>
      <c r="K8" s="54" t="s">
        <v>78</v>
      </c>
      <c r="L8" s="85" t="s">
        <v>22</v>
      </c>
    </row>
    <row r="9" spans="1:13" s="88" customFormat="1" ht="18" customHeight="1" x14ac:dyDescent="0.2">
      <c r="B9" s="54" t="s">
        <v>13</v>
      </c>
      <c r="C9" s="111" t="str">
        <f>IFERROR(VLOOKUP(VLOOKUP(rngInvoice,InvoicesMain[],2),CustomerList[],5,FALSE),"")</f>
        <v>345 Cherry Street</v>
      </c>
      <c r="D9" s="111"/>
      <c r="E9" s="111"/>
      <c r="F9" s="54" t="s">
        <v>21</v>
      </c>
      <c r="G9" s="111" t="str">
        <f>IFERROR(VLOOKUP(VLOOKUP(rngInvoice,InvoicesMain[],2),CustomerList[],11,FALSE),"")</f>
        <v>432-555-0187</v>
      </c>
      <c r="H9" s="111"/>
      <c r="I9" s="111"/>
      <c r="J9" s="90"/>
      <c r="K9" s="54" t="s">
        <v>15</v>
      </c>
      <c r="L9" s="91">
        <f>IFERROR(VLOOKUP(rngInvoice,InvoicesMain[],3,FALSE),"")</f>
        <v>42569</v>
      </c>
    </row>
    <row r="10" spans="1:13" s="88" customFormat="1" ht="18" customHeight="1" x14ac:dyDescent="0.2">
      <c r="B10" s="89"/>
      <c r="C10" s="111" t="str">
        <f>IFERROR(VLOOKUP(VLOOKUP(rngInvoice,InvoicesMain[],2),CustomerList[],6,FALSE)&amp;" "&amp; VLOOKUP(VLOOKUP(L8,InvoicesMain[],2,FALSE),CustomerList[],7,FALSE)&amp;", "&amp;VLOOKUP(VLOOKUP(L8,InvoicesMain[],2,FALSE),CustomerList[],8,FALSE),"")</f>
        <v>Albany SD, 123456</v>
      </c>
      <c r="D10" s="111"/>
      <c r="E10" s="111"/>
      <c r="F10" s="54" t="s">
        <v>110</v>
      </c>
      <c r="G10" s="111" t="str">
        <f>IFERROR(VLOOKUP(VLOOKUP(rngInvoice,InvoicesMain[],2),CustomerList[],10,FALSE),"")</f>
        <v>someone@example.com</v>
      </c>
      <c r="H10" s="111"/>
      <c r="I10" s="111"/>
      <c r="J10" s="89"/>
      <c r="K10" s="92"/>
      <c r="L10" s="92"/>
    </row>
    <row r="11" spans="1:13" ht="18" customHeight="1" x14ac:dyDescent="0.2">
      <c r="B11" s="18"/>
      <c r="C11" s="86"/>
      <c r="D11" s="86"/>
      <c r="E11" s="86"/>
      <c r="F11" s="55"/>
      <c r="G11" s="87"/>
      <c r="H11" s="87"/>
      <c r="I11" s="87"/>
      <c r="J11" s="18"/>
      <c r="K11" s="19"/>
      <c r="L11" s="19"/>
    </row>
    <row r="12" spans="1:13" ht="21" customHeight="1" x14ac:dyDescent="0.2">
      <c r="B12" s="112" t="str">
        <f>"Invoice For: "&amp;IFERROR(VLOOKUP(rngInvoice,InvoicesMain[],4),"")</f>
        <v>Invoice For: Project 1</v>
      </c>
      <c r="C12" s="112"/>
      <c r="D12" s="112"/>
      <c r="E12" s="112"/>
      <c r="F12" s="112"/>
      <c r="G12" s="112"/>
      <c r="H12" s="112"/>
      <c r="I12" s="112"/>
      <c r="J12" s="112"/>
      <c r="K12" s="112"/>
    </row>
    <row r="13" spans="1:13" s="15" customFormat="1" ht="23.25" customHeight="1" x14ac:dyDescent="0.2">
      <c r="B13" s="56" t="s">
        <v>71</v>
      </c>
      <c r="C13" s="57" t="s">
        <v>8</v>
      </c>
      <c r="D13" s="58"/>
      <c r="E13" s="58"/>
      <c r="F13" s="58"/>
      <c r="G13" s="58"/>
      <c r="H13" s="58" t="s">
        <v>33</v>
      </c>
      <c r="I13" s="109" t="s">
        <v>36</v>
      </c>
      <c r="J13" s="109"/>
      <c r="K13" s="58" t="s">
        <v>35</v>
      </c>
      <c r="L13" s="59" t="s">
        <v>34</v>
      </c>
    </row>
    <row r="14" spans="1:13" s="15" customFormat="1" ht="20.100000000000001" customHeight="1" x14ac:dyDescent="0.2">
      <c r="B14" s="60">
        <f>IFERROR(INDEX(InvoiceDetails[],SMALL(IF(InvoiceDetails[Invoice '#]=rngInvoice,ROW(InvoiceDetails[])-ROW(InvoiceDetails[#Headers])), ROW(1:1)), MATCH($B$13, InvoiceDetails[#Headers], 0)),"")</f>
        <v>1</v>
      </c>
      <c r="C14" s="104" t="str">
        <f t="array" ref="C14">IFERROR(INDEX(InvoiceDetails[],SMALL(IF(InvoiceDetails[Invoice '#]=rngInvoice,ROW(InvoiceDetails[])-ROW(InvoiceDetails[#Headers])), ROW(1:1)), MATCH($C$13, InvoiceDetails[#Headers], 0)),"")</f>
        <v>Invoice 3-456-1 Data 1</v>
      </c>
      <c r="D14" s="104"/>
      <c r="E14" s="104"/>
      <c r="F14" s="104"/>
      <c r="G14" s="104"/>
      <c r="H14" s="61">
        <f t="array" ref="H14">IFERROR(INDEX(InvoiceDetails[],SMALL(IF(InvoiceDetails[Invoice '#]=rngInvoice,ROW(InvoiceDetails[])-ROW(InvoiceDetails[#Headers])), ROW(1:1)), MATCH($H$13, InvoiceDetails[#Headers], 0)),"")</f>
        <v>1</v>
      </c>
      <c r="I14" s="110">
        <f t="array" ref="I14">IFERROR(INDEX(InvoiceDetails[],SMALL(IF(InvoiceDetails[Invoice '#]=rngInvoice,ROW(InvoiceDetails[])-ROW(InvoiceDetails[#Headers])), ROW(1:1)), MATCH($I$13, InvoiceDetails[#Headers], 0)),"")</f>
        <v>1</v>
      </c>
      <c r="J14" s="110"/>
      <c r="K14" s="62">
        <f t="array" ref="K14">IFERROR(INDEX(InvoiceDetails[],SMALL(IF(InvoiceDetails[Invoice '#]=rngInvoice,ROW(InvoiceDetails[])-ROW(InvoiceDetails[#Headers])), ROW(1:1)), MATCH($K$13, InvoiceDetails[#Headers], 0)),"")</f>
        <v>1</v>
      </c>
      <c r="L14" s="63">
        <f>IFERROR((H14*I14)-K14,"")</f>
        <v>0</v>
      </c>
    </row>
    <row r="15" spans="1:13" s="15" customFormat="1" ht="20.100000000000001" customHeight="1" x14ac:dyDescent="0.2">
      <c r="B15" s="60">
        <f t="array" ref="B15">IFERROR(INDEX(InvoiceDetails[],SMALL(IF(InvoiceDetails[Invoice '#]=rngInvoice,ROW(InvoiceDetails[])-ROW(InvoiceDetails[#Headers])), ROW(2:2)), MATCH($B$13, InvoiceDetails[#Headers], 0)),"")</f>
        <v>2</v>
      </c>
      <c r="C15" s="104" t="str">
        <f t="array" ref="C15">IFERROR(INDEX(InvoiceDetails[],SMALL(IF(InvoiceDetails[Invoice '#]=rngInvoice,ROW(InvoiceDetails[])-ROW(InvoiceDetails[#Headers])), ROW(2:2)), MATCH($C$13, InvoiceDetails[#Headers], 0)),"")</f>
        <v>Invoice 3-456-1 Data 2</v>
      </c>
      <c r="D15" s="104"/>
      <c r="E15" s="104"/>
      <c r="F15" s="104"/>
      <c r="G15" s="104"/>
      <c r="H15" s="61">
        <f t="array" ref="H15">IFERROR(INDEX(InvoiceDetails[],SMALL(IF(InvoiceDetails[Invoice '#]=rngInvoice,ROW(InvoiceDetails[])-ROW(InvoiceDetails[#Headers])), ROW(2:2)), MATCH($H$13, InvoiceDetails[#Headers], 0)),"")</f>
        <v>2</v>
      </c>
      <c r="I15" s="103">
        <f t="array" ref="I15">IFERROR(INDEX(InvoiceDetails[],SMALL(IF(InvoiceDetails[Invoice '#]=rngInvoice,ROW(InvoiceDetails[])-ROW(InvoiceDetails[#Headers])), ROW(2:2)), MATCH($I$13, InvoiceDetails[#Headers], 0)),"")</f>
        <v>2</v>
      </c>
      <c r="J15" s="103"/>
      <c r="K15" s="64">
        <f t="array" ref="K15">IFERROR(INDEX(InvoiceDetails[],SMALL(IF(InvoiceDetails[Invoice '#]=rngInvoice,ROW(InvoiceDetails[])-ROW(InvoiceDetails[#Headers])), ROW(2:2)), MATCH($K$13, InvoiceDetails[#Headers], 0)),"")</f>
        <v>2</v>
      </c>
      <c r="L15" s="65">
        <f t="shared" ref="L15:L38" si="0">IFERROR((H15*I15)-K15,"")</f>
        <v>2</v>
      </c>
    </row>
    <row r="16" spans="1:13" s="15" customFormat="1" ht="20.100000000000001" customHeight="1" x14ac:dyDescent="0.2">
      <c r="B16" s="60">
        <f t="array" ref="B16">IFERROR(INDEX(InvoiceDetails[],SMALL(IF(InvoiceDetails[Invoice '#]=rngInvoice,ROW(InvoiceDetails[])-ROW(InvoiceDetails[#Headers])), ROW(3:3)), MATCH($B$13, InvoiceDetails[#Headers], 0)),"")</f>
        <v>3</v>
      </c>
      <c r="C16" s="104" t="str">
        <f t="array" ref="C16">IFERROR(INDEX(InvoiceDetails[],SMALL(IF(InvoiceDetails[Invoice '#]=rngInvoice,ROW(InvoiceDetails[])-ROW(InvoiceDetails[#Headers])), ROW(3:3)), MATCH($C$13, InvoiceDetails[#Headers], 0)),"")</f>
        <v>Invoice 3-456-1 Data 3</v>
      </c>
      <c r="D16" s="104"/>
      <c r="E16" s="104"/>
      <c r="F16" s="104"/>
      <c r="G16" s="104"/>
      <c r="H16" s="61">
        <f t="array" ref="H16">IFERROR(INDEX(InvoiceDetails[],SMALL(IF(InvoiceDetails[Invoice '#]=rngInvoice,ROW(InvoiceDetails[])-ROW(InvoiceDetails[#Headers])), ROW(3:3)), MATCH($H$13, InvoiceDetails[#Headers], 0)),"")</f>
        <v>3</v>
      </c>
      <c r="I16" s="103">
        <f t="array" ref="I16">IFERROR(INDEX(InvoiceDetails[],SMALL(IF(InvoiceDetails[Invoice '#]=rngInvoice,ROW(InvoiceDetails[])-ROW(InvoiceDetails[#Headers])), ROW(3:3)), MATCH($I$13, InvoiceDetails[#Headers], 0)),"")</f>
        <v>3</v>
      </c>
      <c r="J16" s="103"/>
      <c r="K16" s="64">
        <f t="array" ref="K16">IFERROR(INDEX(InvoiceDetails[],SMALL(IF(InvoiceDetails[Invoice '#]=rngInvoice,ROW(InvoiceDetails[])-ROW(InvoiceDetails[#Headers])), ROW(3:3)), MATCH($K$13, InvoiceDetails[#Headers], 0)),"")</f>
        <v>3</v>
      </c>
      <c r="L16" s="65">
        <f t="shared" si="0"/>
        <v>6</v>
      </c>
    </row>
    <row r="17" spans="2:12" s="15" customFormat="1" ht="20.100000000000001" customHeight="1" x14ac:dyDescent="0.2">
      <c r="B17" s="60">
        <f t="array" ref="B17">IFERROR(INDEX(InvoiceDetails[],SMALL(IF(InvoiceDetails[Invoice '#]=rngInvoice,ROW(InvoiceDetails[])-ROW(InvoiceDetails[#Headers])), ROW(4:4)), MATCH($B$13, InvoiceDetails[#Headers], 0)),"")</f>
        <v>4</v>
      </c>
      <c r="C17" s="104" t="str">
        <f t="array" ref="C17">IFERROR(INDEX(InvoiceDetails[],SMALL(IF(InvoiceDetails[Invoice '#]=rngInvoice,ROW(InvoiceDetails[])-ROW(InvoiceDetails[#Headers])), ROW(4:4)), MATCH($C$13, InvoiceDetails[#Headers], 0)),"")</f>
        <v>Invoice 3-456-1 Data 4</v>
      </c>
      <c r="D17" s="104"/>
      <c r="E17" s="104"/>
      <c r="F17" s="104"/>
      <c r="G17" s="104"/>
      <c r="H17" s="61">
        <f t="array" ref="H17">IFERROR(INDEX(InvoiceDetails[],SMALL(IF(InvoiceDetails[Invoice '#]=rngInvoice,ROW(InvoiceDetails[])-ROW(InvoiceDetails[#Headers])), ROW(4:4)), MATCH($H$13, InvoiceDetails[#Headers], 0)),"")</f>
        <v>4</v>
      </c>
      <c r="I17" s="103">
        <f t="array" ref="I17">IFERROR(INDEX(InvoiceDetails[],SMALL(IF(InvoiceDetails[Invoice '#]=rngInvoice,ROW(InvoiceDetails[])-ROW(InvoiceDetails[#Headers])), ROW(4:4)), MATCH($I$13, InvoiceDetails[#Headers], 0)),"")</f>
        <v>4</v>
      </c>
      <c r="J17" s="103"/>
      <c r="K17" s="64">
        <f t="array" ref="K17">IFERROR(INDEX(InvoiceDetails[],SMALL(IF(InvoiceDetails[Invoice '#]=rngInvoice,ROW(InvoiceDetails[])-ROW(InvoiceDetails[#Headers])), ROW(4:4)), MATCH($K$13, InvoiceDetails[#Headers], 0)),"")</f>
        <v>4</v>
      </c>
      <c r="L17" s="65">
        <f t="shared" si="0"/>
        <v>12</v>
      </c>
    </row>
    <row r="18" spans="2:12" s="15" customFormat="1" ht="20.100000000000001" customHeight="1" x14ac:dyDescent="0.2">
      <c r="B18" s="60">
        <f t="array" ref="B18">IFERROR(INDEX(InvoiceDetails[],SMALL(IF(InvoiceDetails[Invoice '#]=rngInvoice,ROW(InvoiceDetails[])-ROW(InvoiceDetails[#Headers])), ROW(5:5)), MATCH($B$13, InvoiceDetails[#Headers], 0)),"")</f>
        <v>5</v>
      </c>
      <c r="C18" s="104" t="str">
        <f t="array" ref="C18">IFERROR(INDEX(InvoiceDetails[],SMALL(IF(InvoiceDetails[Invoice '#]=rngInvoice,ROW(InvoiceDetails[])-ROW(InvoiceDetails[#Headers])), ROW(5:5)), MATCH($C$13, InvoiceDetails[#Headers], 0)),"")</f>
        <v>Invoice 3-456-1 Data 5</v>
      </c>
      <c r="D18" s="104"/>
      <c r="E18" s="104"/>
      <c r="F18" s="104"/>
      <c r="G18" s="104"/>
      <c r="H18" s="61">
        <f t="array" ref="H18">IFERROR(INDEX(InvoiceDetails[],SMALL(IF(InvoiceDetails[Invoice '#]=rngInvoice,ROW(InvoiceDetails[])-ROW(InvoiceDetails[#Headers])), ROW(5:5)), MATCH($H$13, InvoiceDetails[#Headers], 0)),"")</f>
        <v>5</v>
      </c>
      <c r="I18" s="103">
        <f t="array" ref="I18">IFERROR(INDEX(InvoiceDetails[],SMALL(IF(InvoiceDetails[Invoice '#]=rngInvoice,ROW(InvoiceDetails[])-ROW(InvoiceDetails[#Headers])), ROW(5:5)), MATCH($I$13, InvoiceDetails[#Headers], 0)),"")</f>
        <v>5</v>
      </c>
      <c r="J18" s="103"/>
      <c r="K18" s="64">
        <f t="array" ref="K18">IFERROR(INDEX(InvoiceDetails[],SMALL(IF(InvoiceDetails[Invoice '#]=rngInvoice,ROW(InvoiceDetails[])-ROW(InvoiceDetails[#Headers])), ROW(5:5)), MATCH($K$13, InvoiceDetails[#Headers], 0)),"")</f>
        <v>5</v>
      </c>
      <c r="L18" s="65">
        <f t="shared" si="0"/>
        <v>20</v>
      </c>
    </row>
    <row r="19" spans="2:12" s="15" customFormat="1" ht="20.100000000000001" customHeight="1" x14ac:dyDescent="0.2">
      <c r="B19" s="60">
        <f t="array" ref="B19">IFERROR(INDEX(InvoiceDetails[],SMALL(IF(InvoiceDetails[Invoice '#]=rngInvoice,ROW(InvoiceDetails[])-ROW(InvoiceDetails[#Headers])), ROW(6:6)), MATCH($B$13, InvoiceDetails[#Headers], 0)),"")</f>
        <v>6</v>
      </c>
      <c r="C19" s="104" t="str">
        <f t="array" ref="C19">IFERROR(INDEX(InvoiceDetails[],SMALL(IF(InvoiceDetails[Invoice '#]=rngInvoice,ROW(InvoiceDetails[])-ROW(InvoiceDetails[#Headers])), ROW(6:6)), MATCH($C$13, InvoiceDetails[#Headers], 0)),"")</f>
        <v>Invoice 3-456-1 Data 6</v>
      </c>
      <c r="D19" s="104"/>
      <c r="E19" s="104"/>
      <c r="F19" s="104"/>
      <c r="G19" s="104"/>
      <c r="H19" s="61">
        <f t="array" ref="H19">IFERROR(INDEX(InvoiceDetails[],SMALL(IF(InvoiceDetails[Invoice '#]=rngInvoice,ROW(InvoiceDetails[])-ROW(InvoiceDetails[#Headers])), ROW(6:6)), MATCH($H$13, InvoiceDetails[#Headers], 0)),"")</f>
        <v>6</v>
      </c>
      <c r="I19" s="103">
        <f t="array" ref="I19">IFERROR(INDEX(InvoiceDetails[],SMALL(IF(InvoiceDetails[Invoice '#]=rngInvoice,ROW(InvoiceDetails[])-ROW(InvoiceDetails[#Headers])), ROW(6:6)), MATCH($I$13, InvoiceDetails[#Headers], 0)),"")</f>
        <v>6</v>
      </c>
      <c r="J19" s="103"/>
      <c r="K19" s="64">
        <f t="array" ref="K19">IFERROR(INDEX(InvoiceDetails[],SMALL(IF(InvoiceDetails[Invoice '#]=rngInvoice,ROW(InvoiceDetails[])-ROW(InvoiceDetails[#Headers])), ROW(6:6)), MATCH($K$13, InvoiceDetails[#Headers], 0)),"")</f>
        <v>6</v>
      </c>
      <c r="L19" s="65">
        <f t="shared" si="0"/>
        <v>30</v>
      </c>
    </row>
    <row r="20" spans="2:12" s="15" customFormat="1" ht="20.100000000000001" customHeight="1" x14ac:dyDescent="0.2">
      <c r="B20" s="60">
        <f t="array" ref="B20">IFERROR(INDEX(InvoiceDetails[],SMALL(IF(InvoiceDetails[Invoice '#]=rngInvoice,ROW(InvoiceDetails[])-ROW(InvoiceDetails[#Headers])), ROW(7:7)), MATCH($B$13, InvoiceDetails[#Headers], 0)),"")</f>
        <v>7</v>
      </c>
      <c r="C20" s="104" t="str">
        <f t="array" ref="C20">IFERROR(INDEX(InvoiceDetails[],SMALL(IF(InvoiceDetails[Invoice '#]=rngInvoice,ROW(InvoiceDetails[])-ROW(InvoiceDetails[#Headers])), ROW(7:7)), MATCH($C$13, InvoiceDetails[#Headers], 0)),"")</f>
        <v>Invoice 3-456-1 Data 7</v>
      </c>
      <c r="D20" s="104"/>
      <c r="E20" s="104"/>
      <c r="F20" s="104"/>
      <c r="G20" s="104"/>
      <c r="H20" s="61">
        <f t="array" ref="H20">IFERROR(INDEX(InvoiceDetails[],SMALL(IF(InvoiceDetails[Invoice '#]=rngInvoice,ROW(InvoiceDetails[])-ROW(InvoiceDetails[#Headers])), ROW(7:7)), MATCH($H$13, InvoiceDetails[#Headers], 0)),"")</f>
        <v>7</v>
      </c>
      <c r="I20" s="103">
        <f t="array" ref="I20">IFERROR(INDEX(InvoiceDetails[],SMALL(IF(InvoiceDetails[Invoice '#]=rngInvoice,ROW(InvoiceDetails[])-ROW(InvoiceDetails[#Headers])), ROW(7:7)), MATCH($I$13, InvoiceDetails[#Headers], 0)),"")</f>
        <v>7</v>
      </c>
      <c r="J20" s="103"/>
      <c r="K20" s="64">
        <f t="array" ref="K20">IFERROR(INDEX(InvoiceDetails[],SMALL(IF(InvoiceDetails[Invoice '#]=rngInvoice,ROW(InvoiceDetails[])-ROW(InvoiceDetails[#Headers])), ROW(7:7)), MATCH($K$13, InvoiceDetails[#Headers], 0)),"")</f>
        <v>7</v>
      </c>
      <c r="L20" s="65">
        <f t="shared" si="0"/>
        <v>42</v>
      </c>
    </row>
    <row r="21" spans="2:12" s="15" customFormat="1" ht="20.100000000000001" customHeight="1" x14ac:dyDescent="0.2">
      <c r="B21" s="60">
        <f t="array" ref="B21">IFERROR(INDEX(InvoiceDetails[],SMALL(IF(InvoiceDetails[Invoice '#]=rngInvoice,ROW(InvoiceDetails[])-ROW(InvoiceDetails[#Headers])), ROW(8:8)), MATCH($B$13, InvoiceDetails[#Headers], 0)),"")</f>
        <v>8</v>
      </c>
      <c r="C21" s="104" t="str">
        <f t="array" ref="C21">IFERROR(INDEX(InvoiceDetails[],SMALL(IF(InvoiceDetails[Invoice '#]=rngInvoice,ROW(InvoiceDetails[])-ROW(InvoiceDetails[#Headers])), ROW(8:8)), MATCH($C$13, InvoiceDetails[#Headers], 0)),"")</f>
        <v>Invoice 3-456-1 Data 8</v>
      </c>
      <c r="D21" s="104"/>
      <c r="E21" s="104"/>
      <c r="F21" s="104"/>
      <c r="G21" s="104"/>
      <c r="H21" s="61">
        <f t="array" ref="H21">IFERROR(INDEX(InvoiceDetails[],SMALL(IF(InvoiceDetails[Invoice '#]=rngInvoice,ROW(InvoiceDetails[])-ROW(InvoiceDetails[#Headers])), ROW(8:8)), MATCH($H$13, InvoiceDetails[#Headers], 0)),"")</f>
        <v>8</v>
      </c>
      <c r="I21" s="103">
        <f t="array" ref="I21">IFERROR(INDEX(InvoiceDetails[],SMALL(IF(InvoiceDetails[Invoice '#]=rngInvoice,ROW(InvoiceDetails[])-ROW(InvoiceDetails[#Headers])), ROW(8:8)), MATCH($I$13, InvoiceDetails[#Headers], 0)),"")</f>
        <v>8</v>
      </c>
      <c r="J21" s="103"/>
      <c r="K21" s="64">
        <f t="array" ref="K21">IFERROR(INDEX(InvoiceDetails[],SMALL(IF(InvoiceDetails[Invoice '#]=rngInvoice,ROW(InvoiceDetails[])-ROW(InvoiceDetails[#Headers])), ROW(8:8)), MATCH($K$13, InvoiceDetails[#Headers], 0)),"")</f>
        <v>8</v>
      </c>
      <c r="L21" s="65">
        <f t="shared" si="0"/>
        <v>56</v>
      </c>
    </row>
    <row r="22" spans="2:12" s="15" customFormat="1" ht="20.100000000000001" customHeight="1" x14ac:dyDescent="0.2">
      <c r="B22" s="60">
        <f t="array" ref="B22">IFERROR(INDEX(InvoiceDetails[],SMALL(IF(InvoiceDetails[Invoice '#]=rngInvoice,ROW(InvoiceDetails[])-ROW(InvoiceDetails[#Headers])), ROW(9:9)), MATCH($B$13, InvoiceDetails[#Headers], 0)),"")</f>
        <v>9</v>
      </c>
      <c r="C22" s="104" t="str">
        <f t="array" ref="C22">IFERROR(INDEX(InvoiceDetails[],SMALL(IF(InvoiceDetails[Invoice '#]=rngInvoice,ROW(InvoiceDetails[])-ROW(InvoiceDetails[#Headers])), ROW(9:9)), MATCH($C$13, InvoiceDetails[#Headers], 0)),"")</f>
        <v>Invoice 3-456-1 Data 9</v>
      </c>
      <c r="D22" s="104"/>
      <c r="E22" s="104"/>
      <c r="F22" s="104"/>
      <c r="G22" s="104"/>
      <c r="H22" s="61">
        <f t="array" ref="H22">IFERROR(INDEX(InvoiceDetails[],SMALL(IF(InvoiceDetails[Invoice '#]=rngInvoice,ROW(InvoiceDetails[])-ROW(InvoiceDetails[#Headers])), ROW(9:9)), MATCH($H$13, InvoiceDetails[#Headers], 0)),"")</f>
        <v>9</v>
      </c>
      <c r="I22" s="103">
        <f t="array" ref="I22">IFERROR(INDEX(InvoiceDetails[],SMALL(IF(InvoiceDetails[Invoice '#]=rngInvoice,ROW(InvoiceDetails[])-ROW(InvoiceDetails[#Headers])), ROW(9:9)), MATCH($I$13, InvoiceDetails[#Headers], 0)),"")</f>
        <v>9</v>
      </c>
      <c r="J22" s="103"/>
      <c r="K22" s="64">
        <f t="array" ref="K22">IFERROR(INDEX(InvoiceDetails[],SMALL(IF(InvoiceDetails[Invoice '#]=rngInvoice,ROW(InvoiceDetails[])-ROW(InvoiceDetails[#Headers])), ROW(9:9)), MATCH($K$13, InvoiceDetails[#Headers], 0)),"")</f>
        <v>9</v>
      </c>
      <c r="L22" s="65">
        <f t="shared" si="0"/>
        <v>72</v>
      </c>
    </row>
    <row r="23" spans="2:12" s="15" customFormat="1" ht="20.100000000000001" customHeight="1" x14ac:dyDescent="0.2">
      <c r="B23" s="60">
        <f t="array" ref="B23">IFERROR(INDEX(InvoiceDetails[],SMALL(IF(InvoiceDetails[Invoice '#]=rngInvoice,ROW(InvoiceDetails[])-ROW(InvoiceDetails[#Headers])), ROW(10:10)), MATCH($B$13, InvoiceDetails[#Headers], 0)),"")</f>
        <v>10</v>
      </c>
      <c r="C23" s="104" t="str">
        <f t="array" ref="C23">IFERROR(INDEX(InvoiceDetails[],SMALL(IF(InvoiceDetails[Invoice '#]=rngInvoice,ROW(InvoiceDetails[])-ROW(InvoiceDetails[#Headers])), ROW(10:10)), MATCH($C$13, InvoiceDetails[#Headers], 0)),"")</f>
        <v>Invoice 3-456-1 Data 10</v>
      </c>
      <c r="D23" s="104"/>
      <c r="E23" s="104"/>
      <c r="F23" s="104"/>
      <c r="G23" s="104"/>
      <c r="H23" s="61">
        <f t="array" ref="H23">IFERROR(INDEX(InvoiceDetails[],SMALL(IF(InvoiceDetails[Invoice '#]=rngInvoice,ROW(InvoiceDetails[])-ROW(InvoiceDetails[#Headers])), ROW(10:10)), MATCH($H$13, InvoiceDetails[#Headers], 0)),"")</f>
        <v>10</v>
      </c>
      <c r="I23" s="103">
        <f t="array" ref="I23">IFERROR(INDEX(InvoiceDetails[],SMALL(IF(InvoiceDetails[Invoice '#]=rngInvoice,ROW(InvoiceDetails[])-ROW(InvoiceDetails[#Headers])), ROW(10:10)), MATCH($I$13, InvoiceDetails[#Headers], 0)),"")</f>
        <v>10</v>
      </c>
      <c r="J23" s="103"/>
      <c r="K23" s="64">
        <f t="array" ref="K23">IFERROR(INDEX(InvoiceDetails[],SMALL(IF(InvoiceDetails[Invoice '#]=rngInvoice,ROW(InvoiceDetails[])-ROW(InvoiceDetails[#Headers])), ROW(10:10)), MATCH($K$13, InvoiceDetails[#Headers], 0)),"")</f>
        <v>10</v>
      </c>
      <c r="L23" s="65">
        <f t="shared" si="0"/>
        <v>90</v>
      </c>
    </row>
    <row r="24" spans="2:12" s="15" customFormat="1" ht="20.100000000000001" customHeight="1" x14ac:dyDescent="0.2">
      <c r="B24" s="60">
        <f t="array" ref="B24">IFERROR(INDEX(InvoiceDetails[],SMALL(IF(InvoiceDetails[Invoice '#]=rngInvoice,ROW(InvoiceDetails[])-ROW(InvoiceDetails[#Headers])), ROW(12:12)), MATCH($B$13, InvoiceDetails[#Headers], 0)),"")</f>
        <v>12</v>
      </c>
      <c r="C24" s="104" t="str">
        <f t="array" ref="C24">IFERROR(INDEX(InvoiceDetails[],SMALL(IF(InvoiceDetails[Invoice '#]=rngInvoice,ROW(InvoiceDetails[])-ROW(InvoiceDetails[#Headers])), ROW(12:12)), MATCH($C$13, InvoiceDetails[#Headers], 0)),"")</f>
        <v>Invoice 3-456-1 Data 12</v>
      </c>
      <c r="D24" s="104"/>
      <c r="E24" s="104"/>
      <c r="F24" s="104"/>
      <c r="G24" s="104"/>
      <c r="H24" s="61">
        <f t="array" ref="H24">IFERROR(INDEX(InvoiceDetails[],SMALL(IF(InvoiceDetails[Invoice '#]=rngInvoice,ROW(InvoiceDetails[])-ROW(InvoiceDetails[#Headers])), ROW(12:12)), MATCH($H$13, InvoiceDetails[#Headers], 0)),"")</f>
        <v>12</v>
      </c>
      <c r="I24" s="103">
        <f t="array" ref="I24">IFERROR(INDEX(InvoiceDetails[],SMALL(IF(InvoiceDetails[Invoice '#]=rngInvoice,ROW(InvoiceDetails[])-ROW(InvoiceDetails[#Headers])), ROW(12:12)), MATCH($I$13, InvoiceDetails[#Headers], 0)),"")</f>
        <v>12</v>
      </c>
      <c r="J24" s="103"/>
      <c r="K24" s="64">
        <f t="array" ref="K24">IFERROR(INDEX(InvoiceDetails[],SMALL(IF(InvoiceDetails[Invoice '#]=rngInvoice,ROW(InvoiceDetails[])-ROW(InvoiceDetails[#Headers])), ROW(12:12)), MATCH($K$13, InvoiceDetails[#Headers], 0)),"")</f>
        <v>12</v>
      </c>
      <c r="L24" s="65">
        <f t="shared" si="0"/>
        <v>132</v>
      </c>
    </row>
    <row r="25" spans="2:12" s="15" customFormat="1" ht="20.100000000000001" customHeight="1" x14ac:dyDescent="0.2">
      <c r="B25" s="60">
        <f t="array" ref="B25">IFERROR(INDEX(InvoiceDetails[],SMALL(IF(InvoiceDetails[Invoice '#]=rngInvoice,ROW(InvoiceDetails[])-ROW(InvoiceDetails[#Headers])), ROW(13:13)), MATCH($B$13, InvoiceDetails[#Headers], 0)),"")</f>
        <v>13</v>
      </c>
      <c r="C25" s="104" t="str">
        <f t="array" ref="C25">IFERROR(INDEX(InvoiceDetails[],SMALL(IF(InvoiceDetails[Invoice '#]=rngInvoice,ROW(InvoiceDetails[])-ROW(InvoiceDetails[#Headers])), ROW(13:13)), MATCH($C$13, InvoiceDetails[#Headers], 0)),"")</f>
        <v>Invoice 3-456-1 Data 13</v>
      </c>
      <c r="D25" s="104"/>
      <c r="E25" s="104"/>
      <c r="F25" s="104"/>
      <c r="G25" s="104"/>
      <c r="H25" s="61">
        <f t="array" ref="H25">IFERROR(INDEX(InvoiceDetails[],SMALL(IF(InvoiceDetails[Invoice '#]=rngInvoice,ROW(InvoiceDetails[])-ROW(InvoiceDetails[#Headers])), ROW(13:13)), MATCH($H$13, InvoiceDetails[#Headers], 0)),"")</f>
        <v>13</v>
      </c>
      <c r="I25" s="103">
        <f t="array" ref="I25">IFERROR(INDEX(InvoiceDetails[],SMALL(IF(InvoiceDetails[Invoice '#]=rngInvoice,ROW(InvoiceDetails[])-ROW(InvoiceDetails[#Headers])), ROW(13:13)), MATCH($I$13, InvoiceDetails[#Headers], 0)),"")</f>
        <v>13</v>
      </c>
      <c r="J25" s="103"/>
      <c r="K25" s="64">
        <f t="array" ref="K25">IFERROR(INDEX(InvoiceDetails[],SMALL(IF(InvoiceDetails[Invoice '#]=rngInvoice,ROW(InvoiceDetails[])-ROW(InvoiceDetails[#Headers])), ROW(13:13)), MATCH($K$13, InvoiceDetails[#Headers], 0)),"")</f>
        <v>13</v>
      </c>
      <c r="L25" s="65">
        <f t="shared" si="0"/>
        <v>156</v>
      </c>
    </row>
    <row r="26" spans="2:12" s="15" customFormat="1" ht="20.100000000000001" customHeight="1" x14ac:dyDescent="0.2">
      <c r="B26" s="60">
        <f t="array" ref="B26">IFERROR(INDEX(InvoiceDetails[],SMALL(IF(InvoiceDetails[Invoice '#]=rngInvoice,ROW(InvoiceDetails[])-ROW(InvoiceDetails[#Headers])), ROW(14:14)), MATCH($B$13, InvoiceDetails[#Headers], 0)),"")</f>
        <v>14</v>
      </c>
      <c r="C26" s="104" t="str">
        <f t="array" ref="C26">IFERROR(INDEX(InvoiceDetails[],SMALL(IF(InvoiceDetails[Invoice '#]=rngInvoice,ROW(InvoiceDetails[])-ROW(InvoiceDetails[#Headers])), ROW(14:14)), MATCH($C$13, InvoiceDetails[#Headers], 0)),"")</f>
        <v>Invoice 3-456-1 Data 14</v>
      </c>
      <c r="D26" s="104"/>
      <c r="E26" s="104"/>
      <c r="F26" s="104"/>
      <c r="G26" s="104"/>
      <c r="H26" s="61">
        <f t="array" ref="H26">IFERROR(INDEX(InvoiceDetails[],SMALL(IF(InvoiceDetails[Invoice '#]=rngInvoice,ROW(InvoiceDetails[])-ROW(InvoiceDetails[#Headers])), ROW(14:14)), MATCH($H$13, InvoiceDetails[#Headers], 0)),"")</f>
        <v>14</v>
      </c>
      <c r="I26" s="103">
        <f t="array" ref="I26">IFERROR(INDEX(InvoiceDetails[],SMALL(IF(InvoiceDetails[Invoice '#]=rngInvoice,ROW(InvoiceDetails[])-ROW(InvoiceDetails[#Headers])), ROW(14:14)), MATCH($I$13, InvoiceDetails[#Headers], 0)),"")</f>
        <v>14</v>
      </c>
      <c r="J26" s="103"/>
      <c r="K26" s="64">
        <f t="array" ref="K26">IFERROR(INDEX(InvoiceDetails[],SMALL(IF(InvoiceDetails[Invoice '#]=rngInvoice,ROW(InvoiceDetails[])-ROW(InvoiceDetails[#Headers])), ROW(14:14)), MATCH($K$13, InvoiceDetails[#Headers], 0)),"")</f>
        <v>14</v>
      </c>
      <c r="L26" s="65">
        <f t="shared" si="0"/>
        <v>182</v>
      </c>
    </row>
    <row r="27" spans="2:12" s="15" customFormat="1" ht="20.100000000000001" customHeight="1" x14ac:dyDescent="0.2">
      <c r="B27" s="60">
        <f t="array" ref="B27">IFERROR(INDEX(InvoiceDetails[],SMALL(IF(InvoiceDetails[Invoice '#]=rngInvoice,ROW(InvoiceDetails[])-ROW(InvoiceDetails[#Headers])), ROW(15:15)), MATCH($B$13, InvoiceDetails[#Headers], 0)),"")</f>
        <v>15</v>
      </c>
      <c r="C27" s="104" t="str">
        <f t="array" ref="C27">IFERROR(INDEX(InvoiceDetails[],SMALL(IF(InvoiceDetails[Invoice '#]=rngInvoice,ROW(InvoiceDetails[])-ROW(InvoiceDetails[#Headers])), ROW(15:15)), MATCH($C$13, InvoiceDetails[#Headers], 0)),"")</f>
        <v>Invoice 3-456-1 Data 15</v>
      </c>
      <c r="D27" s="104"/>
      <c r="E27" s="104"/>
      <c r="F27" s="104"/>
      <c r="G27" s="104"/>
      <c r="H27" s="61">
        <f t="array" ref="H27">IFERROR(INDEX(InvoiceDetails[],SMALL(IF(InvoiceDetails[Invoice '#]=rngInvoice,ROW(InvoiceDetails[])-ROW(InvoiceDetails[#Headers])), ROW(15:15)), MATCH($H$13, InvoiceDetails[#Headers], 0)),"")</f>
        <v>15</v>
      </c>
      <c r="I27" s="103">
        <f t="array" ref="I27">IFERROR(INDEX(InvoiceDetails[],SMALL(IF(InvoiceDetails[Invoice '#]=rngInvoice,ROW(InvoiceDetails[])-ROW(InvoiceDetails[#Headers])), ROW(15:15)), MATCH($I$13, InvoiceDetails[#Headers], 0)),"")</f>
        <v>15</v>
      </c>
      <c r="J27" s="103"/>
      <c r="K27" s="64">
        <f t="array" ref="K27">IFERROR(INDEX(InvoiceDetails[],SMALL(IF(InvoiceDetails[Invoice '#]=rngInvoice,ROW(InvoiceDetails[])-ROW(InvoiceDetails[#Headers])), ROW(15:15)), MATCH($K$13, InvoiceDetails[#Headers], 0)),"")</f>
        <v>15</v>
      </c>
      <c r="L27" s="65">
        <f t="shared" si="0"/>
        <v>210</v>
      </c>
    </row>
    <row r="28" spans="2:12" s="15" customFormat="1" ht="20.100000000000001" customHeight="1" x14ac:dyDescent="0.2">
      <c r="B28" s="60">
        <f t="array" ref="B28">IFERROR(INDEX(InvoiceDetails[],SMALL(IF(InvoiceDetails[Invoice '#]=rngInvoice,ROW(InvoiceDetails[])-ROW(InvoiceDetails[#Headers])), ROW(16:16)), MATCH($B$13, InvoiceDetails[#Headers], 0)),"")</f>
        <v>16</v>
      </c>
      <c r="C28" s="104" t="str">
        <f t="array" ref="C28">IFERROR(INDEX(InvoiceDetails[],SMALL(IF(InvoiceDetails[Invoice '#]=rngInvoice,ROW(InvoiceDetails[])-ROW(InvoiceDetails[#Headers])), ROW(16:16)), MATCH($C$13, InvoiceDetails[#Headers], 0)),"")</f>
        <v>Invoice 3-456-1 Data 16</v>
      </c>
      <c r="D28" s="104"/>
      <c r="E28" s="104"/>
      <c r="F28" s="104"/>
      <c r="G28" s="104"/>
      <c r="H28" s="61">
        <f t="array" ref="H28">IFERROR(INDEX(InvoiceDetails[],SMALL(IF(InvoiceDetails[Invoice '#]=rngInvoice,ROW(InvoiceDetails[])-ROW(InvoiceDetails[#Headers])), ROW(16:16)), MATCH($H$13, InvoiceDetails[#Headers], 0)),"")</f>
        <v>16</v>
      </c>
      <c r="I28" s="103">
        <f t="array" ref="I28">IFERROR(INDEX(InvoiceDetails[],SMALL(IF(InvoiceDetails[Invoice '#]=rngInvoice,ROW(InvoiceDetails[])-ROW(InvoiceDetails[#Headers])), ROW(16:16)), MATCH($I$13, InvoiceDetails[#Headers], 0)),"")</f>
        <v>16</v>
      </c>
      <c r="J28" s="103"/>
      <c r="K28" s="64">
        <f t="array" ref="K28">IFERROR(INDEX(InvoiceDetails[],SMALL(IF(InvoiceDetails[Invoice '#]=rngInvoice,ROW(InvoiceDetails[])-ROW(InvoiceDetails[#Headers])), ROW(16:16)), MATCH($K$13, InvoiceDetails[#Headers], 0)),"")</f>
        <v>16</v>
      </c>
      <c r="L28" s="65">
        <f t="shared" si="0"/>
        <v>240</v>
      </c>
    </row>
    <row r="29" spans="2:12" s="15" customFormat="1" ht="20.100000000000001" customHeight="1" x14ac:dyDescent="0.2">
      <c r="B29" s="60">
        <f t="array" ref="B29">IFERROR(INDEX(InvoiceDetails[],SMALL(IF(InvoiceDetails[Invoice '#]=rngInvoice,ROW(InvoiceDetails[])-ROW(InvoiceDetails[#Headers])), ROW(17:17)), MATCH($B$13, InvoiceDetails[#Headers], 0)),"")</f>
        <v>17</v>
      </c>
      <c r="C29" s="104" t="str">
        <f t="array" ref="C29">IFERROR(INDEX(InvoiceDetails[],SMALL(IF(InvoiceDetails[Invoice '#]=rngInvoice,ROW(InvoiceDetails[])-ROW(InvoiceDetails[#Headers])), ROW(17:17)), MATCH($C$13, InvoiceDetails[#Headers], 0)),"")</f>
        <v>Invoice 3-456-1 Data 17</v>
      </c>
      <c r="D29" s="104"/>
      <c r="E29" s="104"/>
      <c r="F29" s="104"/>
      <c r="G29" s="104"/>
      <c r="H29" s="61">
        <f t="array" ref="H29">IFERROR(INDEX(InvoiceDetails[],SMALL(IF(InvoiceDetails[Invoice '#]=rngInvoice,ROW(InvoiceDetails[])-ROW(InvoiceDetails[#Headers])), ROW(17:17)), MATCH($H$13, InvoiceDetails[#Headers], 0)),"")</f>
        <v>17</v>
      </c>
      <c r="I29" s="103">
        <f t="array" ref="I29">IFERROR(INDEX(InvoiceDetails[],SMALL(IF(InvoiceDetails[Invoice '#]=rngInvoice,ROW(InvoiceDetails[])-ROW(InvoiceDetails[#Headers])), ROW(17:17)), MATCH($I$13, InvoiceDetails[#Headers], 0)),"")</f>
        <v>17</v>
      </c>
      <c r="J29" s="103"/>
      <c r="K29" s="64">
        <f t="array" ref="K29">IFERROR(INDEX(InvoiceDetails[],SMALL(IF(InvoiceDetails[Invoice '#]=rngInvoice,ROW(InvoiceDetails[])-ROW(InvoiceDetails[#Headers])), ROW(17:17)), MATCH($K$13, InvoiceDetails[#Headers], 0)),"")</f>
        <v>17</v>
      </c>
      <c r="L29" s="65">
        <f t="shared" si="0"/>
        <v>272</v>
      </c>
    </row>
    <row r="30" spans="2:12" s="15" customFormat="1" ht="20.100000000000001" customHeight="1" x14ac:dyDescent="0.2">
      <c r="B30" s="60">
        <f t="array" ref="B30">IFERROR(INDEX(InvoiceDetails[],SMALL(IF(InvoiceDetails[Invoice '#]=rngInvoice,ROW(InvoiceDetails[])-ROW(InvoiceDetails[#Headers])), ROW(18:18)), MATCH($B$13, InvoiceDetails[#Headers], 0)),"")</f>
        <v>18</v>
      </c>
      <c r="C30" s="104" t="str">
        <f t="array" ref="C30">IFERROR(INDEX(InvoiceDetails[],SMALL(IF(InvoiceDetails[Invoice '#]=rngInvoice,ROW(InvoiceDetails[])-ROW(InvoiceDetails[#Headers])), ROW(18:18)), MATCH($C$13, InvoiceDetails[#Headers], 0)),"")</f>
        <v>Invoice 3-456-1 Data 18</v>
      </c>
      <c r="D30" s="104"/>
      <c r="E30" s="104"/>
      <c r="F30" s="104"/>
      <c r="G30" s="104"/>
      <c r="H30" s="61">
        <f t="array" ref="H30">IFERROR(INDEX(InvoiceDetails[],SMALL(IF(InvoiceDetails[Invoice '#]=rngInvoice,ROW(InvoiceDetails[])-ROW(InvoiceDetails[#Headers])), ROW(18:18)), MATCH($H$13, InvoiceDetails[#Headers], 0)),"")</f>
        <v>18</v>
      </c>
      <c r="I30" s="103">
        <f t="array" ref="I30">IFERROR(INDEX(InvoiceDetails[],SMALL(IF(InvoiceDetails[Invoice '#]=rngInvoice,ROW(InvoiceDetails[])-ROW(InvoiceDetails[#Headers])), ROW(18:18)), MATCH($I$13, InvoiceDetails[#Headers], 0)),"")</f>
        <v>18</v>
      </c>
      <c r="J30" s="103"/>
      <c r="K30" s="64">
        <f t="array" ref="K30">IFERROR(INDEX(InvoiceDetails[],SMALL(IF(InvoiceDetails[Invoice '#]=rngInvoice,ROW(InvoiceDetails[])-ROW(InvoiceDetails[#Headers])), ROW(18:18)), MATCH($K$13, InvoiceDetails[#Headers], 0)),"")</f>
        <v>18</v>
      </c>
      <c r="L30" s="65">
        <f t="shared" si="0"/>
        <v>306</v>
      </c>
    </row>
    <row r="31" spans="2:12" s="15" customFormat="1" ht="20.100000000000001" customHeight="1" x14ac:dyDescent="0.2">
      <c r="B31" s="60">
        <f t="array" ref="B31">IFERROR(INDEX(InvoiceDetails[],SMALL(IF(InvoiceDetails[Invoice '#]=rngInvoice,ROW(InvoiceDetails[])-ROW(InvoiceDetails[#Headers])), ROW(19:19)), MATCH($B$13, InvoiceDetails[#Headers], 0)),"")</f>
        <v>19</v>
      </c>
      <c r="C31" s="104" t="str">
        <f t="array" ref="C31">IFERROR(INDEX(InvoiceDetails[],SMALL(IF(InvoiceDetails[Invoice '#]=rngInvoice,ROW(InvoiceDetails[])-ROW(InvoiceDetails[#Headers])), ROW(19:19)), MATCH($C$13, InvoiceDetails[#Headers], 0)),"")</f>
        <v>Invoice 3-456-1 Data 19</v>
      </c>
      <c r="D31" s="104"/>
      <c r="E31" s="104"/>
      <c r="F31" s="104"/>
      <c r="G31" s="104"/>
      <c r="H31" s="61">
        <f t="array" ref="H31">IFERROR(INDEX(InvoiceDetails[],SMALL(IF(InvoiceDetails[Invoice '#]=rngInvoice,ROW(InvoiceDetails[])-ROW(InvoiceDetails[#Headers])), ROW(19:19)), MATCH($H$13, InvoiceDetails[#Headers], 0)),"")</f>
        <v>19</v>
      </c>
      <c r="I31" s="103">
        <f t="array" ref="I31">IFERROR(INDEX(InvoiceDetails[],SMALL(IF(InvoiceDetails[Invoice '#]=rngInvoice,ROW(InvoiceDetails[])-ROW(InvoiceDetails[#Headers])), ROW(19:19)), MATCH($I$13, InvoiceDetails[#Headers], 0)),"")</f>
        <v>19</v>
      </c>
      <c r="J31" s="103"/>
      <c r="K31" s="64">
        <f t="array" ref="K31">IFERROR(INDEX(InvoiceDetails[],SMALL(IF(InvoiceDetails[Invoice '#]=rngInvoice,ROW(InvoiceDetails[])-ROW(InvoiceDetails[#Headers])), ROW(19:19)), MATCH($K$13, InvoiceDetails[#Headers], 0)),"")</f>
        <v>19</v>
      </c>
      <c r="L31" s="65">
        <f t="shared" si="0"/>
        <v>342</v>
      </c>
    </row>
    <row r="32" spans="2:12" s="15" customFormat="1" ht="20.100000000000001" customHeight="1" x14ac:dyDescent="0.2">
      <c r="B32" s="60">
        <f t="array" ref="B32">IFERROR(INDEX(InvoiceDetails[],SMALL(IF(InvoiceDetails[Invoice '#]=rngInvoice,ROW(InvoiceDetails[])-ROW(InvoiceDetails[#Headers])), ROW(20:20)), MATCH($B$13, InvoiceDetails[#Headers], 0)),"")</f>
        <v>20</v>
      </c>
      <c r="C32" s="104" t="str">
        <f t="array" ref="C32">IFERROR(INDEX(InvoiceDetails[],SMALL(IF(InvoiceDetails[Invoice '#]=rngInvoice,ROW(InvoiceDetails[])-ROW(InvoiceDetails[#Headers])), ROW(20:20)), MATCH($C$13, InvoiceDetails[#Headers], 0)),"")</f>
        <v>Invoice 3-456-1 Data 20</v>
      </c>
      <c r="D32" s="104"/>
      <c r="E32" s="104"/>
      <c r="F32" s="104"/>
      <c r="G32" s="104"/>
      <c r="H32" s="61">
        <f t="array" ref="H32">IFERROR(INDEX(InvoiceDetails[],SMALL(IF(InvoiceDetails[Invoice '#]=rngInvoice,ROW(InvoiceDetails[])-ROW(InvoiceDetails[#Headers])), ROW(20:20)), MATCH($H$13, InvoiceDetails[#Headers], 0)),"")</f>
        <v>20</v>
      </c>
      <c r="I32" s="103">
        <f t="array" ref="I32">IFERROR(INDEX(InvoiceDetails[],SMALL(IF(InvoiceDetails[Invoice '#]=rngInvoice,ROW(InvoiceDetails[])-ROW(InvoiceDetails[#Headers])), ROW(20:20)), MATCH($I$13, InvoiceDetails[#Headers], 0)),"")</f>
        <v>20</v>
      </c>
      <c r="J32" s="103"/>
      <c r="K32" s="64">
        <f t="array" ref="K32">IFERROR(INDEX(InvoiceDetails[],SMALL(IF(InvoiceDetails[Invoice '#]=rngInvoice,ROW(InvoiceDetails[])-ROW(InvoiceDetails[#Headers])), ROW(20:20)), MATCH($K$13, InvoiceDetails[#Headers], 0)),"")</f>
        <v>20</v>
      </c>
      <c r="L32" s="65">
        <f t="shared" si="0"/>
        <v>380</v>
      </c>
    </row>
    <row r="33" spans="2:15" s="15" customFormat="1" ht="20.100000000000001" customHeight="1" x14ac:dyDescent="0.2">
      <c r="B33" s="60">
        <f t="array" ref="B33">IFERROR(INDEX(InvoiceDetails[],SMALL(IF(InvoiceDetails[Invoice '#]=rngInvoice,ROW(InvoiceDetails[])-ROW(InvoiceDetails[#Headers])), ROW(21:21)), MATCH($B$13, InvoiceDetails[#Headers], 0)),"")</f>
        <v>21</v>
      </c>
      <c r="C33" s="104" t="str">
        <f t="array" ref="C33">IFERROR(INDEX(InvoiceDetails[],SMALL(IF(InvoiceDetails[Invoice '#]=rngInvoice,ROW(InvoiceDetails[])-ROW(InvoiceDetails[#Headers])), ROW(21:21)), MATCH($C$13, InvoiceDetails[#Headers], 0)),"")</f>
        <v>Invoice 3-456-1 Data 21</v>
      </c>
      <c r="D33" s="104"/>
      <c r="E33" s="104"/>
      <c r="F33" s="104"/>
      <c r="G33" s="104"/>
      <c r="H33" s="61">
        <f t="array" ref="H33">IFERROR(INDEX(InvoiceDetails[],SMALL(IF(InvoiceDetails[Invoice '#]=rngInvoice,ROW(InvoiceDetails[])-ROW(InvoiceDetails[#Headers])), ROW(21:21)), MATCH($H$13, InvoiceDetails[#Headers], 0)),"")</f>
        <v>21</v>
      </c>
      <c r="I33" s="103">
        <f t="array" ref="I33">IFERROR(INDEX(InvoiceDetails[],SMALL(IF(InvoiceDetails[Invoice '#]=rngInvoice,ROW(InvoiceDetails[])-ROW(InvoiceDetails[#Headers])), ROW(21:21)), MATCH($I$13, InvoiceDetails[#Headers], 0)),"")</f>
        <v>21</v>
      </c>
      <c r="J33" s="103"/>
      <c r="K33" s="64">
        <f t="array" ref="K33">IFERROR(INDEX(InvoiceDetails[],SMALL(IF(InvoiceDetails[Invoice '#]=rngInvoice,ROW(InvoiceDetails[])-ROW(InvoiceDetails[#Headers])), ROW(21:21)), MATCH($K$13, InvoiceDetails[#Headers], 0)),"")</f>
        <v>21</v>
      </c>
      <c r="L33" s="65">
        <f t="shared" si="0"/>
        <v>420</v>
      </c>
    </row>
    <row r="34" spans="2:15" s="15" customFormat="1" ht="20.100000000000001" customHeight="1" x14ac:dyDescent="0.2">
      <c r="B34" s="60">
        <f t="array" ref="B34">IFERROR(INDEX(InvoiceDetails[],SMALL(IF(InvoiceDetails[Invoice '#]=rngInvoice,ROW(InvoiceDetails[])-ROW(InvoiceDetails[#Headers])), ROW(22:22)), MATCH($B$13, InvoiceDetails[#Headers], 0)),"")</f>
        <v>22</v>
      </c>
      <c r="C34" s="104" t="str">
        <f t="array" ref="C34">IFERROR(INDEX(InvoiceDetails[],SMALL(IF(InvoiceDetails[Invoice '#]=rngInvoice,ROW(InvoiceDetails[])-ROW(InvoiceDetails[#Headers])), ROW(22:22)), MATCH($C$13, InvoiceDetails[#Headers], 0)),"")</f>
        <v>Invoice 3-456-1 Data 22</v>
      </c>
      <c r="D34" s="104"/>
      <c r="E34" s="104"/>
      <c r="F34" s="104"/>
      <c r="G34" s="104"/>
      <c r="H34" s="61">
        <f t="array" ref="H34">IFERROR(INDEX(InvoiceDetails[],SMALL(IF(InvoiceDetails[Invoice '#]=rngInvoice,ROW(InvoiceDetails[])-ROW(InvoiceDetails[#Headers])), ROW(22:22)), MATCH($H$13, InvoiceDetails[#Headers], 0)),"")</f>
        <v>22</v>
      </c>
      <c r="I34" s="103">
        <f t="array" ref="I34">IFERROR(INDEX(InvoiceDetails[],SMALL(IF(InvoiceDetails[Invoice '#]=rngInvoice,ROW(InvoiceDetails[])-ROW(InvoiceDetails[#Headers])), ROW(22:22)), MATCH($I$13, InvoiceDetails[#Headers], 0)),"")</f>
        <v>22</v>
      </c>
      <c r="J34" s="103"/>
      <c r="K34" s="64">
        <f t="array" ref="K34">IFERROR(INDEX(InvoiceDetails[],SMALL(IF(InvoiceDetails[Invoice '#]=rngInvoice,ROW(InvoiceDetails[])-ROW(InvoiceDetails[#Headers])), ROW(22:22)), MATCH($K$13, InvoiceDetails[#Headers], 0)),"")</f>
        <v>22</v>
      </c>
      <c r="L34" s="65">
        <f t="shared" si="0"/>
        <v>462</v>
      </c>
    </row>
    <row r="35" spans="2:15" s="15" customFormat="1" ht="20.100000000000001" customHeight="1" x14ac:dyDescent="0.2">
      <c r="B35" s="60">
        <f t="array" ref="B35">IFERROR(INDEX(InvoiceDetails[],SMALL(IF(InvoiceDetails[Invoice '#]=rngInvoice,ROW(InvoiceDetails[])-ROW(InvoiceDetails[#Headers])), ROW(23:23)), MATCH($B$13, InvoiceDetails[#Headers], 0)),"")</f>
        <v>23</v>
      </c>
      <c r="C35" s="104" t="str">
        <f t="array" ref="C35">IFERROR(INDEX(InvoiceDetails[],SMALL(IF(InvoiceDetails[Invoice '#]=rngInvoice,ROW(InvoiceDetails[])-ROW(InvoiceDetails[#Headers])), ROW(23:23)), MATCH($C$13, InvoiceDetails[#Headers], 0)),"")</f>
        <v>Invoice 3-456-1 Data 23</v>
      </c>
      <c r="D35" s="104"/>
      <c r="E35" s="104"/>
      <c r="F35" s="104"/>
      <c r="G35" s="104"/>
      <c r="H35" s="61">
        <f t="array" ref="H35">IFERROR(INDEX(InvoiceDetails[],SMALL(IF(InvoiceDetails[Invoice '#]=rngInvoice,ROW(InvoiceDetails[])-ROW(InvoiceDetails[#Headers])), ROW(23:23)), MATCH($H$13, InvoiceDetails[#Headers], 0)),"")</f>
        <v>23</v>
      </c>
      <c r="I35" s="103">
        <f t="array" ref="I35">IFERROR(INDEX(InvoiceDetails[],SMALL(IF(InvoiceDetails[Invoice '#]=rngInvoice,ROW(InvoiceDetails[])-ROW(InvoiceDetails[#Headers])), ROW(23:23)), MATCH($I$13, InvoiceDetails[#Headers], 0)),"")</f>
        <v>23</v>
      </c>
      <c r="J35" s="103"/>
      <c r="K35" s="64">
        <f t="array" ref="K35">IFERROR(INDEX(InvoiceDetails[],SMALL(IF(InvoiceDetails[Invoice '#]=rngInvoice,ROW(InvoiceDetails[])-ROW(InvoiceDetails[#Headers])), ROW(23:23)), MATCH($K$13, InvoiceDetails[#Headers], 0)),"")</f>
        <v>23</v>
      </c>
      <c r="L35" s="65">
        <f t="shared" si="0"/>
        <v>506</v>
      </c>
    </row>
    <row r="36" spans="2:15" s="15" customFormat="1" ht="20.100000000000001" customHeight="1" x14ac:dyDescent="0.2">
      <c r="B36" s="60">
        <f t="array" ref="B36">IFERROR(INDEX(InvoiceDetails[],SMALL(IF(InvoiceDetails[Invoice '#]=rngInvoice,ROW(InvoiceDetails[])-ROW(InvoiceDetails[#Headers])), ROW(24:24)), MATCH($B$13, InvoiceDetails[#Headers], 0)),"")</f>
        <v>24</v>
      </c>
      <c r="C36" s="104" t="str">
        <f t="array" ref="C36">IFERROR(INDEX(InvoiceDetails[],SMALL(IF(InvoiceDetails[Invoice '#]=rngInvoice,ROW(InvoiceDetails[])-ROW(InvoiceDetails[#Headers])), ROW(24:24)), MATCH($C$13, InvoiceDetails[#Headers], 0)),"")</f>
        <v>Invoice 3-456-1 Data 24</v>
      </c>
      <c r="D36" s="104"/>
      <c r="E36" s="104"/>
      <c r="F36" s="104"/>
      <c r="G36" s="104"/>
      <c r="H36" s="61">
        <f t="array" ref="H36">IFERROR(INDEX(InvoiceDetails[],SMALL(IF(InvoiceDetails[Invoice '#]=rngInvoice,ROW(InvoiceDetails[])-ROW(InvoiceDetails[#Headers])), ROW(24:24)), MATCH($H$13, InvoiceDetails[#Headers], 0)),"")</f>
        <v>24</v>
      </c>
      <c r="I36" s="103">
        <f t="array" ref="I36">IFERROR(INDEX(InvoiceDetails[],SMALL(IF(InvoiceDetails[Invoice '#]=rngInvoice,ROW(InvoiceDetails[])-ROW(InvoiceDetails[#Headers])), ROW(24:24)), MATCH($I$13, InvoiceDetails[#Headers], 0)),"")</f>
        <v>24</v>
      </c>
      <c r="J36" s="103"/>
      <c r="K36" s="64">
        <f t="array" ref="K36">IFERROR(INDEX(InvoiceDetails[],SMALL(IF(InvoiceDetails[Invoice '#]=rngInvoice,ROW(InvoiceDetails[])-ROW(InvoiceDetails[#Headers])), ROW(24:24)), MATCH($K$13, InvoiceDetails[#Headers], 0)),"")</f>
        <v>24</v>
      </c>
      <c r="L36" s="65">
        <f t="shared" si="0"/>
        <v>552</v>
      </c>
    </row>
    <row r="37" spans="2:15" s="15" customFormat="1" ht="20.100000000000001" customHeight="1" x14ac:dyDescent="0.2">
      <c r="B37" s="60">
        <f t="array" ref="B37">IFERROR(INDEX(InvoiceDetails[],SMALL(IF(InvoiceDetails[Invoice '#]=rngInvoice,ROW(InvoiceDetails[])-ROW(InvoiceDetails[#Headers])), ROW(25:25)), MATCH($B$13, InvoiceDetails[#Headers], 0)),"")</f>
        <v>25</v>
      </c>
      <c r="C37" s="104" t="str">
        <f t="array" ref="C37">IFERROR(INDEX(InvoiceDetails[],SMALL(IF(InvoiceDetails[Invoice '#]=rngInvoice,ROW(InvoiceDetails[])-ROW(InvoiceDetails[#Headers])), ROW(25:25)), MATCH($C$13, InvoiceDetails[#Headers], 0)),"")</f>
        <v>Invoice 3-456-1 Data 25</v>
      </c>
      <c r="D37" s="104"/>
      <c r="E37" s="104"/>
      <c r="F37" s="104"/>
      <c r="G37" s="104"/>
      <c r="H37" s="61">
        <f t="array" ref="H37">IFERROR(INDEX(InvoiceDetails[],SMALL(IF(InvoiceDetails[Invoice '#]=rngInvoice,ROW(InvoiceDetails[])-ROW(InvoiceDetails[#Headers])), ROW(25:25)), MATCH($H$13, InvoiceDetails[#Headers], 0)),"")</f>
        <v>25</v>
      </c>
      <c r="I37" s="103">
        <f t="array" ref="I37">IFERROR(INDEX(InvoiceDetails[],SMALL(IF(InvoiceDetails[Invoice '#]=rngInvoice,ROW(InvoiceDetails[])-ROW(InvoiceDetails[#Headers])), ROW(25:25)), MATCH($I$13, InvoiceDetails[#Headers], 0)),"")</f>
        <v>25</v>
      </c>
      <c r="J37" s="103"/>
      <c r="K37" s="64">
        <f t="array" ref="K37">IFERROR(INDEX(InvoiceDetails[],SMALL(IF(InvoiceDetails[Invoice '#]=rngInvoice,ROW(InvoiceDetails[])-ROW(InvoiceDetails[#Headers])), ROW(25:25)), MATCH($K$13, InvoiceDetails[#Headers], 0)),"")</f>
        <v>25</v>
      </c>
      <c r="L37" s="65">
        <f t="shared" si="0"/>
        <v>600</v>
      </c>
    </row>
    <row r="38" spans="2:15" s="15" customFormat="1" ht="20.100000000000001" customHeight="1" x14ac:dyDescent="0.2">
      <c r="B38" s="60" t="str">
        <f t="array" ref="B38">IFERROR(INDEX(InvoiceDetails[],SMALL(IF(InvoiceDetails[Invoice '#]=rngInvoice,ROW(InvoiceDetails[])-ROW(InvoiceDetails[#Headers])), ROW(26:26)), MATCH($B$13, InvoiceDetails[#Headers], 0)),"")</f>
        <v/>
      </c>
      <c r="C38" s="104" t="str">
        <f t="array" ref="C38">IFERROR(INDEX(InvoiceDetails[],SMALL(IF(InvoiceDetails[Invoice '#]=rngInvoice,ROW(InvoiceDetails[])-ROW(InvoiceDetails[#Headers])), ROW(26:26)), MATCH($C$13, InvoiceDetails[#Headers], 0)),"")</f>
        <v/>
      </c>
      <c r="D38" s="104"/>
      <c r="E38" s="104"/>
      <c r="F38" s="104"/>
      <c r="G38" s="104"/>
      <c r="H38" s="61" t="str">
        <f t="array" ref="H38">IFERROR(INDEX(InvoiceDetails[],SMALL(IF(InvoiceDetails[Invoice '#]=rngInvoice,ROW(InvoiceDetails[])-ROW(InvoiceDetails[#Headers])), ROW(26:26)), MATCH($H$13, InvoiceDetails[#Headers], 0)),"")</f>
        <v/>
      </c>
      <c r="I38" s="103" t="str">
        <f t="array" ref="I38">IFERROR(INDEX(InvoiceDetails[],SMALL(IF(InvoiceDetails[Invoice '#]=rngInvoice,ROW(InvoiceDetails[])-ROW(InvoiceDetails[#Headers])), ROW(26:26)), MATCH($I$13, InvoiceDetails[#Headers], 0)),"")</f>
        <v/>
      </c>
      <c r="J38" s="103"/>
      <c r="K38" s="64" t="str">
        <f t="array" ref="K38">IFERROR(INDEX(InvoiceDetails[],SMALL(IF(InvoiceDetails[Invoice '#]=rngInvoice,ROW(InvoiceDetails[])-ROW(InvoiceDetails[#Headers])), ROW(26:26)), MATCH($K$13, InvoiceDetails[#Headers], 0)),"")</f>
        <v/>
      </c>
      <c r="L38" s="65" t="str">
        <f t="shared" si="0"/>
        <v/>
      </c>
    </row>
    <row r="39" spans="2:15" s="15" customFormat="1" ht="18" customHeight="1" x14ac:dyDescent="0.2">
      <c r="D39" s="66"/>
      <c r="E39" s="66"/>
      <c r="F39" s="66"/>
      <c r="G39" s="66"/>
      <c r="H39" s="66"/>
      <c r="I39" s="66"/>
      <c r="K39" s="67" t="s">
        <v>17</v>
      </c>
      <c r="L39" s="68">
        <f>SUM(L14:L38)</f>
        <v>5090</v>
      </c>
    </row>
    <row r="40" spans="2:15" s="15" customFormat="1" ht="18" customHeight="1" x14ac:dyDescent="0.2">
      <c r="D40" s="66"/>
      <c r="E40" s="66"/>
      <c r="F40" s="66"/>
      <c r="G40" s="66"/>
      <c r="H40" s="66"/>
      <c r="I40" s="66"/>
      <c r="K40" s="67" t="s">
        <v>18</v>
      </c>
      <c r="L40" s="69">
        <f>VLOOKUP(rngInvoice,InvoicesMain[],5)</f>
        <v>8.7499999999999994E-2</v>
      </c>
    </row>
    <row r="41" spans="2:15" s="15" customFormat="1" ht="18" customHeight="1" x14ac:dyDescent="0.2">
      <c r="D41" s="66"/>
      <c r="E41" s="66"/>
      <c r="F41" s="66"/>
      <c r="G41" s="66"/>
      <c r="H41" s="66"/>
      <c r="I41" s="66"/>
      <c r="K41" s="67" t="s">
        <v>19</v>
      </c>
      <c r="L41" s="70">
        <f>L39*L40</f>
        <v>445.375</v>
      </c>
      <c r="O41" s="21"/>
    </row>
    <row r="42" spans="2:15" s="15" customFormat="1" ht="18" customHeight="1" x14ac:dyDescent="0.2">
      <c r="C42" s="71"/>
      <c r="K42" s="67" t="s">
        <v>20</v>
      </c>
      <c r="L42" s="72">
        <f>VLOOKUP(rngInvoice,InvoicesMain[],7)</f>
        <v>100</v>
      </c>
    </row>
    <row r="43" spans="2:15" s="15" customFormat="1" ht="18" customHeight="1" x14ac:dyDescent="0.2">
      <c r="B43" s="102" t="str">
        <f>"Make all checks payable to "&amp;CompanyName&amp;"."</f>
        <v>Make all checks payable to company name.</v>
      </c>
      <c r="C43" s="102"/>
      <c r="D43" s="102"/>
      <c r="E43" s="102"/>
      <c r="F43" s="102"/>
      <c r="G43" s="102"/>
      <c r="H43" s="102"/>
      <c r="I43" s="102"/>
      <c r="J43" s="73"/>
      <c r="K43" s="67" t="s">
        <v>16</v>
      </c>
      <c r="L43" s="74">
        <f>VLOOKUP(rngInvoice,InvoicesMain[],6)</f>
        <v>100</v>
      </c>
    </row>
    <row r="44" spans="2:15" ht="18" customHeight="1" x14ac:dyDescent="0.2">
      <c r="B44" s="100" t="s">
        <v>111</v>
      </c>
      <c r="C44" s="101"/>
      <c r="D44" s="101"/>
      <c r="E44" s="101"/>
      <c r="F44" s="101"/>
      <c r="G44" s="101"/>
      <c r="H44" s="101"/>
      <c r="I44" s="101"/>
      <c r="J44" s="73"/>
      <c r="K44" s="75" t="s">
        <v>1</v>
      </c>
      <c r="L44" s="76">
        <f>(L39+L41+L42)-L43</f>
        <v>5535.375</v>
      </c>
    </row>
    <row r="48" spans="2:15" x14ac:dyDescent="0.2">
      <c r="B48" s="16"/>
      <c r="C48" s="16"/>
      <c r="D48" s="16"/>
      <c r="E48" s="16"/>
      <c r="F48" s="16"/>
      <c r="G48" s="16"/>
      <c r="H48" s="16"/>
      <c r="I48" s="16"/>
      <c r="J48" s="16"/>
      <c r="K48" s="16"/>
      <c r="L48" s="16"/>
    </row>
    <row r="51" spans="4:12" s="17" customFormat="1" x14ac:dyDescent="0.2">
      <c r="D51" s="14"/>
      <c r="E51" s="14"/>
      <c r="F51" s="14"/>
      <c r="G51" s="14"/>
      <c r="H51" s="14"/>
      <c r="I51" s="14"/>
      <c r="J51" s="14"/>
      <c r="K51" s="14"/>
      <c r="L51" s="14"/>
    </row>
  </sheetData>
  <sheetProtection sheet="1" objects="1" scenarios="1" formatCells="0" formatColumns="0" formatRows="0" selectLockedCells="1" sort="0"/>
  <mergeCells count="67">
    <mergeCell ref="G9:I9"/>
    <mergeCell ref="B12:K12"/>
    <mergeCell ref="C8:E8"/>
    <mergeCell ref="C10:E10"/>
    <mergeCell ref="G8:I8"/>
    <mergeCell ref="G10:I10"/>
    <mergeCell ref="C9:E9"/>
    <mergeCell ref="I29:J29"/>
    <mergeCell ref="I24:J24"/>
    <mergeCell ref="I25:J25"/>
    <mergeCell ref="I26:J26"/>
    <mergeCell ref="I27:J27"/>
    <mergeCell ref="I28:J28"/>
    <mergeCell ref="C19:G19"/>
    <mergeCell ref="C20:G20"/>
    <mergeCell ref="C21:G21"/>
    <mergeCell ref="C22:G22"/>
    <mergeCell ref="C23:G23"/>
    <mergeCell ref="C14:G14"/>
    <mergeCell ref="C15:G15"/>
    <mergeCell ref="C16:G16"/>
    <mergeCell ref="C17:G17"/>
    <mergeCell ref="C18:G18"/>
    <mergeCell ref="I20:J20"/>
    <mergeCell ref="I21:J21"/>
    <mergeCell ref="I23:J23"/>
    <mergeCell ref="I33:J33"/>
    <mergeCell ref="C32:G32"/>
    <mergeCell ref="C33:G33"/>
    <mergeCell ref="C24:G24"/>
    <mergeCell ref="C26:G26"/>
    <mergeCell ref="C25:G25"/>
    <mergeCell ref="I22:J22"/>
    <mergeCell ref="C27:G27"/>
    <mergeCell ref="I30:J30"/>
    <mergeCell ref="I31:J31"/>
    <mergeCell ref="I32:J32"/>
    <mergeCell ref="C28:G28"/>
    <mergeCell ref="C29:G29"/>
    <mergeCell ref="B1:I1"/>
    <mergeCell ref="C30:G30"/>
    <mergeCell ref="C31:G31"/>
    <mergeCell ref="B4:C4"/>
    <mergeCell ref="B5:C5"/>
    <mergeCell ref="H4:I4"/>
    <mergeCell ref="H5:I5"/>
    <mergeCell ref="E4:F4"/>
    <mergeCell ref="E5:F5"/>
    <mergeCell ref="I13:J13"/>
    <mergeCell ref="I14:J14"/>
    <mergeCell ref="I15:J15"/>
    <mergeCell ref="I16:J16"/>
    <mergeCell ref="I17:J17"/>
    <mergeCell ref="I18:J18"/>
    <mergeCell ref="I19:J19"/>
    <mergeCell ref="B44:I44"/>
    <mergeCell ref="B43:I43"/>
    <mergeCell ref="I34:J34"/>
    <mergeCell ref="I35:J35"/>
    <mergeCell ref="I36:J36"/>
    <mergeCell ref="I37:J37"/>
    <mergeCell ref="I38:J38"/>
    <mergeCell ref="C34:G34"/>
    <mergeCell ref="C35:G35"/>
    <mergeCell ref="C36:G36"/>
    <mergeCell ref="C37:G37"/>
    <mergeCell ref="C38:G38"/>
  </mergeCells>
  <phoneticPr fontId="1" type="noConversion"/>
  <conditionalFormatting sqref="K39:K43">
    <cfRule type="expression" dxfId="46" priority="7">
      <formula>MOD(ROW(),2)=0</formula>
    </cfRule>
  </conditionalFormatting>
  <conditionalFormatting sqref="L14:L38">
    <cfRule type="expression" dxfId="45" priority="4">
      <formula>MOD(ROW(),2)=0</formula>
    </cfRule>
    <cfRule type="expression" dxfId="44" priority="5">
      <formula>MOD(ROW(),2)=1</formula>
    </cfRule>
  </conditionalFormatting>
  <conditionalFormatting sqref="B14:K38">
    <cfRule type="expression" dxfId="43" priority="3">
      <formula>MOD(ROW(),2)=0</formula>
    </cfRule>
  </conditionalFormatting>
  <conditionalFormatting sqref="L39:L43">
    <cfRule type="expression" dxfId="42" priority="1">
      <formula>MOD(ROW(),2)=1</formula>
    </cfRule>
    <cfRule type="expression" dxfId="41"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L8">
      <formula1>Invoice_No</formula1>
    </dataValidation>
  </dataValidations>
  <printOptions horizontalCentered="1"/>
  <pageMargins left="0.7" right="0.7" top="1" bottom="1" header="0.3" footer="0.3"/>
  <pageSetup scale="74"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pageSetUpPr autoPageBreaks="0" fitToPage="1"/>
  </sheetPr>
  <dimension ref="B1:L6"/>
  <sheetViews>
    <sheetView showGridLines="0" zoomScaleNormal="100" workbookViewId="0"/>
  </sheetViews>
  <sheetFormatPr defaultColWidth="9.140625" defaultRowHeight="18.75" customHeight="1" x14ac:dyDescent="0.2"/>
  <cols>
    <col min="1" max="1" width="2.140625" style="1" customWidth="1"/>
    <col min="2" max="2" width="19.140625" style="1" hidden="1" customWidth="1"/>
    <col min="3" max="3" width="18.85546875" style="1" customWidth="1"/>
    <col min="4" max="4" width="24.85546875" style="1" customWidth="1"/>
    <col min="5" max="5" width="22.28515625" style="1" customWidth="1"/>
    <col min="6" max="6" width="26.7109375" style="1" customWidth="1"/>
    <col min="7" max="7" width="17.28515625" style="1" customWidth="1"/>
    <col min="8" max="8" width="12" style="1" customWidth="1"/>
    <col min="9" max="9" width="13.140625" style="3" customWidth="1"/>
    <col min="10" max="10" width="14.85546875" style="1" customWidth="1"/>
    <col min="11" max="11" width="22.7109375" style="1" customWidth="1"/>
    <col min="12" max="12" width="15.28515625" style="4" customWidth="1"/>
    <col min="13" max="16384" width="9.140625" style="1"/>
  </cols>
  <sheetData>
    <row r="1" spans="2:12" ht="31.5" customHeight="1" x14ac:dyDescent="0.2"/>
    <row r="2" spans="2:12" ht="28.5" customHeight="1" x14ac:dyDescent="0.2">
      <c r="C2" s="6" t="s">
        <v>63</v>
      </c>
    </row>
    <row r="3" spans="2:12" s="7" customFormat="1" ht="21.75" customHeight="1" x14ac:dyDescent="0.2">
      <c r="B3" s="25" t="s">
        <v>10</v>
      </c>
      <c r="C3" s="25" t="s">
        <v>72</v>
      </c>
      <c r="D3" s="25" t="s">
        <v>2</v>
      </c>
      <c r="E3" s="25" t="s">
        <v>3</v>
      </c>
      <c r="F3" s="25" t="s">
        <v>4</v>
      </c>
      <c r="G3" s="25" t="s">
        <v>5</v>
      </c>
      <c r="H3" s="25" t="s">
        <v>6</v>
      </c>
      <c r="I3" s="25" t="s">
        <v>125</v>
      </c>
      <c r="J3" s="22" t="s">
        <v>0</v>
      </c>
      <c r="K3" s="22" t="s">
        <v>42</v>
      </c>
      <c r="L3" s="22" t="s">
        <v>11</v>
      </c>
    </row>
    <row r="4" spans="2:12" ht="18.75" customHeight="1" x14ac:dyDescent="0.2">
      <c r="B4" s="26" t="str">
        <f t="shared" ref="B4:B5" si="0">C4&amp; " - "&amp;D4</f>
        <v xml:space="preserve">1 - Tailspin Toys </v>
      </c>
      <c r="C4" s="34">
        <v>1</v>
      </c>
      <c r="D4" s="26" t="s">
        <v>126</v>
      </c>
      <c r="E4" s="26" t="s">
        <v>127</v>
      </c>
      <c r="F4" s="26" t="s">
        <v>129</v>
      </c>
      <c r="G4" s="26" t="s">
        <v>130</v>
      </c>
      <c r="H4" s="26" t="s">
        <v>131</v>
      </c>
      <c r="I4" s="26" t="s">
        <v>132</v>
      </c>
      <c r="J4" s="33" t="s">
        <v>140</v>
      </c>
      <c r="K4" s="31" t="s">
        <v>23</v>
      </c>
      <c r="L4" s="33" t="s">
        <v>142</v>
      </c>
    </row>
    <row r="5" spans="2:12" ht="18.75" customHeight="1" x14ac:dyDescent="0.2">
      <c r="B5" s="26" t="str">
        <f t="shared" si="0"/>
        <v>2 - Contoso, Ltd</v>
      </c>
      <c r="C5" s="34">
        <v>2</v>
      </c>
      <c r="D5" s="26" t="s">
        <v>138</v>
      </c>
      <c r="E5" s="26" t="s">
        <v>128</v>
      </c>
      <c r="F5" s="26" t="s">
        <v>134</v>
      </c>
      <c r="G5" s="26" t="s">
        <v>135</v>
      </c>
      <c r="H5" s="26" t="s">
        <v>136</v>
      </c>
      <c r="I5" s="26" t="s">
        <v>133</v>
      </c>
      <c r="J5" s="33" t="s">
        <v>141</v>
      </c>
      <c r="K5" s="31" t="s">
        <v>23</v>
      </c>
      <c r="L5" s="33" t="s">
        <v>105</v>
      </c>
    </row>
    <row r="6" spans="2:12" ht="18.75" customHeight="1" x14ac:dyDescent="0.2">
      <c r="B6" s="27" t="s">
        <v>76</v>
      </c>
      <c r="C6" s="25" t="str">
        <f>"Total Customers: "&amp;SUBTOTAL(103,CustomerList[Company '#])</f>
        <v>Total Customers: 2</v>
      </c>
      <c r="D6" s="27"/>
      <c r="E6" s="27"/>
      <c r="F6" s="27"/>
      <c r="G6" s="27"/>
      <c r="H6" s="27"/>
      <c r="I6" s="27"/>
      <c r="J6" s="28"/>
      <c r="K6" s="27"/>
      <c r="L6" s="28"/>
    </row>
  </sheetData>
  <sheetProtection formatCells="0" formatColumns="0" formatRows="0" insertColumns="0" insertRows="0" insertHyperlinks="0" deleteColumns="0" deleteRows="0" selectLockedCells="1" sort="0" autoFilter="0" pivotTables="0"/>
  <conditionalFormatting sqref="C4:C5">
    <cfRule type="duplicateValues" dxfId="40" priority="11"/>
  </conditionalFormatting>
  <conditionalFormatting sqref="D4:D5">
    <cfRule type="duplicateValues" dxfId="39" priority="12"/>
  </conditionalFormatting>
  <hyperlinks>
    <hyperlink ref="K4" r:id="rId1"/>
    <hyperlink ref="K5" r:id="rId2"/>
  </hyperlinks>
  <printOptions horizontalCentered="1"/>
  <pageMargins left="0.25" right="0.25" top="0.75" bottom="0.75" header="0.3" footer="0.3"/>
  <pageSetup scale="77" fitToHeight="0" orientation="landscape" r:id="rId3"/>
  <ignoredErrors>
    <ignoredError sqref="I4:I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0.39997558519241921"/>
    <pageSetUpPr autoPageBreaks="0" fitToPage="1"/>
  </sheetPr>
  <dimension ref="B1:K6"/>
  <sheetViews>
    <sheetView showGridLines="0" zoomScaleNormal="100" workbookViewId="0"/>
  </sheetViews>
  <sheetFormatPr defaultColWidth="9.140625" defaultRowHeight="18.75" customHeight="1" x14ac:dyDescent="0.2"/>
  <cols>
    <col min="1" max="1" width="2.140625" style="1" customWidth="1"/>
    <col min="2" max="2" width="15" style="1" customWidth="1"/>
    <col min="3" max="3" width="20.85546875" style="1" customWidth="1"/>
    <col min="4" max="4" width="15.28515625" style="1" customWidth="1"/>
    <col min="5" max="5" width="25.140625" style="1" customWidth="1"/>
    <col min="6" max="6" width="11.5703125" style="5" customWidth="1"/>
    <col min="7" max="7" width="11.42578125" style="5" customWidth="1"/>
    <col min="8" max="8" width="13.7109375" style="5" customWidth="1"/>
    <col min="9" max="9" width="16.5703125" style="5" customWidth="1"/>
    <col min="10" max="10" width="15.140625" style="5" customWidth="1"/>
    <col min="11" max="11" width="30" style="1" customWidth="1"/>
    <col min="12" max="12" width="2.140625" style="1" customWidth="1"/>
    <col min="13" max="16384" width="9.140625" style="1"/>
  </cols>
  <sheetData>
    <row r="1" spans="2:11" ht="31.5" customHeight="1" x14ac:dyDescent="0.2"/>
    <row r="2" spans="2:11" ht="28.5" customHeight="1" x14ac:dyDescent="0.2">
      <c r="B2" s="6" t="s">
        <v>64</v>
      </c>
    </row>
    <row r="3" spans="2:11" ht="21.75" customHeight="1" x14ac:dyDescent="0.2">
      <c r="B3" s="22" t="s">
        <v>74</v>
      </c>
      <c r="C3" s="22" t="s">
        <v>83</v>
      </c>
      <c r="D3" s="22" t="s">
        <v>32</v>
      </c>
      <c r="E3" s="22" t="s">
        <v>7</v>
      </c>
      <c r="F3" s="23" t="s">
        <v>18</v>
      </c>
      <c r="G3" s="23" t="s">
        <v>20</v>
      </c>
      <c r="H3" s="23" t="s">
        <v>106</v>
      </c>
      <c r="I3" s="23" t="s">
        <v>77</v>
      </c>
      <c r="J3" s="23" t="s">
        <v>75</v>
      </c>
      <c r="K3" s="22" t="s">
        <v>9</v>
      </c>
    </row>
    <row r="4" spans="2:11" ht="18.75" customHeight="1" x14ac:dyDescent="0.2">
      <c r="B4" s="34" t="s">
        <v>22</v>
      </c>
      <c r="C4" s="34" t="s">
        <v>137</v>
      </c>
      <c r="D4" s="35">
        <v>42569</v>
      </c>
      <c r="E4" s="34" t="s">
        <v>24</v>
      </c>
      <c r="F4" s="20">
        <v>8.7499999999999994E-2</v>
      </c>
      <c r="G4" s="12">
        <v>100</v>
      </c>
      <c r="H4" s="12">
        <v>100</v>
      </c>
      <c r="I4" s="12">
        <f>SUMIF(InvoiceDetails[Invoice '#],"="&amp;InvoicesMain[[#This Row],[Invoice '#]],InvoiceDetails[Total])</f>
        <v>5200</v>
      </c>
      <c r="J4" s="12">
        <f>(InvoicesMain[[#This Row],[Detail Total]]*(1+InvoicesMain[[#This Row],[Tax Rate]]))+InvoicesMain[[#This Row],[Other]]-InvoicesMain[[#This Row],[Deposit]]</f>
        <v>5654.9999999999991</v>
      </c>
      <c r="K4" s="9"/>
    </row>
    <row r="5" spans="2:11" ht="18.75" customHeight="1" x14ac:dyDescent="0.2">
      <c r="B5" s="34" t="s">
        <v>92</v>
      </c>
      <c r="C5" s="34" t="s">
        <v>139</v>
      </c>
      <c r="D5" s="35">
        <v>42571</v>
      </c>
      <c r="E5" s="34" t="s">
        <v>25</v>
      </c>
      <c r="F5" s="20">
        <v>8.7499999999999994E-2</v>
      </c>
      <c r="G5" s="12"/>
      <c r="H5" s="12"/>
      <c r="I5" s="12">
        <f>SUMIF(InvoiceDetails[Invoice '#],"="&amp;InvoicesMain[[#This Row],[Invoice '#]],InvoiceDetails[Total])</f>
        <v>2014</v>
      </c>
      <c r="J5" s="12">
        <f>(InvoicesMain[[#This Row],[Detail Total]]*(1+InvoicesMain[[#This Row],[Tax Rate]]))+InvoicesMain[[#This Row],[Other]]-InvoicesMain[[#This Row],[Deposit]]</f>
        <v>2190.2249999999999</v>
      </c>
      <c r="K5" s="9"/>
    </row>
    <row r="6" spans="2:11" ht="18.75" customHeight="1" x14ac:dyDescent="0.2">
      <c r="B6" s="22" t="s">
        <v>91</v>
      </c>
      <c r="C6" s="22" t="str">
        <f>"Total Invoices: "&amp;SUBTOTAL(103,InvoicesMain[Invoice '#])</f>
        <v>Total Invoices: 2</v>
      </c>
      <c r="D6" s="36"/>
      <c r="E6" s="37"/>
      <c r="F6" s="38"/>
      <c r="G6" s="39">
        <f>SUBTOTAL(109,InvoicesMain[Other])</f>
        <v>100</v>
      </c>
      <c r="H6" s="39">
        <f>SUBTOTAL(109,InvoicesMain[Deposit])</f>
        <v>100</v>
      </c>
      <c r="I6" s="39">
        <f>SUBTOTAL(109,InvoicesMain[Detail Total])</f>
        <v>7214</v>
      </c>
      <c r="J6" s="39">
        <f>SUBTOTAL(109,InvoicesMain[Invoice Total])</f>
        <v>7845.2249999999985</v>
      </c>
      <c r="K6" s="24"/>
    </row>
  </sheetData>
  <sheetProtection formatCells="0" formatColumns="0" formatRows="0" insertRows="0" insertHyperlinks="0" deleteRows="0" selectLockedCells="1" sort="0" autoFilter="0" pivotTables="0"/>
  <conditionalFormatting sqref="B4:B5">
    <cfRule type="duplicateValues" dxfId="34" priority="13"/>
  </conditionalFormatting>
  <dataValidations count="1">
    <dataValidation type="list" allowBlank="1" showInputMessage="1" showErrorMessage="1" sqref="C4:C5">
      <formula1>CustomerLookup</formula1>
    </dataValidation>
  </dataValidations>
  <printOptions horizontalCentered="1"/>
  <pageMargins left="0.25" right="0.25" top="0.75" bottom="0.75" header="0.3" footer="0.3"/>
  <pageSetup scale="81" fitToHeight="0"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59999389629810485"/>
    <pageSetUpPr autoPageBreaks="0" fitToPage="1"/>
  </sheetPr>
  <dimension ref="B1:H40"/>
  <sheetViews>
    <sheetView showGridLines="0" zoomScaleNormal="100" workbookViewId="0"/>
  </sheetViews>
  <sheetFormatPr defaultColWidth="9.140625" defaultRowHeight="18.75" customHeight="1" x14ac:dyDescent="0.2"/>
  <cols>
    <col min="1" max="1" width="2.140625" style="1" customWidth="1"/>
    <col min="2" max="2" width="24.85546875" style="1" customWidth="1"/>
    <col min="3" max="3" width="15.85546875" style="1" customWidth="1"/>
    <col min="4" max="4" width="15.42578125" style="1" customWidth="1"/>
    <col min="5" max="5" width="16.140625" style="1" customWidth="1"/>
    <col min="6" max="6" width="15.5703125" style="1" customWidth="1"/>
    <col min="7" max="7" width="15.85546875" style="1" customWidth="1"/>
    <col min="8" max="8" width="13" style="1" customWidth="1"/>
    <col min="9" max="9" width="2.140625" style="1" customWidth="1"/>
    <col min="10" max="16384" width="9.140625" style="1"/>
  </cols>
  <sheetData>
    <row r="1" spans="2:8" ht="31.5" customHeight="1" x14ac:dyDescent="0.2"/>
    <row r="2" spans="2:8" ht="28.5" customHeight="1" x14ac:dyDescent="0.2">
      <c r="B2" s="6" t="s">
        <v>65</v>
      </c>
    </row>
    <row r="3" spans="2:8" ht="21.75" customHeight="1" x14ac:dyDescent="0.2">
      <c r="B3" s="22" t="s">
        <v>8</v>
      </c>
      <c r="C3" s="22" t="s">
        <v>74</v>
      </c>
      <c r="D3" s="22" t="s">
        <v>71</v>
      </c>
      <c r="E3" s="22" t="s">
        <v>33</v>
      </c>
      <c r="F3" s="22" t="s">
        <v>36</v>
      </c>
      <c r="G3" s="22" t="s">
        <v>35</v>
      </c>
      <c r="H3" s="22" t="s">
        <v>76</v>
      </c>
    </row>
    <row r="4" spans="2:8" ht="18.75" customHeight="1" x14ac:dyDescent="0.2">
      <c r="B4" s="11" t="s">
        <v>26</v>
      </c>
      <c r="C4" s="11" t="s">
        <v>22</v>
      </c>
      <c r="D4" s="11">
        <v>1</v>
      </c>
      <c r="E4" s="10">
        <v>1</v>
      </c>
      <c r="F4" s="8">
        <v>1</v>
      </c>
      <c r="G4" s="8">
        <v>1</v>
      </c>
      <c r="H4" s="12">
        <f>(InvoiceDetails[[#This Row],[Qty]]*InvoiceDetails[[#This Row],[Unit Price]])-InvoiceDetails[[#This Row],[Discount]]</f>
        <v>0</v>
      </c>
    </row>
    <row r="5" spans="2:8" ht="18.75" customHeight="1" x14ac:dyDescent="0.2">
      <c r="B5" s="11" t="s">
        <v>27</v>
      </c>
      <c r="C5" s="11" t="s">
        <v>22</v>
      </c>
      <c r="D5" s="11">
        <v>2</v>
      </c>
      <c r="E5" s="10">
        <v>2</v>
      </c>
      <c r="F5" s="8">
        <v>2</v>
      </c>
      <c r="G5" s="8">
        <v>2</v>
      </c>
      <c r="H5" s="12">
        <f>(InvoiceDetails[[#This Row],[Qty]]*InvoiceDetails[[#This Row],[Unit Price]])-InvoiceDetails[[#This Row],[Discount]]</f>
        <v>2</v>
      </c>
    </row>
    <row r="6" spans="2:8" ht="18.75" customHeight="1" x14ac:dyDescent="0.2">
      <c r="B6" s="11" t="s">
        <v>28</v>
      </c>
      <c r="C6" s="11" t="s">
        <v>22</v>
      </c>
      <c r="D6" s="11">
        <v>3</v>
      </c>
      <c r="E6" s="10">
        <v>3</v>
      </c>
      <c r="F6" s="8">
        <v>3</v>
      </c>
      <c r="G6" s="8">
        <v>3</v>
      </c>
      <c r="H6" s="12">
        <f>(InvoiceDetails[[#This Row],[Qty]]*InvoiceDetails[[#This Row],[Unit Price]])-InvoiceDetails[[#This Row],[Discount]]</f>
        <v>6</v>
      </c>
    </row>
    <row r="7" spans="2:8" ht="18.75" customHeight="1" x14ac:dyDescent="0.2">
      <c r="B7" s="11" t="s">
        <v>29</v>
      </c>
      <c r="C7" s="11" t="s">
        <v>22</v>
      </c>
      <c r="D7" s="11">
        <v>4</v>
      </c>
      <c r="E7" s="10">
        <v>4</v>
      </c>
      <c r="F7" s="8">
        <v>4</v>
      </c>
      <c r="G7" s="8">
        <v>4</v>
      </c>
      <c r="H7" s="12">
        <f>(InvoiceDetails[[#This Row],[Qty]]*InvoiceDetails[[#This Row],[Unit Price]])-InvoiceDetails[[#This Row],[Discount]]</f>
        <v>12</v>
      </c>
    </row>
    <row r="8" spans="2:8" ht="18.75" customHeight="1" x14ac:dyDescent="0.2">
      <c r="B8" s="11" t="s">
        <v>30</v>
      </c>
      <c r="C8" s="11" t="s">
        <v>22</v>
      </c>
      <c r="D8" s="11">
        <v>5</v>
      </c>
      <c r="E8" s="10">
        <v>5</v>
      </c>
      <c r="F8" s="8">
        <v>5</v>
      </c>
      <c r="G8" s="8">
        <v>5</v>
      </c>
      <c r="H8" s="12">
        <f>(InvoiceDetails[[#This Row],[Qty]]*InvoiceDetails[[#This Row],[Unit Price]])-InvoiceDetails[[#This Row],[Discount]]</f>
        <v>20</v>
      </c>
    </row>
    <row r="9" spans="2:8" ht="18.75" customHeight="1" x14ac:dyDescent="0.2">
      <c r="B9" s="11" t="s">
        <v>31</v>
      </c>
      <c r="C9" s="11" t="s">
        <v>22</v>
      </c>
      <c r="D9" s="11">
        <v>6</v>
      </c>
      <c r="E9" s="10">
        <v>6</v>
      </c>
      <c r="F9" s="8">
        <v>6</v>
      </c>
      <c r="G9" s="8">
        <v>6</v>
      </c>
      <c r="H9" s="12">
        <f>(InvoiceDetails[[#This Row],[Qty]]*InvoiceDetails[[#This Row],[Unit Price]])-InvoiceDetails[[#This Row],[Discount]]</f>
        <v>30</v>
      </c>
    </row>
    <row r="10" spans="2:8" ht="18.75" customHeight="1" x14ac:dyDescent="0.2">
      <c r="B10" s="11" t="s">
        <v>44</v>
      </c>
      <c r="C10" s="11" t="s">
        <v>22</v>
      </c>
      <c r="D10" s="11">
        <v>7</v>
      </c>
      <c r="E10" s="10">
        <v>7</v>
      </c>
      <c r="F10" s="8">
        <v>7</v>
      </c>
      <c r="G10" s="8">
        <v>7</v>
      </c>
      <c r="H10" s="12">
        <f>(InvoiceDetails[[#This Row],[Qty]]*InvoiceDetails[[#This Row],[Unit Price]])-InvoiceDetails[[#This Row],[Discount]]</f>
        <v>42</v>
      </c>
    </row>
    <row r="11" spans="2:8" ht="18.75" customHeight="1" x14ac:dyDescent="0.2">
      <c r="B11" s="11" t="s">
        <v>45</v>
      </c>
      <c r="C11" s="11" t="s">
        <v>22</v>
      </c>
      <c r="D11" s="11">
        <v>8</v>
      </c>
      <c r="E11" s="10">
        <v>8</v>
      </c>
      <c r="F11" s="8">
        <v>8</v>
      </c>
      <c r="G11" s="8">
        <v>8</v>
      </c>
      <c r="H11" s="12">
        <f>(InvoiceDetails[[#This Row],[Qty]]*InvoiceDetails[[#This Row],[Unit Price]])-InvoiceDetails[[#This Row],[Discount]]</f>
        <v>56</v>
      </c>
    </row>
    <row r="12" spans="2:8" ht="18.75" customHeight="1" x14ac:dyDescent="0.2">
      <c r="B12" s="11" t="s">
        <v>46</v>
      </c>
      <c r="C12" s="11" t="s">
        <v>22</v>
      </c>
      <c r="D12" s="11">
        <v>9</v>
      </c>
      <c r="E12" s="10">
        <v>9</v>
      </c>
      <c r="F12" s="8">
        <v>9</v>
      </c>
      <c r="G12" s="8">
        <v>9</v>
      </c>
      <c r="H12" s="12">
        <f>(InvoiceDetails[[#This Row],[Qty]]*InvoiceDetails[[#This Row],[Unit Price]])-InvoiceDetails[[#This Row],[Discount]]</f>
        <v>72</v>
      </c>
    </row>
    <row r="13" spans="2:8" ht="18.75" customHeight="1" x14ac:dyDescent="0.2">
      <c r="B13" s="11" t="s">
        <v>47</v>
      </c>
      <c r="C13" s="11" t="s">
        <v>22</v>
      </c>
      <c r="D13" s="11">
        <v>10</v>
      </c>
      <c r="E13" s="10">
        <v>10</v>
      </c>
      <c r="F13" s="8">
        <v>10</v>
      </c>
      <c r="G13" s="8">
        <v>10</v>
      </c>
      <c r="H13" s="12">
        <f>(InvoiceDetails[[#This Row],[Qty]]*InvoiceDetails[[#This Row],[Unit Price]])-InvoiceDetails[[#This Row],[Discount]]</f>
        <v>90</v>
      </c>
    </row>
    <row r="14" spans="2:8" ht="18.75" customHeight="1" x14ac:dyDescent="0.2">
      <c r="B14" s="11" t="s">
        <v>48</v>
      </c>
      <c r="C14" s="11" t="s">
        <v>22</v>
      </c>
      <c r="D14" s="11">
        <v>11</v>
      </c>
      <c r="E14" s="10">
        <v>11</v>
      </c>
      <c r="F14" s="8">
        <v>11</v>
      </c>
      <c r="G14" s="8">
        <v>11</v>
      </c>
      <c r="H14" s="12">
        <f>(InvoiceDetails[[#This Row],[Qty]]*InvoiceDetails[[#This Row],[Unit Price]])-InvoiceDetails[[#This Row],[Discount]]</f>
        <v>110</v>
      </c>
    </row>
    <row r="15" spans="2:8" ht="18.75" customHeight="1" x14ac:dyDescent="0.2">
      <c r="B15" s="11" t="s">
        <v>49</v>
      </c>
      <c r="C15" s="11" t="s">
        <v>22</v>
      </c>
      <c r="D15" s="11">
        <v>12</v>
      </c>
      <c r="E15" s="10">
        <v>12</v>
      </c>
      <c r="F15" s="8">
        <v>12</v>
      </c>
      <c r="G15" s="8">
        <v>12</v>
      </c>
      <c r="H15" s="12">
        <f>(InvoiceDetails[[#This Row],[Qty]]*InvoiceDetails[[#This Row],[Unit Price]])-InvoiceDetails[[#This Row],[Discount]]</f>
        <v>132</v>
      </c>
    </row>
    <row r="16" spans="2:8" ht="18.75" customHeight="1" x14ac:dyDescent="0.2">
      <c r="B16" s="11" t="s">
        <v>50</v>
      </c>
      <c r="C16" s="11" t="s">
        <v>22</v>
      </c>
      <c r="D16" s="11">
        <v>13</v>
      </c>
      <c r="E16" s="10">
        <v>13</v>
      </c>
      <c r="F16" s="8">
        <v>13</v>
      </c>
      <c r="G16" s="8">
        <v>13</v>
      </c>
      <c r="H16" s="12">
        <f>(InvoiceDetails[[#This Row],[Qty]]*InvoiceDetails[[#This Row],[Unit Price]])-InvoiceDetails[[#This Row],[Discount]]</f>
        <v>156</v>
      </c>
    </row>
    <row r="17" spans="2:8" ht="18.75" customHeight="1" x14ac:dyDescent="0.2">
      <c r="B17" s="11" t="s">
        <v>51</v>
      </c>
      <c r="C17" s="11" t="s">
        <v>22</v>
      </c>
      <c r="D17" s="11">
        <v>14</v>
      </c>
      <c r="E17" s="10">
        <v>14</v>
      </c>
      <c r="F17" s="8">
        <v>14</v>
      </c>
      <c r="G17" s="8">
        <v>14</v>
      </c>
      <c r="H17" s="12">
        <f>(InvoiceDetails[[#This Row],[Qty]]*InvoiceDetails[[#This Row],[Unit Price]])-InvoiceDetails[[#This Row],[Discount]]</f>
        <v>182</v>
      </c>
    </row>
    <row r="18" spans="2:8" ht="18.75" customHeight="1" x14ac:dyDescent="0.2">
      <c r="B18" s="11" t="s">
        <v>52</v>
      </c>
      <c r="C18" s="11" t="s">
        <v>22</v>
      </c>
      <c r="D18" s="11">
        <v>15</v>
      </c>
      <c r="E18" s="10">
        <v>15</v>
      </c>
      <c r="F18" s="8">
        <v>15</v>
      </c>
      <c r="G18" s="8">
        <v>15</v>
      </c>
      <c r="H18" s="12">
        <f>(InvoiceDetails[[#This Row],[Qty]]*InvoiceDetails[[#This Row],[Unit Price]])-InvoiceDetails[[#This Row],[Discount]]</f>
        <v>210</v>
      </c>
    </row>
    <row r="19" spans="2:8" ht="18.75" customHeight="1" x14ac:dyDescent="0.2">
      <c r="B19" s="11" t="s">
        <v>53</v>
      </c>
      <c r="C19" s="11" t="s">
        <v>22</v>
      </c>
      <c r="D19" s="11">
        <v>16</v>
      </c>
      <c r="E19" s="10">
        <v>16</v>
      </c>
      <c r="F19" s="8">
        <v>16</v>
      </c>
      <c r="G19" s="8">
        <v>16</v>
      </c>
      <c r="H19" s="12">
        <f>(InvoiceDetails[[#This Row],[Qty]]*InvoiceDetails[[#This Row],[Unit Price]])-InvoiceDetails[[#This Row],[Discount]]</f>
        <v>240</v>
      </c>
    </row>
    <row r="20" spans="2:8" ht="18.75" customHeight="1" x14ac:dyDescent="0.2">
      <c r="B20" s="11" t="s">
        <v>54</v>
      </c>
      <c r="C20" s="11" t="s">
        <v>22</v>
      </c>
      <c r="D20" s="11">
        <v>17</v>
      </c>
      <c r="E20" s="10">
        <v>17</v>
      </c>
      <c r="F20" s="8">
        <v>17</v>
      </c>
      <c r="G20" s="8">
        <v>17</v>
      </c>
      <c r="H20" s="12">
        <f>(InvoiceDetails[[#This Row],[Qty]]*InvoiceDetails[[#This Row],[Unit Price]])-InvoiceDetails[[#This Row],[Discount]]</f>
        <v>272</v>
      </c>
    </row>
    <row r="21" spans="2:8" ht="18.75" customHeight="1" x14ac:dyDescent="0.2">
      <c r="B21" s="11" t="s">
        <v>55</v>
      </c>
      <c r="C21" s="11" t="s">
        <v>22</v>
      </c>
      <c r="D21" s="11">
        <v>18</v>
      </c>
      <c r="E21" s="10">
        <v>18</v>
      </c>
      <c r="F21" s="8">
        <v>18</v>
      </c>
      <c r="G21" s="8">
        <v>18</v>
      </c>
      <c r="H21" s="12">
        <f>(InvoiceDetails[[#This Row],[Qty]]*InvoiceDetails[[#This Row],[Unit Price]])-InvoiceDetails[[#This Row],[Discount]]</f>
        <v>306</v>
      </c>
    </row>
    <row r="22" spans="2:8" ht="18.75" customHeight="1" x14ac:dyDescent="0.2">
      <c r="B22" s="11" t="s">
        <v>56</v>
      </c>
      <c r="C22" s="11" t="s">
        <v>22</v>
      </c>
      <c r="D22" s="11">
        <v>19</v>
      </c>
      <c r="E22" s="10">
        <v>19</v>
      </c>
      <c r="F22" s="8">
        <v>19</v>
      </c>
      <c r="G22" s="8">
        <v>19</v>
      </c>
      <c r="H22" s="12">
        <f>(InvoiceDetails[[#This Row],[Qty]]*InvoiceDetails[[#This Row],[Unit Price]])-InvoiceDetails[[#This Row],[Discount]]</f>
        <v>342</v>
      </c>
    </row>
    <row r="23" spans="2:8" ht="18.75" customHeight="1" x14ac:dyDescent="0.2">
      <c r="B23" s="11" t="s">
        <v>57</v>
      </c>
      <c r="C23" s="11" t="s">
        <v>22</v>
      </c>
      <c r="D23" s="11">
        <v>20</v>
      </c>
      <c r="E23" s="10">
        <v>20</v>
      </c>
      <c r="F23" s="8">
        <v>20</v>
      </c>
      <c r="G23" s="8">
        <v>20</v>
      </c>
      <c r="H23" s="12">
        <f>(InvoiceDetails[[#This Row],[Qty]]*InvoiceDetails[[#This Row],[Unit Price]])-InvoiceDetails[[#This Row],[Discount]]</f>
        <v>380</v>
      </c>
    </row>
    <row r="24" spans="2:8" ht="18.75" customHeight="1" x14ac:dyDescent="0.2">
      <c r="B24" s="11" t="s">
        <v>58</v>
      </c>
      <c r="C24" s="11" t="s">
        <v>22</v>
      </c>
      <c r="D24" s="11">
        <v>21</v>
      </c>
      <c r="E24" s="10">
        <v>21</v>
      </c>
      <c r="F24" s="8">
        <v>21</v>
      </c>
      <c r="G24" s="8">
        <v>21</v>
      </c>
      <c r="H24" s="12">
        <f>(InvoiceDetails[[#This Row],[Qty]]*InvoiceDetails[[#This Row],[Unit Price]])-InvoiceDetails[[#This Row],[Discount]]</f>
        <v>420</v>
      </c>
    </row>
    <row r="25" spans="2:8" ht="18.75" customHeight="1" x14ac:dyDescent="0.2">
      <c r="B25" s="11" t="s">
        <v>59</v>
      </c>
      <c r="C25" s="11" t="s">
        <v>22</v>
      </c>
      <c r="D25" s="11">
        <v>22</v>
      </c>
      <c r="E25" s="10">
        <v>22</v>
      </c>
      <c r="F25" s="8">
        <v>22</v>
      </c>
      <c r="G25" s="8">
        <v>22</v>
      </c>
      <c r="H25" s="12">
        <f>(InvoiceDetails[[#This Row],[Qty]]*InvoiceDetails[[#This Row],[Unit Price]])-InvoiceDetails[[#This Row],[Discount]]</f>
        <v>462</v>
      </c>
    </row>
    <row r="26" spans="2:8" ht="18.75" customHeight="1" x14ac:dyDescent="0.2">
      <c r="B26" s="11" t="s">
        <v>60</v>
      </c>
      <c r="C26" s="11" t="s">
        <v>22</v>
      </c>
      <c r="D26" s="11">
        <v>23</v>
      </c>
      <c r="E26" s="10">
        <v>23</v>
      </c>
      <c r="F26" s="8">
        <v>23</v>
      </c>
      <c r="G26" s="8">
        <v>23</v>
      </c>
      <c r="H26" s="12">
        <f>(InvoiceDetails[[#This Row],[Qty]]*InvoiceDetails[[#This Row],[Unit Price]])-InvoiceDetails[[#This Row],[Discount]]</f>
        <v>506</v>
      </c>
    </row>
    <row r="27" spans="2:8" ht="18.75" customHeight="1" x14ac:dyDescent="0.2">
      <c r="B27" s="11" t="s">
        <v>61</v>
      </c>
      <c r="C27" s="11" t="s">
        <v>22</v>
      </c>
      <c r="D27" s="11">
        <v>24</v>
      </c>
      <c r="E27" s="10">
        <v>24</v>
      </c>
      <c r="F27" s="8">
        <v>24</v>
      </c>
      <c r="G27" s="8">
        <v>24</v>
      </c>
      <c r="H27" s="12">
        <f>(InvoiceDetails[[#This Row],[Qty]]*InvoiceDetails[[#This Row],[Unit Price]])-InvoiceDetails[[#This Row],[Discount]]</f>
        <v>552</v>
      </c>
    </row>
    <row r="28" spans="2:8" s="2" customFormat="1" ht="18.75" customHeight="1" x14ac:dyDescent="0.2">
      <c r="B28" s="11" t="s">
        <v>62</v>
      </c>
      <c r="C28" s="29" t="s">
        <v>22</v>
      </c>
      <c r="D28" s="11">
        <v>25</v>
      </c>
      <c r="E28" s="10">
        <v>25</v>
      </c>
      <c r="F28" s="8">
        <v>25</v>
      </c>
      <c r="G28" s="8">
        <v>25</v>
      </c>
      <c r="H28" s="30">
        <f>(InvoiceDetails[[#This Row],[Qty]]*InvoiceDetails[[#This Row],[Unit Price]])-InvoiceDetails[[#This Row],[Discount]]</f>
        <v>600</v>
      </c>
    </row>
    <row r="29" spans="2:8" ht="18.75" customHeight="1" x14ac:dyDescent="0.2">
      <c r="B29" s="11" t="s">
        <v>93</v>
      </c>
      <c r="C29" s="11" t="s">
        <v>92</v>
      </c>
      <c r="D29" s="11" t="s">
        <v>112</v>
      </c>
      <c r="E29" s="10">
        <v>39</v>
      </c>
      <c r="F29" s="8">
        <v>5</v>
      </c>
      <c r="G29" s="8"/>
      <c r="H29" s="12">
        <f>(InvoiceDetails[[#This Row],[Qty]]*InvoiceDetails[[#This Row],[Unit Price]])-InvoiceDetails[[#This Row],[Discount]]</f>
        <v>195</v>
      </c>
    </row>
    <row r="30" spans="2:8" ht="18.75" customHeight="1" x14ac:dyDescent="0.2">
      <c r="B30" s="11" t="s">
        <v>94</v>
      </c>
      <c r="C30" s="11" t="s">
        <v>92</v>
      </c>
      <c r="D30" s="11" t="s">
        <v>113</v>
      </c>
      <c r="E30" s="10">
        <v>40</v>
      </c>
      <c r="F30" s="8">
        <v>4</v>
      </c>
      <c r="G30" s="8">
        <v>5</v>
      </c>
      <c r="H30" s="12">
        <f>(InvoiceDetails[[#This Row],[Qty]]*InvoiceDetails[[#This Row],[Unit Price]])-InvoiceDetails[[#This Row],[Discount]]</f>
        <v>155</v>
      </c>
    </row>
    <row r="31" spans="2:8" ht="18.75" customHeight="1" x14ac:dyDescent="0.2">
      <c r="B31" s="11" t="s">
        <v>95</v>
      </c>
      <c r="C31" s="11" t="s">
        <v>92</v>
      </c>
      <c r="D31" s="11" t="s">
        <v>114</v>
      </c>
      <c r="E31" s="10">
        <v>30</v>
      </c>
      <c r="F31" s="8">
        <v>6</v>
      </c>
      <c r="G31" s="8">
        <v>7</v>
      </c>
      <c r="H31" s="12">
        <f>(InvoiceDetails[[#This Row],[Qty]]*InvoiceDetails[[#This Row],[Unit Price]])-InvoiceDetails[[#This Row],[Discount]]</f>
        <v>173</v>
      </c>
    </row>
    <row r="32" spans="2:8" ht="18.75" customHeight="1" x14ac:dyDescent="0.2">
      <c r="B32" s="11" t="s">
        <v>96</v>
      </c>
      <c r="C32" s="11" t="s">
        <v>92</v>
      </c>
      <c r="D32" s="11" t="s">
        <v>115</v>
      </c>
      <c r="E32" s="10">
        <v>40</v>
      </c>
      <c r="F32" s="8">
        <v>7</v>
      </c>
      <c r="G32" s="8"/>
      <c r="H32" s="12">
        <f>(InvoiceDetails[[#This Row],[Qty]]*InvoiceDetails[[#This Row],[Unit Price]])-InvoiceDetails[[#This Row],[Discount]]</f>
        <v>280</v>
      </c>
    </row>
    <row r="33" spans="2:8" ht="18.75" customHeight="1" x14ac:dyDescent="0.2">
      <c r="B33" s="11" t="s">
        <v>97</v>
      </c>
      <c r="C33" s="11" t="s">
        <v>92</v>
      </c>
      <c r="D33" s="11" t="s">
        <v>116</v>
      </c>
      <c r="E33" s="10">
        <v>10</v>
      </c>
      <c r="F33" s="8">
        <v>4</v>
      </c>
      <c r="G33" s="8"/>
      <c r="H33" s="12">
        <f>(InvoiceDetails[[#This Row],[Qty]]*InvoiceDetails[[#This Row],[Unit Price]])-InvoiceDetails[[#This Row],[Discount]]</f>
        <v>40</v>
      </c>
    </row>
    <row r="34" spans="2:8" ht="18.75" customHeight="1" x14ac:dyDescent="0.2">
      <c r="B34" s="11" t="s">
        <v>98</v>
      </c>
      <c r="C34" s="11" t="s">
        <v>92</v>
      </c>
      <c r="D34" s="11" t="s">
        <v>117</v>
      </c>
      <c r="E34" s="10">
        <v>5</v>
      </c>
      <c r="F34" s="8">
        <v>8</v>
      </c>
      <c r="G34" s="8"/>
      <c r="H34" s="12">
        <f>(InvoiceDetails[[#This Row],[Qty]]*InvoiceDetails[[#This Row],[Unit Price]])-InvoiceDetails[[#This Row],[Discount]]</f>
        <v>40</v>
      </c>
    </row>
    <row r="35" spans="2:8" ht="18.75" customHeight="1" x14ac:dyDescent="0.2">
      <c r="B35" s="11" t="s">
        <v>99</v>
      </c>
      <c r="C35" s="11" t="s">
        <v>92</v>
      </c>
      <c r="D35" s="11" t="s">
        <v>118</v>
      </c>
      <c r="E35" s="10">
        <v>70</v>
      </c>
      <c r="F35" s="8">
        <v>6</v>
      </c>
      <c r="G35" s="8"/>
      <c r="H35" s="12">
        <f>(InvoiceDetails[[#This Row],[Qty]]*InvoiceDetails[[#This Row],[Unit Price]])-InvoiceDetails[[#This Row],[Discount]]</f>
        <v>420</v>
      </c>
    </row>
    <row r="36" spans="2:8" ht="18.75" customHeight="1" x14ac:dyDescent="0.2">
      <c r="B36" s="11" t="s">
        <v>100</v>
      </c>
      <c r="C36" s="11" t="s">
        <v>92</v>
      </c>
      <c r="D36" s="11" t="s">
        <v>119</v>
      </c>
      <c r="E36" s="10">
        <v>25</v>
      </c>
      <c r="F36" s="8">
        <v>4</v>
      </c>
      <c r="G36" s="8"/>
      <c r="H36" s="12">
        <f>(InvoiceDetails[[#This Row],[Qty]]*InvoiceDetails[[#This Row],[Unit Price]])-InvoiceDetails[[#This Row],[Discount]]</f>
        <v>100</v>
      </c>
    </row>
    <row r="37" spans="2:8" ht="18.75" customHeight="1" x14ac:dyDescent="0.2">
      <c r="B37" s="11" t="s">
        <v>101</v>
      </c>
      <c r="C37" s="11" t="s">
        <v>92</v>
      </c>
      <c r="D37" s="11" t="s">
        <v>120</v>
      </c>
      <c r="E37" s="10">
        <v>5</v>
      </c>
      <c r="F37" s="8">
        <v>7</v>
      </c>
      <c r="G37" s="8">
        <v>3</v>
      </c>
      <c r="H37" s="12">
        <f>(InvoiceDetails[[#This Row],[Qty]]*InvoiceDetails[[#This Row],[Unit Price]])-InvoiceDetails[[#This Row],[Discount]]</f>
        <v>32</v>
      </c>
    </row>
    <row r="38" spans="2:8" ht="18.75" customHeight="1" x14ac:dyDescent="0.2">
      <c r="B38" s="11" t="s">
        <v>102</v>
      </c>
      <c r="C38" s="11" t="s">
        <v>92</v>
      </c>
      <c r="D38" s="11" t="s">
        <v>121</v>
      </c>
      <c r="E38" s="10">
        <v>80</v>
      </c>
      <c r="F38" s="8">
        <v>1</v>
      </c>
      <c r="G38" s="8"/>
      <c r="H38" s="12">
        <f>(InvoiceDetails[[#This Row],[Qty]]*InvoiceDetails[[#This Row],[Unit Price]])-InvoiceDetails[[#This Row],[Discount]]</f>
        <v>80</v>
      </c>
    </row>
    <row r="39" spans="2:8" ht="18.75" customHeight="1" x14ac:dyDescent="0.2">
      <c r="B39" s="11" t="s">
        <v>103</v>
      </c>
      <c r="C39" s="11" t="s">
        <v>92</v>
      </c>
      <c r="D39" s="11" t="s">
        <v>122</v>
      </c>
      <c r="E39" s="10">
        <v>65</v>
      </c>
      <c r="F39" s="8">
        <v>7</v>
      </c>
      <c r="G39" s="8"/>
      <c r="H39" s="12">
        <f>(InvoiceDetails[[#This Row],[Qty]]*InvoiceDetails[[#This Row],[Unit Price]])-InvoiceDetails[[#This Row],[Discount]]</f>
        <v>455</v>
      </c>
    </row>
    <row r="40" spans="2:8" ht="18.75" customHeight="1" x14ac:dyDescent="0.2">
      <c r="B40" s="11" t="s">
        <v>104</v>
      </c>
      <c r="C40" s="11" t="s">
        <v>92</v>
      </c>
      <c r="D40" s="11" t="s">
        <v>123</v>
      </c>
      <c r="E40" s="10">
        <v>44</v>
      </c>
      <c r="F40" s="8">
        <v>1</v>
      </c>
      <c r="G40" s="8"/>
      <c r="H40" s="12">
        <f>(InvoiceDetails[[#This Row],[Qty]]*InvoiceDetails[[#This Row],[Unit Price]])-InvoiceDetails[[#This Row],[Discount]]</f>
        <v>44</v>
      </c>
    </row>
  </sheetData>
  <sheetProtection formatCells="0" formatColumns="0" formatRows="0" insertRows="0" deleteRows="0" selectLockedCells="1" sort="0" autoFilter="0" pivotTables="0"/>
  <conditionalFormatting sqref="C4:C40">
    <cfRule type="expression" dxfId="19" priority="14">
      <formula>COUNTIF($C$4:$C$40,C4)&gt;25</formula>
    </cfRule>
  </conditionalFormatting>
  <dataValidations count="1">
    <dataValidation type="list" allowBlank="1" showInputMessage="1" showErrorMessage="1" errorTitle="Invalid Data" error="Please select an Invoice from this list. If your Invoice No. isn't shown, check the worksheet named Invoices - Main." sqref="C4:C40">
      <formula1>Invoice_No</formula1>
    </dataValidation>
  </dataValidations>
  <printOptions horizontalCentered="1"/>
  <pageMargins left="0.25" right="0.25" top="0.75" bottom="0.75" header="0.3" footer="0.3"/>
  <pageSetup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1C91FC-83A2-4768-8982-51E97B215B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How to use the Invoice Tracker</vt:lpstr>
      <vt:lpstr>Invoice</vt:lpstr>
      <vt:lpstr>Customers</vt:lpstr>
      <vt:lpstr>Invoices - Main</vt:lpstr>
      <vt:lpstr>Invoice Details</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2016-03-17T11:34:55Z</dcterms:created>
  <dcterms:modified xsi:type="dcterms:W3CDTF">2016-03-17T11:34:55Z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TC031076589991</vt:lpwstr>
  </property>
</Properties>
</file>