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Aimsun\digital_twin_aimsun\sim_logs\"/>
    </mc:Choice>
  </mc:AlternateContent>
  <xr:revisionPtr revIDLastSave="0" documentId="13_ncr:1_{9DA8AD50-A261-40EB-B1B3-EE7C37453A8C}" xr6:coauthVersionLast="47" xr6:coauthVersionMax="47" xr10:uidLastSave="{00000000-0000-0000-0000-000000000000}"/>
  <bookViews>
    <workbookView xWindow="-38510" yWindow="-13980" windowWidth="38620" windowHeight="21220" activeTab="1" xr2:uid="{00000000-000D-0000-FFFF-FFFF00000000}"/>
  </bookViews>
  <sheets>
    <sheet name="raw_data" sheetId="6" r:id="rId1"/>
    <sheet name="100demand" sheetId="1" r:id="rId2"/>
    <sheet name="70demand" sheetId="4" r:id="rId3"/>
    <sheet name="120demand" sheetId="2" r:id="rId4"/>
    <sheet name="25%fleet" sheetId="3" r:id="rId5"/>
    <sheet name="100%ice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2" l="1"/>
  <c r="V6" i="2"/>
  <c r="V7" i="2"/>
  <c r="V9" i="2"/>
  <c r="V10" i="2"/>
  <c r="V11" i="2"/>
  <c r="V12" i="2"/>
  <c r="V14" i="2"/>
  <c r="V15" i="2"/>
  <c r="V16" i="2"/>
  <c r="V17" i="2"/>
  <c r="V4" i="2"/>
  <c r="S5" i="2"/>
  <c r="S6" i="2"/>
  <c r="S7" i="2"/>
  <c r="S9" i="2"/>
  <c r="S10" i="2"/>
  <c r="S11" i="2"/>
  <c r="S12" i="2"/>
  <c r="S14" i="2"/>
  <c r="S15" i="2"/>
  <c r="S16" i="2"/>
  <c r="S17" i="2"/>
  <c r="S4" i="2"/>
  <c r="P5" i="2"/>
  <c r="P6" i="2"/>
  <c r="P7" i="2"/>
  <c r="P9" i="2"/>
  <c r="P10" i="2"/>
  <c r="P11" i="2"/>
  <c r="P12" i="2"/>
  <c r="P14" i="2"/>
  <c r="P15" i="2"/>
  <c r="P16" i="2"/>
  <c r="P17" i="2"/>
  <c r="P4" i="2"/>
  <c r="M5" i="2"/>
  <c r="M6" i="2"/>
  <c r="M7" i="2"/>
  <c r="M9" i="2"/>
  <c r="M10" i="2"/>
  <c r="M11" i="2"/>
  <c r="M12" i="2"/>
  <c r="M14" i="2"/>
  <c r="M15" i="2"/>
  <c r="M16" i="2"/>
  <c r="M17" i="2"/>
  <c r="M4" i="2"/>
  <c r="J5" i="2"/>
  <c r="J6" i="2"/>
  <c r="J7" i="2"/>
  <c r="J9" i="2"/>
  <c r="J10" i="2"/>
  <c r="J11" i="2"/>
  <c r="J12" i="2"/>
  <c r="J14" i="2"/>
  <c r="J15" i="2"/>
  <c r="J16" i="2"/>
  <c r="J17" i="2"/>
  <c r="J4" i="2"/>
  <c r="H5" i="2"/>
  <c r="H6" i="2"/>
  <c r="H7" i="2"/>
  <c r="H9" i="2"/>
  <c r="H10" i="2"/>
  <c r="H11" i="2"/>
  <c r="H12" i="2"/>
  <c r="H14" i="2"/>
  <c r="H15" i="2"/>
  <c r="H16" i="2"/>
  <c r="H17" i="2"/>
  <c r="H4" i="2"/>
  <c r="V5" i="4"/>
  <c r="V6" i="4"/>
  <c r="V7" i="4"/>
  <c r="V9" i="4"/>
  <c r="V10" i="4"/>
  <c r="V11" i="4"/>
  <c r="V12" i="4"/>
  <c r="V4" i="4"/>
  <c r="S5" i="4"/>
  <c r="S6" i="4"/>
  <c r="S7" i="4"/>
  <c r="S9" i="4"/>
  <c r="S10" i="4"/>
  <c r="S11" i="4"/>
  <c r="S12" i="4"/>
  <c r="S4" i="4"/>
  <c r="P5" i="4"/>
  <c r="P6" i="4"/>
  <c r="P7" i="4"/>
  <c r="P9" i="4"/>
  <c r="P10" i="4"/>
  <c r="P11" i="4"/>
  <c r="P12" i="4"/>
  <c r="P4" i="4"/>
  <c r="M5" i="4"/>
  <c r="M6" i="4"/>
  <c r="M7" i="4"/>
  <c r="M9" i="4"/>
  <c r="M10" i="4"/>
  <c r="M11" i="4"/>
  <c r="M12" i="4"/>
  <c r="M4" i="4"/>
  <c r="J5" i="4"/>
  <c r="J6" i="4"/>
  <c r="J7" i="4"/>
  <c r="J9" i="4"/>
  <c r="J10" i="4"/>
  <c r="J11" i="4"/>
  <c r="J12" i="4"/>
  <c r="J4" i="4"/>
  <c r="H5" i="4"/>
  <c r="H6" i="4"/>
  <c r="H7" i="4"/>
  <c r="H9" i="4"/>
  <c r="H10" i="4"/>
  <c r="H11" i="4"/>
  <c r="H12" i="4"/>
  <c r="H4" i="4"/>
  <c r="V22" i="1"/>
  <c r="V5" i="1"/>
  <c r="V6" i="1"/>
  <c r="V7" i="1"/>
  <c r="V8" i="1"/>
  <c r="V9" i="1"/>
  <c r="V10" i="1"/>
  <c r="V11" i="1"/>
  <c r="V12" i="1"/>
  <c r="V14" i="1"/>
  <c r="V15" i="1"/>
  <c r="V16" i="1"/>
  <c r="V17" i="1"/>
  <c r="V19" i="1"/>
  <c r="V20" i="1"/>
  <c r="V21" i="1"/>
  <c r="V4" i="1"/>
  <c r="S5" i="1"/>
  <c r="S6" i="1"/>
  <c r="S7" i="1"/>
  <c r="S8" i="1"/>
  <c r="S9" i="1"/>
  <c r="S10" i="1"/>
  <c r="S11" i="1"/>
  <c r="S12" i="1"/>
  <c r="S14" i="1"/>
  <c r="S15" i="1"/>
  <c r="S16" i="1"/>
  <c r="S17" i="1"/>
  <c r="S19" i="1"/>
  <c r="S20" i="1"/>
  <c r="S21" i="1"/>
  <c r="S22" i="1"/>
  <c r="S4" i="1"/>
  <c r="P5" i="1"/>
  <c r="P6" i="1"/>
  <c r="P7" i="1"/>
  <c r="P8" i="1"/>
  <c r="P9" i="1"/>
  <c r="P10" i="1"/>
  <c r="P11" i="1"/>
  <c r="P12" i="1"/>
  <c r="P14" i="1"/>
  <c r="P15" i="1"/>
  <c r="P16" i="1"/>
  <c r="P17" i="1"/>
  <c r="P19" i="1"/>
  <c r="P20" i="1"/>
  <c r="P21" i="1"/>
  <c r="P22" i="1"/>
  <c r="P4" i="1"/>
  <c r="M5" i="1"/>
  <c r="M6" i="1"/>
  <c r="M7" i="1"/>
  <c r="M8" i="1"/>
  <c r="M9" i="1"/>
  <c r="M10" i="1"/>
  <c r="M11" i="1"/>
  <c r="M12" i="1"/>
  <c r="M14" i="1"/>
  <c r="M15" i="1"/>
  <c r="M16" i="1"/>
  <c r="M17" i="1"/>
  <c r="M19" i="1"/>
  <c r="M20" i="1"/>
  <c r="M21" i="1"/>
  <c r="M22" i="1"/>
  <c r="M4" i="1"/>
  <c r="J5" i="1"/>
  <c r="J6" i="1"/>
  <c r="J7" i="1"/>
  <c r="J8" i="1"/>
  <c r="J9" i="1"/>
  <c r="J10" i="1"/>
  <c r="J11" i="1"/>
  <c r="J12" i="1"/>
  <c r="J14" i="1"/>
  <c r="J15" i="1"/>
  <c r="J16" i="1"/>
  <c r="J17" i="1"/>
  <c r="J19" i="1"/>
  <c r="J20" i="1"/>
  <c r="J21" i="1"/>
  <c r="J22" i="1"/>
  <c r="J4" i="1"/>
  <c r="H5" i="1"/>
  <c r="H6" i="1"/>
  <c r="H7" i="1"/>
  <c r="H8" i="1"/>
  <c r="H9" i="1"/>
  <c r="H10" i="1"/>
  <c r="H11" i="1"/>
  <c r="H12" i="1"/>
  <c r="H14" i="1"/>
  <c r="H15" i="1"/>
  <c r="H16" i="1"/>
  <c r="H17" i="1"/>
  <c r="H19" i="1"/>
  <c r="H20" i="1"/>
  <c r="H21" i="1"/>
  <c r="H22" i="1"/>
  <c r="H4" i="1"/>
</calcChain>
</file>

<file path=xl/sharedStrings.xml><?xml version="1.0" encoding="utf-8"?>
<sst xmlns="http://schemas.openxmlformats.org/spreadsheetml/2006/main" count="295" uniqueCount="55">
  <si>
    <t>Time</t>
  </si>
  <si>
    <t>Demand_Percentage(%)</t>
  </si>
  <si>
    <t>Prediction_Horizon(min)</t>
  </si>
  <si>
    <t>CAV_Penetration(%)</t>
  </si>
  <si>
    <t>Eco_Routing_with_Travel_Time(0/1)</t>
  </si>
  <si>
    <t>Overall_Travel_Time_Avg(s)</t>
  </si>
  <si>
    <t>Overall_Fuel_Used(gallon)</t>
  </si>
  <si>
    <t>Overall_Electricity_Used(kWh)</t>
  </si>
  <si>
    <t>Overall_Fuel_Cost($)</t>
  </si>
  <si>
    <t>Overall_Electricity_Cost($)</t>
  </si>
  <si>
    <t>Total_Number_of_Vehicles</t>
  </si>
  <si>
    <t>Travel_Time_ICE_Avg(s)</t>
  </si>
  <si>
    <t>Travel_Time_ICE_NONCAV_Avg(s)</t>
  </si>
  <si>
    <t>Travel_Time_BEV_Avg(s)</t>
  </si>
  <si>
    <t>Travel_Time_BEV_NONCAV_Avg(s)</t>
  </si>
  <si>
    <t>Travel_Time_PHEV_Avg(s)</t>
  </si>
  <si>
    <t>Travel_Time_PHEV_NONCAV_Avg(s)</t>
  </si>
  <si>
    <t>Travel_Time_HFCV_Avg(s)</t>
  </si>
  <si>
    <t>Travel_Time_HFCV_NONCAV_Avg(s)</t>
  </si>
  <si>
    <t>Fuel_Used_ICE_Avg(gallon)</t>
  </si>
  <si>
    <t>Fuel_Used_ICE_NONCAV_Avg(gallon)</t>
  </si>
  <si>
    <t>Fuel_Used_BEV_Avg(gallon)</t>
  </si>
  <si>
    <t>Fuel_Used_BEV_NONCAV_Avg(gallon)</t>
  </si>
  <si>
    <t>Fuel_Used_PHEV_Avg(gallon)</t>
  </si>
  <si>
    <t>Fuel_Used_PHEV_NONCAV_Avg(gallon)</t>
  </si>
  <si>
    <t>Fuel_Used_HFCV_Avg(gallon)</t>
  </si>
  <si>
    <t>Fuel_Used_HFCV_NONCAV_Avg(gallon)</t>
  </si>
  <si>
    <t>Electricity_Used_ICE_Avg(kWh)</t>
  </si>
  <si>
    <t>Electricity_Used_ICE_NONCAV_Avg(kWh)</t>
  </si>
  <si>
    <t>Electricity_Used_BEV_Avg(kWh)</t>
  </si>
  <si>
    <t>Electricity_Used_BEV_NONCAV_Avg(kWh)</t>
  </si>
  <si>
    <t>Electricity_Used_PHEV_Avg(kWh)</t>
  </si>
  <si>
    <t>Electricity_Used_PHEV_NONCAV_Avg(kWh)</t>
  </si>
  <si>
    <t>Electricity_Used_HFCV_Avg(kWh)</t>
  </si>
  <si>
    <t>Electricity_Used_HFCV_NONCAV_Avg(kWh)</t>
  </si>
  <si>
    <t>Vehicle_Count_ICE</t>
  </si>
  <si>
    <t>Vehicle_Count_ICE_NONCAV</t>
  </si>
  <si>
    <t>Vehicle_Count_BEV</t>
  </si>
  <si>
    <t>Vehicle_Count_BEV_NONCAV</t>
  </si>
  <si>
    <t>Vehicle_Count_PHEV</t>
  </si>
  <si>
    <t>Vehicle_Count_PHEV_NONCAV</t>
  </si>
  <si>
    <t>Vehicle_Count_HFCV</t>
  </si>
  <si>
    <t>Vehicle_Count_HFCV_NONCAV</t>
  </si>
  <si>
    <t>2hour sim &amp; normal fleet</t>
  </si>
  <si>
    <t>2hour sim &amp; new link cost</t>
  </si>
  <si>
    <t>2hour sim &amp; new link cost &amp; 25% fleet</t>
  </si>
  <si>
    <t>2hour sim &amp; new link cost &amp; 100% fice</t>
  </si>
  <si>
    <t>%</t>
  </si>
  <si>
    <t>Overall Gas</t>
  </si>
  <si>
    <t>Overall Electricity</t>
  </si>
  <si>
    <t>ICE_CAV</t>
  </si>
  <si>
    <t>PHEV_CAV</t>
  </si>
  <si>
    <t>HFCV_CAV</t>
  </si>
  <si>
    <t>BEV_CAV</t>
  </si>
  <si>
    <t>2hour sim &amp; new link cost &amp; 100% 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</si>
</sst>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100,</a:t>
            </a:r>
            <a:r>
              <a:rPr lang="en-US" baseline="0"/>
              <a:t> Prediction Horizon 2 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'100demand'!$D$35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'100demand'!$D$37:$D$45</c:f>
              <c:numCache>
                <c:formatCode>General</c:formatCode>
                <c:ptCount val="9"/>
                <c:pt idx="0">
                  <c:v>3.7826047416934889</c:v>
                </c:pt>
                <c:pt idx="1">
                  <c:v>4.8532659374189775</c:v>
                </c:pt>
                <c:pt idx="2">
                  <c:v>-1.8589979382170945</c:v>
                </c:pt>
                <c:pt idx="3">
                  <c:v>0.82417023078667062</c:v>
                </c:pt>
                <c:pt idx="4">
                  <c:v>-0.34611892103195019</c:v>
                </c:pt>
                <c:pt idx="5">
                  <c:v>-4.5406730452085569</c:v>
                </c:pt>
                <c:pt idx="6">
                  <c:v>-8.2193063776822548</c:v>
                </c:pt>
                <c:pt idx="7">
                  <c:v>-9.6097543098592286</c:v>
                </c:pt>
                <c:pt idx="8">
                  <c:v>-15.824285603760346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D2-4552-B8AB-5582E1027B7F}"/>
            </c:ext>
          </c:extLst>
        </c:ser>
        <c:ser>
          <c:idx val="1"/>
          <c:order val="1"/>
          <c:tx>
            <c:strRef>
              <c:f>'100demand'!$E$35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'100demand'!$E$37:$E$45</c:f>
              <c:numCache>
                <c:formatCode>General</c:formatCode>
                <c:ptCount val="9"/>
                <c:pt idx="0">
                  <c:v>-3.0603457044626849</c:v>
                </c:pt>
                <c:pt idx="1">
                  <c:v>-1.9550136640739912</c:v>
                </c:pt>
                <c:pt idx="2">
                  <c:v>-3.3800782547959902</c:v>
                </c:pt>
                <c:pt idx="3">
                  <c:v>-5.3642509849661293</c:v>
                </c:pt>
                <c:pt idx="4">
                  <c:v>-1.7414065519743289</c:v>
                </c:pt>
                <c:pt idx="5">
                  <c:v>-0.52147260064962508</c:v>
                </c:pt>
                <c:pt idx="6">
                  <c:v>0.40754880752981959</c:v>
                </c:pt>
                <c:pt idx="7">
                  <c:v>-0.25768477015196312</c:v>
                </c:pt>
                <c:pt idx="8">
                  <c:v>5.6649962364461173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D2-4552-B8AB-5582E1027B7F}"/>
            </c:ext>
          </c:extLst>
        </c:ser>
        <c:ser>
          <c:idx val="2"/>
          <c:order val="2"/>
          <c:tx>
            <c:strRef>
              <c:f>'100demand'!$F$35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'100demand'!$F$37:$F$45</c:f>
              <c:numCache>
                <c:formatCode>General</c:formatCode>
                <c:ptCount val="9"/>
                <c:pt idx="0">
                  <c:v>6.0898190538478341</c:v>
                </c:pt>
                <c:pt idx="1">
                  <c:v>7.6952256376716806</c:v>
                </c:pt>
                <c:pt idx="2">
                  <c:v>-1.4876825812077603</c:v>
                </c:pt>
                <c:pt idx="3">
                  <c:v>-0.13952474384129704</c:v>
                </c:pt>
                <c:pt idx="4">
                  <c:v>-1.2927839546544564</c:v>
                </c:pt>
                <c:pt idx="5">
                  <c:v>-6.0933071724438692</c:v>
                </c:pt>
                <c:pt idx="6">
                  <c:v>-10.470896010464358</c:v>
                </c:pt>
                <c:pt idx="7">
                  <c:v>-11.619795073032487</c:v>
                </c:pt>
                <c:pt idx="8">
                  <c:v>-15.887072160453455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D2-4552-B8AB-5582E1027B7F}"/>
            </c:ext>
          </c:extLst>
        </c:ser>
        <c:ser>
          <c:idx val="3"/>
          <c:order val="3"/>
          <c:tx>
            <c:strRef>
              <c:f>'100demand'!$G$35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'100demand'!$G$37:$G$45</c:f>
              <c:numCache>
                <c:formatCode>General</c:formatCode>
                <c:ptCount val="9"/>
                <c:pt idx="0">
                  <c:v>2.2077320018543443</c:v>
                </c:pt>
                <c:pt idx="1">
                  <c:v>12.487175394997831</c:v>
                </c:pt>
                <c:pt idx="2">
                  <c:v>3.4540936139166902</c:v>
                </c:pt>
                <c:pt idx="3">
                  <c:v>2.4676439965649055</c:v>
                </c:pt>
                <c:pt idx="4">
                  <c:v>3.7618841339686813</c:v>
                </c:pt>
                <c:pt idx="5">
                  <c:v>7.0898216334936954</c:v>
                </c:pt>
                <c:pt idx="6">
                  <c:v>5.4634717250708684</c:v>
                </c:pt>
                <c:pt idx="7">
                  <c:v>5.7788620110500677</c:v>
                </c:pt>
                <c:pt idx="8">
                  <c:v>5.0553642947797313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D2-4552-B8AB-5582E1027B7F}"/>
            </c:ext>
          </c:extLst>
        </c:ser>
        <c:ser>
          <c:idx val="4"/>
          <c:order val="4"/>
          <c:tx>
            <c:strRef>
              <c:f>'100demand'!$H$35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'100demand'!$H$37:$H$45</c:f>
              <c:numCache>
                <c:formatCode>General</c:formatCode>
                <c:ptCount val="9"/>
                <c:pt idx="0">
                  <c:v>23.460806821908815</c:v>
                </c:pt>
                <c:pt idx="1">
                  <c:v>13.633978353558534</c:v>
                </c:pt>
                <c:pt idx="2">
                  <c:v>5.1656280747786081</c:v>
                </c:pt>
                <c:pt idx="3">
                  <c:v>5.1551328304362043</c:v>
                </c:pt>
                <c:pt idx="4">
                  <c:v>12.628402755001641</c:v>
                </c:pt>
                <c:pt idx="5">
                  <c:v>5.1361102000655983</c:v>
                </c:pt>
                <c:pt idx="6">
                  <c:v>7.9521154476877633</c:v>
                </c:pt>
                <c:pt idx="7">
                  <c:v>5.4634306329944158</c:v>
                </c:pt>
                <c:pt idx="8">
                  <c:v>4.9340767464742585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D2-4552-B8AB-5582E1027B7F}"/>
            </c:ext>
          </c:extLst>
        </c:ser>
        <c:ser>
          <c:idx val="5"/>
          <c:order val="5"/>
          <c:tx>
            <c:strRef>
              <c:f>'100demand'!$I$35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'100demand'!$I$37:$I$45</c:f>
              <c:numCache>
                <c:formatCode>General</c:formatCode>
                <c:ptCount val="9"/>
                <c:pt idx="0">
                  <c:v>5.8693946309401328</c:v>
                </c:pt>
                <c:pt idx="1">
                  <c:v>4.4504596600603268</c:v>
                </c:pt>
                <c:pt idx="2">
                  <c:v>3.1488693874318874</c:v>
                </c:pt>
                <c:pt idx="3">
                  <c:v>4.353272333287741</c:v>
                </c:pt>
                <c:pt idx="4">
                  <c:v>-0.45930010726601628</c:v>
                </c:pt>
                <c:pt idx="5">
                  <c:v>0.7033482833838508</c:v>
                </c:pt>
                <c:pt idx="6">
                  <c:v>-1.6010712203128739</c:v>
                </c:pt>
                <c:pt idx="7">
                  <c:v>-0.71630659362018489</c:v>
                </c:pt>
                <c:pt idx="8">
                  <c:v>7.8325786317464203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7D2-4552-B8AB-5582E1027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49120"/>
        <c:axId val="1322548800"/>
      </c:scatterChart>
      <c:valAx>
        <c:axId val="9529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548800"/>
        <c:crossesAt val="-20"/>
        <c:crossBetween val="midCat"/>
      </c:valAx>
      <c:valAx>
        <c:axId val="13225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4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100, Prediction Horizon 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'100demand'!$D$35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'100demand'!$D$47:$D$50</c:f>
              <c:numCache>
                <c:formatCode>General</c:formatCode>
                <c:ptCount val="4"/>
                <c:pt idx="0">
                  <c:v>5.1169949819543064</c:v>
                </c:pt>
                <c:pt idx="1">
                  <c:v>7.6807181899744945</c:v>
                </c:pt>
                <c:pt idx="2">
                  <c:v>-1.2875623862388625</c:v>
                </c:pt>
                <c:pt idx="3">
                  <c:v>3.8708311333290841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68-4BE0-98B9-41A1B63816A2}"/>
            </c:ext>
          </c:extLst>
        </c:ser>
        <c:ser>
          <c:idx val="1"/>
          <c:order val="1"/>
          <c:tx>
            <c:strRef>
              <c:f>'100demand'!$E$35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'100demand'!$E$47:$E$50</c:f>
              <c:numCache>
                <c:formatCode>General</c:formatCode>
                <c:ptCount val="4"/>
                <c:pt idx="0">
                  <c:v>-2.9142113150738744</c:v>
                </c:pt>
                <c:pt idx="1">
                  <c:v>-2.7975750506892987</c:v>
                </c:pt>
                <c:pt idx="2">
                  <c:v>-3.2746309343785365</c:v>
                </c:pt>
                <c:pt idx="3">
                  <c:v>-4.3284260207368375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68-4BE0-98B9-41A1B63816A2}"/>
            </c:ext>
          </c:extLst>
        </c:ser>
        <c:ser>
          <c:idx val="2"/>
          <c:order val="2"/>
          <c:tx>
            <c:strRef>
              <c:f>'100demand'!$F$35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'100demand'!$F$47:$F$50</c:f>
              <c:numCache>
                <c:formatCode>General</c:formatCode>
                <c:ptCount val="4"/>
                <c:pt idx="0">
                  <c:v>3.4183562241116134</c:v>
                </c:pt>
                <c:pt idx="1">
                  <c:v>10.269021146718984</c:v>
                </c:pt>
                <c:pt idx="2">
                  <c:v>-0.83671244822324142</c:v>
                </c:pt>
                <c:pt idx="3">
                  <c:v>3.169391759319816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68-4BE0-98B9-41A1B63816A2}"/>
            </c:ext>
          </c:extLst>
        </c:ser>
        <c:ser>
          <c:idx val="3"/>
          <c:order val="3"/>
          <c:tx>
            <c:strRef>
              <c:f>'100demand'!$G$35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'100demand'!$G$47:$G$50</c:f>
              <c:numCache>
                <c:formatCode>General</c:formatCode>
                <c:ptCount val="4"/>
                <c:pt idx="0">
                  <c:v>2.9836681030224321</c:v>
                </c:pt>
                <c:pt idx="1">
                  <c:v>12.199904242949321</c:v>
                </c:pt>
                <c:pt idx="2">
                  <c:v>1.9964585090779214</c:v>
                </c:pt>
                <c:pt idx="3">
                  <c:v>2.2054520720761834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68-4BE0-98B9-41A1B63816A2}"/>
            </c:ext>
          </c:extLst>
        </c:ser>
        <c:ser>
          <c:idx val="4"/>
          <c:order val="4"/>
          <c:tx>
            <c:strRef>
              <c:f>'100demand'!$H$35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'100demand'!$H$47:$H$50</c:f>
              <c:numCache>
                <c:formatCode>General</c:formatCode>
                <c:ptCount val="4"/>
                <c:pt idx="0">
                  <c:v>26.092489340767465</c:v>
                </c:pt>
                <c:pt idx="1">
                  <c:v>12.746474253853727</c:v>
                </c:pt>
                <c:pt idx="2">
                  <c:v>5.4601508691374212</c:v>
                </c:pt>
                <c:pt idx="3">
                  <c:v>5.9501475893735698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68-4BE0-98B9-41A1B63816A2}"/>
            </c:ext>
          </c:extLst>
        </c:ser>
        <c:ser>
          <c:idx val="5"/>
          <c:order val="5"/>
          <c:tx>
            <c:strRef>
              <c:f>'100demand'!$I$35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'100demand'!$I$47:$I$50</c:f>
              <c:numCache>
                <c:formatCode>General</c:formatCode>
                <c:ptCount val="4"/>
                <c:pt idx="0">
                  <c:v>6.9816495928930911</c:v>
                </c:pt>
                <c:pt idx="1">
                  <c:v>6.3402132361940078</c:v>
                </c:pt>
                <c:pt idx="2">
                  <c:v>6.4834745549180406</c:v>
                </c:pt>
                <c:pt idx="3">
                  <c:v>5.1854838129107987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68-4BE0-98B9-41A1B638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849616"/>
        <c:axId val="956197920"/>
      </c:scatterChart>
      <c:valAx>
        <c:axId val="13228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97920"/>
        <c:crossesAt val="-20"/>
        <c:crossBetween val="midCat"/>
      </c:valAx>
      <c:valAx>
        <c:axId val="9561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4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100, Prediction Horizon 10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'100demand'!$D$35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'100demand'!$D$52:$D$55</c:f>
              <c:numCache>
                <c:formatCode>General</c:formatCode>
                <c:ptCount val="4"/>
                <c:pt idx="0">
                  <c:v>-16.895761196947102</c:v>
                </c:pt>
                <c:pt idx="1">
                  <c:v>3.9260744277839841</c:v>
                </c:pt>
                <c:pt idx="2">
                  <c:v>3.9467058301356857</c:v>
                </c:pt>
                <c:pt idx="3">
                  <c:v>3.0196500534109036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1-4417-BCBE-3C109679252F}"/>
            </c:ext>
          </c:extLst>
        </c:ser>
        <c:ser>
          <c:idx val="1"/>
          <c:order val="1"/>
          <c:tx>
            <c:strRef>
              <c:f>'100demand'!$E$35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'100demand'!$E$52:$E$55</c:f>
              <c:numCache>
                <c:formatCode>General</c:formatCode>
                <c:ptCount val="4"/>
                <c:pt idx="0">
                  <c:v>3.4278855608373524</c:v>
                </c:pt>
                <c:pt idx="1">
                  <c:v>-1.8587209341750937</c:v>
                </c:pt>
                <c:pt idx="2">
                  <c:v>-5.4585093614164446</c:v>
                </c:pt>
                <c:pt idx="3">
                  <c:v>-4.8736327449531007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A1-4417-BCBE-3C109679252F}"/>
            </c:ext>
          </c:extLst>
        </c:ser>
        <c:ser>
          <c:idx val="2"/>
          <c:order val="2"/>
          <c:tx>
            <c:strRef>
              <c:f>'100demand'!$F$35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'100demand'!$F$52:$F$55</c:f>
              <c:numCache>
                <c:formatCode>General</c:formatCode>
                <c:ptCount val="4"/>
                <c:pt idx="0">
                  <c:v>-14.342707652060174</c:v>
                </c:pt>
                <c:pt idx="1">
                  <c:v>5.8774798343143635</c:v>
                </c:pt>
                <c:pt idx="2">
                  <c:v>5.8726836712448263</c:v>
                </c:pt>
                <c:pt idx="3">
                  <c:v>2.516677567037279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A1-4417-BCBE-3C109679252F}"/>
            </c:ext>
          </c:extLst>
        </c:ser>
        <c:ser>
          <c:idx val="3"/>
          <c:order val="3"/>
          <c:tx>
            <c:strRef>
              <c:f>'100demand'!$G$35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'100demand'!$G$52:$G$55</c:f>
              <c:numCache>
                <c:formatCode>General</c:formatCode>
                <c:ptCount val="4"/>
                <c:pt idx="0">
                  <c:v>9.8766557990013961</c:v>
                </c:pt>
                <c:pt idx="1">
                  <c:v>12.977360297302845</c:v>
                </c:pt>
                <c:pt idx="2">
                  <c:v>-0.91045195807968193</c:v>
                </c:pt>
                <c:pt idx="3">
                  <c:v>1.9523798667001051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A1-4417-BCBE-3C109679252F}"/>
            </c:ext>
          </c:extLst>
        </c:ser>
        <c:ser>
          <c:idx val="4"/>
          <c:order val="4"/>
          <c:tx>
            <c:strRef>
              <c:f>'100demand'!$H$35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'100demand'!$H$52:$H$55</c:f>
              <c:numCache>
                <c:formatCode>General</c:formatCode>
                <c:ptCount val="4"/>
                <c:pt idx="0">
                  <c:v>30.39291571006887</c:v>
                </c:pt>
                <c:pt idx="1">
                  <c:v>13.04362085929813</c:v>
                </c:pt>
                <c:pt idx="2">
                  <c:v>3.0383732371269212</c:v>
                </c:pt>
                <c:pt idx="3">
                  <c:v>6.2112167923909434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A1-4417-BCBE-3C109679252F}"/>
            </c:ext>
          </c:extLst>
        </c:ser>
        <c:ser>
          <c:idx val="5"/>
          <c:order val="5"/>
          <c:tx>
            <c:strRef>
              <c:f>'100demand'!$I$35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'100demand'!$I$52:$I$55</c:f>
              <c:numCache>
                <c:formatCode>General</c:formatCode>
                <c:ptCount val="4"/>
                <c:pt idx="0">
                  <c:v>0.2030135270360777</c:v>
                </c:pt>
                <c:pt idx="1">
                  <c:v>6.3726090117848582</c:v>
                </c:pt>
                <c:pt idx="2">
                  <c:v>4.2928002188514665</c:v>
                </c:pt>
                <c:pt idx="3">
                  <c:v>5.9565032719733377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A1-4417-BCBE-3C1096792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33664"/>
        <c:axId val="952939424"/>
      </c:scatterChart>
      <c:valAx>
        <c:axId val="95293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39424"/>
        <c:crossesAt val="-20"/>
        <c:crossBetween val="midCat"/>
      </c:valAx>
      <c:valAx>
        <c:axId val="9529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3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70, Prediction Horizon 2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'70demand'!$D$23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'70demand'!$D$25:$D$28</c:f>
              <c:numCache>
                <c:formatCode>General</c:formatCode>
                <c:ptCount val="4"/>
                <c:pt idx="0">
                  <c:v>1.1660485394483835</c:v>
                </c:pt>
                <c:pt idx="1">
                  <c:v>1.6081509324771419</c:v>
                </c:pt>
                <c:pt idx="2">
                  <c:v>-1.0508626422086751</c:v>
                </c:pt>
                <c:pt idx="3">
                  <c:v>-3.3654314323950607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4-4856-A8C3-C904411628C6}"/>
            </c:ext>
          </c:extLst>
        </c:ser>
        <c:ser>
          <c:idx val="1"/>
          <c:order val="1"/>
          <c:tx>
            <c:strRef>
              <c:f>'70demand'!$E$23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'70demand'!$E$25:$E$28</c:f>
              <c:numCache>
                <c:formatCode>General</c:formatCode>
                <c:ptCount val="4"/>
                <c:pt idx="0">
                  <c:v>-0.16983695652173231</c:v>
                </c:pt>
                <c:pt idx="1">
                  <c:v>2.2903013107416945</c:v>
                </c:pt>
                <c:pt idx="2">
                  <c:v>1.3532009271099816</c:v>
                </c:pt>
                <c:pt idx="3">
                  <c:v>0.2182904411764765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4-4856-A8C3-C904411628C6}"/>
            </c:ext>
          </c:extLst>
        </c:ser>
        <c:ser>
          <c:idx val="2"/>
          <c:order val="2"/>
          <c:tx>
            <c:strRef>
              <c:f>'70demand'!$F$23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'70demand'!$F$25:$F$28</c:f>
              <c:numCache>
                <c:formatCode>General</c:formatCode>
                <c:ptCount val="4"/>
                <c:pt idx="0">
                  <c:v>4.1928930214006952</c:v>
                </c:pt>
                <c:pt idx="1">
                  <c:v>2.5370492702321989</c:v>
                </c:pt>
                <c:pt idx="2">
                  <c:v>-1.0376288467051389</c:v>
                </c:pt>
                <c:pt idx="3">
                  <c:v>-2.8156198975458331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4-4856-A8C3-C904411628C6}"/>
            </c:ext>
          </c:extLst>
        </c:ser>
        <c:ser>
          <c:idx val="3"/>
          <c:order val="3"/>
          <c:tx>
            <c:strRef>
              <c:f>'70demand'!$G$23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'70demand'!$G$25:$G$28</c:f>
              <c:numCache>
                <c:formatCode>General</c:formatCode>
                <c:ptCount val="4"/>
                <c:pt idx="0">
                  <c:v>-5.4162858675045458</c:v>
                </c:pt>
                <c:pt idx="1">
                  <c:v>2.9207610444345398</c:v>
                </c:pt>
                <c:pt idx="2">
                  <c:v>3.0627582195971272</c:v>
                </c:pt>
                <c:pt idx="3">
                  <c:v>8.0122661389608645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E4-4856-A8C3-C904411628C6}"/>
            </c:ext>
          </c:extLst>
        </c:ser>
        <c:ser>
          <c:idx val="4"/>
          <c:order val="4"/>
          <c:tx>
            <c:strRef>
              <c:f>'70demand'!$H$23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'70demand'!$H$25:$H$28</c:f>
              <c:numCache>
                <c:formatCode>General</c:formatCode>
                <c:ptCount val="4"/>
                <c:pt idx="0">
                  <c:v>13.832980828273179</c:v>
                </c:pt>
                <c:pt idx="1">
                  <c:v>10.404584840008193</c:v>
                </c:pt>
                <c:pt idx="2">
                  <c:v>16.057174046530665</c:v>
                </c:pt>
                <c:pt idx="3">
                  <c:v>13.314457255918668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E4-4856-A8C3-C904411628C6}"/>
            </c:ext>
          </c:extLst>
        </c:ser>
        <c:ser>
          <c:idx val="5"/>
          <c:order val="5"/>
          <c:tx>
            <c:strRef>
              <c:f>'70demand'!$I$23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'70demand'!$I$25:$I$28</c:f>
              <c:numCache>
                <c:formatCode>General</c:formatCode>
                <c:ptCount val="4"/>
                <c:pt idx="0">
                  <c:v>26.510910110104575</c:v>
                </c:pt>
                <c:pt idx="1">
                  <c:v>4.440861182430333</c:v>
                </c:pt>
                <c:pt idx="2">
                  <c:v>8.0332735866684164</c:v>
                </c:pt>
                <c:pt idx="3">
                  <c:v>19.32746939425186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E4-4856-A8C3-C90441162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778480"/>
        <c:axId val="1459790480"/>
      </c:scatterChart>
      <c:valAx>
        <c:axId val="14597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90480"/>
        <c:crossesAt val="-10"/>
        <c:crossBetween val="midCat"/>
      </c:valAx>
      <c:valAx>
        <c:axId val="14597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70, Prediction Horizon 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'70demand'!$D$23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'70demand'!$D$30:$D$33</c:f>
              <c:numCache>
                <c:formatCode>General</c:formatCode>
                <c:ptCount val="4"/>
                <c:pt idx="0">
                  <c:v>1.1340524568818071</c:v>
                </c:pt>
                <c:pt idx="1">
                  <c:v>1.1588146425202921</c:v>
                </c:pt>
                <c:pt idx="2">
                  <c:v>-1.2990409522034185</c:v>
                </c:pt>
                <c:pt idx="3">
                  <c:v>-3.5426619071334549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99-4E33-B60B-D1218DD9C4A1}"/>
            </c:ext>
          </c:extLst>
        </c:ser>
        <c:ser>
          <c:idx val="1"/>
          <c:order val="1"/>
          <c:tx>
            <c:strRef>
              <c:f>'70demand'!$E$23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'70demand'!$E$30:$E$33</c:f>
              <c:numCache>
                <c:formatCode>General</c:formatCode>
                <c:ptCount val="4"/>
                <c:pt idx="0">
                  <c:v>-0.40660965473145139</c:v>
                </c:pt>
                <c:pt idx="1">
                  <c:v>2.3996962915601006</c:v>
                </c:pt>
                <c:pt idx="2">
                  <c:v>1.2502997122762134</c:v>
                </c:pt>
                <c:pt idx="3">
                  <c:v>0.45606218030691076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99-4E33-B60B-D1218DD9C4A1}"/>
            </c:ext>
          </c:extLst>
        </c:ser>
        <c:ser>
          <c:idx val="2"/>
          <c:order val="2"/>
          <c:tx>
            <c:strRef>
              <c:f>'70demand'!$F$23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'70demand'!$F$30:$F$33</c:f>
              <c:numCache>
                <c:formatCode>General</c:formatCode>
                <c:ptCount val="4"/>
                <c:pt idx="0">
                  <c:v>4.1891538183495198</c:v>
                </c:pt>
                <c:pt idx="1">
                  <c:v>2.0740112923932132</c:v>
                </c:pt>
                <c:pt idx="2">
                  <c:v>-1.8203686854208516</c:v>
                </c:pt>
                <c:pt idx="3">
                  <c:v>-2.7408358365220509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99-4E33-B60B-D1218DD9C4A1}"/>
            </c:ext>
          </c:extLst>
        </c:ser>
        <c:ser>
          <c:idx val="3"/>
          <c:order val="3"/>
          <c:tx>
            <c:strRef>
              <c:f>'70demand'!$G$23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'70demand'!$G$30:$G$33</c:f>
              <c:numCache>
                <c:formatCode>General</c:formatCode>
                <c:ptCount val="4"/>
                <c:pt idx="0">
                  <c:v>-3.2024894823900834</c:v>
                </c:pt>
                <c:pt idx="1">
                  <c:v>3.4509845389245988</c:v>
                </c:pt>
                <c:pt idx="2">
                  <c:v>1.2794851847096367</c:v>
                </c:pt>
                <c:pt idx="3">
                  <c:v>8.7773892157677391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99-4E33-B60B-D1218DD9C4A1}"/>
            </c:ext>
          </c:extLst>
        </c:ser>
        <c:ser>
          <c:idx val="4"/>
          <c:order val="4"/>
          <c:tx>
            <c:strRef>
              <c:f>'70demand'!$H$23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'70demand'!$H$30:$H$33</c:f>
              <c:numCache>
                <c:formatCode>General</c:formatCode>
                <c:ptCount val="4"/>
                <c:pt idx="0">
                  <c:v>14.565054240294733</c:v>
                </c:pt>
                <c:pt idx="1">
                  <c:v>11.092993109094632</c:v>
                </c:pt>
                <c:pt idx="2">
                  <c:v>14.773145937094911</c:v>
                </c:pt>
                <c:pt idx="3">
                  <c:v>13.788633417479698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99-4E33-B60B-D1218DD9C4A1}"/>
            </c:ext>
          </c:extLst>
        </c:ser>
        <c:ser>
          <c:idx val="5"/>
          <c:order val="5"/>
          <c:tx>
            <c:strRef>
              <c:f>'70demand'!$I$23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'70demand'!$I$30:$I$33</c:f>
              <c:numCache>
                <c:formatCode>General</c:formatCode>
                <c:ptCount val="4"/>
                <c:pt idx="0">
                  <c:v>23.64791451843957</c:v>
                </c:pt>
                <c:pt idx="1">
                  <c:v>3.9169821244437664</c:v>
                </c:pt>
                <c:pt idx="2">
                  <c:v>6.9682143129018161</c:v>
                </c:pt>
                <c:pt idx="3">
                  <c:v>18.108775839279172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99-4E33-B60B-D1218DD9C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559008"/>
        <c:axId val="1519571968"/>
      </c:scatterChart>
      <c:valAx>
        <c:axId val="15195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71968"/>
        <c:crossesAt val="-5"/>
        <c:crossBetween val="midCat"/>
      </c:valAx>
      <c:valAx>
        <c:axId val="15195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120, Prediction Horizon 2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'120demand'!$D$28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'120demand'!$D$30:$D$33</c:f>
              <c:numCache>
                <c:formatCode>General</c:formatCode>
                <c:ptCount val="4"/>
                <c:pt idx="0">
                  <c:v>2.1069377260240962</c:v>
                </c:pt>
                <c:pt idx="1">
                  <c:v>6.6306569613111446</c:v>
                </c:pt>
                <c:pt idx="2">
                  <c:v>3.8170904281393554</c:v>
                </c:pt>
                <c:pt idx="3">
                  <c:v>2.5841896428934752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55-4153-8C6F-9ECDF35D89B9}"/>
            </c:ext>
          </c:extLst>
        </c:ser>
        <c:ser>
          <c:idx val="1"/>
          <c:order val="1"/>
          <c:tx>
            <c:strRef>
              <c:f>'120demand'!$E$28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'120demand'!$E$30:$E$33</c:f>
              <c:numCache>
                <c:formatCode>General</c:formatCode>
                <c:ptCount val="4"/>
                <c:pt idx="0">
                  <c:v>2.1918960972976387</c:v>
                </c:pt>
                <c:pt idx="1">
                  <c:v>1.6943994580462196</c:v>
                </c:pt>
                <c:pt idx="2">
                  <c:v>5.4523514654980776</c:v>
                </c:pt>
                <c:pt idx="3">
                  <c:v>4.2596826606543736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55-4153-8C6F-9ECDF35D89B9}"/>
            </c:ext>
          </c:extLst>
        </c:ser>
        <c:ser>
          <c:idx val="2"/>
          <c:order val="2"/>
          <c:tx>
            <c:strRef>
              <c:f>'120demand'!$F$28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'120demand'!$F$30:$F$33</c:f>
              <c:numCache>
                <c:formatCode>General</c:formatCode>
                <c:ptCount val="4"/>
                <c:pt idx="0">
                  <c:v>6.4349026445800668</c:v>
                </c:pt>
                <c:pt idx="1">
                  <c:v>8.6744405696018738</c:v>
                </c:pt>
                <c:pt idx="2">
                  <c:v>2.784074396977624</c:v>
                </c:pt>
                <c:pt idx="3">
                  <c:v>1.4428945074106476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55-4153-8C6F-9ECDF35D89B9}"/>
            </c:ext>
          </c:extLst>
        </c:ser>
        <c:ser>
          <c:idx val="3"/>
          <c:order val="3"/>
          <c:tx>
            <c:strRef>
              <c:f>'120demand'!$G$28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'120demand'!$G$30:$G$33</c:f>
              <c:numCache>
                <c:formatCode>General</c:formatCode>
                <c:ptCount val="4"/>
                <c:pt idx="0">
                  <c:v>16.967511538381206</c:v>
                </c:pt>
                <c:pt idx="1">
                  <c:v>11.985297700677332</c:v>
                </c:pt>
                <c:pt idx="2">
                  <c:v>15.45342531552164</c:v>
                </c:pt>
                <c:pt idx="3">
                  <c:v>10.177443944003167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55-4153-8C6F-9ECDF35D89B9}"/>
            </c:ext>
          </c:extLst>
        </c:ser>
        <c:ser>
          <c:idx val="4"/>
          <c:order val="4"/>
          <c:tx>
            <c:strRef>
              <c:f>'120demand'!$H$28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'120demand'!$H$30:$H$33</c:f>
              <c:numCache>
                <c:formatCode>General</c:formatCode>
                <c:ptCount val="4"/>
                <c:pt idx="0">
                  <c:v>22.858115398448334</c:v>
                </c:pt>
                <c:pt idx="1">
                  <c:v>10.416559625956948</c:v>
                </c:pt>
                <c:pt idx="2">
                  <c:v>7.9355700560036917</c:v>
                </c:pt>
                <c:pt idx="3">
                  <c:v>6.1469197965370173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55-4153-8C6F-9ECDF35D89B9}"/>
            </c:ext>
          </c:extLst>
        </c:ser>
        <c:ser>
          <c:idx val="5"/>
          <c:order val="5"/>
          <c:tx>
            <c:strRef>
              <c:f>'120demand'!$I$28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'120demand'!$I$30:$I$33</c:f>
              <c:numCache>
                <c:formatCode>General</c:formatCode>
                <c:ptCount val="4"/>
                <c:pt idx="0">
                  <c:v>3.9126051348626469</c:v>
                </c:pt>
                <c:pt idx="1">
                  <c:v>20.977944121424724</c:v>
                </c:pt>
                <c:pt idx="2">
                  <c:v>10.74412694905188</c:v>
                </c:pt>
                <c:pt idx="3">
                  <c:v>8.5903296642589844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55-4153-8C6F-9ECDF35D8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72863"/>
        <c:axId val="448674783"/>
      </c:scatterChart>
      <c:valAx>
        <c:axId val="44867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4783"/>
        <c:crosses val="autoZero"/>
        <c:crossBetween val="midCat"/>
      </c:valAx>
      <c:valAx>
        <c:axId val="4486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120, Prediction Horizon 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'120demand'!$D$28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'120demand'!$D$35:$D$38</c:f>
              <c:numCache>
                <c:formatCode>General</c:formatCode>
                <c:ptCount val="4"/>
                <c:pt idx="0">
                  <c:v>0.85923843172800007</c:v>
                </c:pt>
                <c:pt idx="1">
                  <c:v>3.7828688759607472</c:v>
                </c:pt>
                <c:pt idx="2">
                  <c:v>-8.6451040057714259</c:v>
                </c:pt>
                <c:pt idx="3">
                  <c:v>-2.8764601966351893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D-4A23-9563-96AB17A58B6B}"/>
            </c:ext>
          </c:extLst>
        </c:ser>
        <c:ser>
          <c:idx val="1"/>
          <c:order val="1"/>
          <c:tx>
            <c:strRef>
              <c:f>'120demand'!$E$28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'120demand'!$E$35:$E$38</c:f>
              <c:numCache>
                <c:formatCode>General</c:formatCode>
                <c:ptCount val="4"/>
                <c:pt idx="0">
                  <c:v>2.5433192552369492</c:v>
                </c:pt>
                <c:pt idx="1">
                  <c:v>3.6309315889195863</c:v>
                </c:pt>
                <c:pt idx="2">
                  <c:v>17.263398007896434</c:v>
                </c:pt>
                <c:pt idx="3">
                  <c:v>5.9972161358271698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AD-4A23-9563-96AB17A58B6B}"/>
            </c:ext>
          </c:extLst>
        </c:ser>
        <c:ser>
          <c:idx val="2"/>
          <c:order val="2"/>
          <c:tx>
            <c:strRef>
              <c:f>'120demand'!$F$28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'120demand'!$F$35:$F$38</c:f>
              <c:numCache>
                <c:formatCode>General</c:formatCode>
                <c:ptCount val="4"/>
                <c:pt idx="0">
                  <c:v>7.1014966579482834</c:v>
                </c:pt>
                <c:pt idx="1">
                  <c:v>5.1078901482127455</c:v>
                </c:pt>
                <c:pt idx="2">
                  <c:v>-12.287489102005228</c:v>
                </c:pt>
                <c:pt idx="3">
                  <c:v>-4.1121766928218531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AD-4A23-9563-96AB17A58B6B}"/>
            </c:ext>
          </c:extLst>
        </c:ser>
        <c:ser>
          <c:idx val="3"/>
          <c:order val="3"/>
          <c:tx>
            <c:strRef>
              <c:f>'120demand'!$G$28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'120demand'!$G$35:$G$38</c:f>
              <c:numCache>
                <c:formatCode>General</c:formatCode>
                <c:ptCount val="4"/>
                <c:pt idx="0">
                  <c:v>16.724561611126958</c:v>
                </c:pt>
                <c:pt idx="1">
                  <c:v>15.218132835831282</c:v>
                </c:pt>
                <c:pt idx="2">
                  <c:v>22.851911925430386</c:v>
                </c:pt>
                <c:pt idx="3">
                  <c:v>13.456919896137157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AD-4A23-9563-96AB17A58B6B}"/>
            </c:ext>
          </c:extLst>
        </c:ser>
        <c:ser>
          <c:idx val="4"/>
          <c:order val="4"/>
          <c:tx>
            <c:strRef>
              <c:f>'120demand'!$H$28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'120demand'!$H$35:$H$38</c:f>
              <c:numCache>
                <c:formatCode>General</c:formatCode>
                <c:ptCount val="4"/>
                <c:pt idx="0">
                  <c:v>21.543441401633867</c:v>
                </c:pt>
                <c:pt idx="1">
                  <c:v>13.923213276473312</c:v>
                </c:pt>
                <c:pt idx="2">
                  <c:v>17.632173868365616</c:v>
                </c:pt>
                <c:pt idx="3">
                  <c:v>10.957971535734471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AD-4A23-9563-96AB17A58B6B}"/>
            </c:ext>
          </c:extLst>
        </c:ser>
        <c:ser>
          <c:idx val="5"/>
          <c:order val="5"/>
          <c:tx>
            <c:strRef>
              <c:f>'120demand'!$I$28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'120demand'!$I$35:$I$38</c:f>
              <c:numCache>
                <c:formatCode>General</c:formatCode>
                <c:ptCount val="4"/>
                <c:pt idx="0">
                  <c:v>3.8276685955777814</c:v>
                </c:pt>
                <c:pt idx="1">
                  <c:v>20.546356015302383</c:v>
                </c:pt>
                <c:pt idx="2">
                  <c:v>19.561644592373664</c:v>
                </c:pt>
                <c:pt idx="3">
                  <c:v>8.7574405789495451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AD-4A23-9563-96AB17A5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931423"/>
        <c:axId val="877929023"/>
      </c:scatterChart>
      <c:valAx>
        <c:axId val="87793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29023"/>
        <c:crossesAt val="-20"/>
        <c:crossBetween val="midCat"/>
      </c:valAx>
      <c:valAx>
        <c:axId val="87792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3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120, Prediction Horizon 10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'120demand'!$D$28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'120demand'!$D$40:$D$43</c:f>
              <c:numCache>
                <c:formatCode>General</c:formatCode>
                <c:ptCount val="4"/>
                <c:pt idx="0">
                  <c:v>8.903060516652948</c:v>
                </c:pt>
                <c:pt idx="1">
                  <c:v>8.1304858535502493</c:v>
                </c:pt>
                <c:pt idx="2">
                  <c:v>7.6853282031835324</c:v>
                </c:pt>
                <c:pt idx="3">
                  <c:v>-5.9711984017610265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AD-42A1-A9E7-153192212C09}"/>
            </c:ext>
          </c:extLst>
        </c:ser>
        <c:ser>
          <c:idx val="1"/>
          <c:order val="1"/>
          <c:tx>
            <c:strRef>
              <c:f>'120demand'!$E$28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'120demand'!$E$40:$E$43</c:f>
              <c:numCache>
                <c:formatCode>General</c:formatCode>
                <c:ptCount val="4"/>
                <c:pt idx="0">
                  <c:v>-1.8476178379007682</c:v>
                </c:pt>
                <c:pt idx="1">
                  <c:v>-0.72930890307283414</c:v>
                </c:pt>
                <c:pt idx="2">
                  <c:v>1.4064865093730508</c:v>
                </c:pt>
                <c:pt idx="3">
                  <c:v>8.9104823600393832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AD-42A1-A9E7-153192212C09}"/>
            </c:ext>
          </c:extLst>
        </c:ser>
        <c:ser>
          <c:idx val="2"/>
          <c:order val="2"/>
          <c:tx>
            <c:strRef>
              <c:f>'120demand'!$F$28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'120demand'!$F$40:$F$43</c:f>
              <c:numCache>
                <c:formatCode>General</c:formatCode>
                <c:ptCount val="4"/>
                <c:pt idx="0">
                  <c:v>14.185919790758511</c:v>
                </c:pt>
                <c:pt idx="1">
                  <c:v>10.635716361522823</c:v>
                </c:pt>
                <c:pt idx="2">
                  <c:v>8.3780151118860786</c:v>
                </c:pt>
                <c:pt idx="3">
                  <c:v>-8.0176547515257006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AD-42A1-A9E7-153192212C09}"/>
            </c:ext>
          </c:extLst>
        </c:ser>
        <c:ser>
          <c:idx val="3"/>
          <c:order val="3"/>
          <c:tx>
            <c:strRef>
              <c:f>'120demand'!$G$28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'120demand'!$G$40:$G$43</c:f>
              <c:numCache>
                <c:formatCode>General</c:formatCode>
                <c:ptCount val="4"/>
                <c:pt idx="0">
                  <c:v>11.965109884372545</c:v>
                </c:pt>
                <c:pt idx="1">
                  <c:v>9.6080082978886363</c:v>
                </c:pt>
                <c:pt idx="2">
                  <c:v>11.007232807289894</c:v>
                </c:pt>
                <c:pt idx="3">
                  <c:v>14.820641694105847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AD-42A1-A9E7-153192212C09}"/>
            </c:ext>
          </c:extLst>
        </c:ser>
        <c:ser>
          <c:idx val="4"/>
          <c:order val="4"/>
          <c:tx>
            <c:strRef>
              <c:f>'120demand'!$H$28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'120demand'!$H$40:$H$43</c:f>
              <c:numCache>
                <c:formatCode>General</c:formatCode>
                <c:ptCount val="4"/>
                <c:pt idx="0">
                  <c:v>15.900683347890865</c:v>
                </c:pt>
                <c:pt idx="1">
                  <c:v>9.6143965472948629</c:v>
                </c:pt>
                <c:pt idx="2">
                  <c:v>4.0230180342187758</c:v>
                </c:pt>
                <c:pt idx="3">
                  <c:v>9.9188203257462817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AD-42A1-A9E7-153192212C09}"/>
            </c:ext>
          </c:extLst>
        </c:ser>
        <c:ser>
          <c:idx val="5"/>
          <c:order val="5"/>
          <c:tx>
            <c:strRef>
              <c:f>'120demand'!$I$28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'120demand'!$I$40:$I$43</c:f>
              <c:numCache>
                <c:formatCode>General</c:formatCode>
                <c:ptCount val="4"/>
                <c:pt idx="0">
                  <c:v>1.026143881116458</c:v>
                </c:pt>
                <c:pt idx="1">
                  <c:v>13.016697280649653</c:v>
                </c:pt>
                <c:pt idx="2">
                  <c:v>6.0311848301959738</c:v>
                </c:pt>
                <c:pt idx="3">
                  <c:v>9.0958056541494656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AD-42A1-A9E7-153192212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26559"/>
        <c:axId val="807527039"/>
      </c:scatterChart>
      <c:valAx>
        <c:axId val="80752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27039"/>
        <c:crossesAt val="-10"/>
        <c:crossBetween val="midCat"/>
      </c:valAx>
      <c:valAx>
        <c:axId val="8075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2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139700</xdr:colOff>
      <xdr:row>26</xdr:row>
      <xdr:rowOff>130175</xdr:rowOff>
    </xdr:from>
    <xdr:to>
      <xdr:col>20</xdr:col>
      <xdr:colOff>63500</xdr:colOff>
      <xdr:row>41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59B58-9BB4-9BC6-F2A9-D0B5B469E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396875</xdr:colOff>
      <xdr:row>26</xdr:row>
      <xdr:rowOff>161925</xdr:rowOff>
    </xdr:from>
    <xdr:to>
      <xdr:col>28</xdr:col>
      <xdr:colOff>511175</xdr:colOff>
      <xdr:row>41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37BE95-02F0-D6F9-5B16-2F328FF90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149225</xdr:colOff>
      <xdr:row>42</xdr:row>
      <xdr:rowOff>60325</xdr:rowOff>
    </xdr:from>
    <xdr:to>
      <xdr:col>20</xdr:col>
      <xdr:colOff>73025</xdr:colOff>
      <xdr:row>56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A25AB2-D8D2-35B0-E5AA-3491CD4EB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17</xdr:row>
      <xdr:rowOff>174625</xdr:rowOff>
    </xdr:from>
    <xdr:to>
      <xdr:col>18</xdr:col>
      <xdr:colOff>647700</xdr:colOff>
      <xdr:row>32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75D9A-C82E-95E5-F5D9-3A61C9D58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15875</xdr:colOff>
      <xdr:row>19</xdr:row>
      <xdr:rowOff>149225</xdr:rowOff>
    </xdr:from>
    <xdr:to>
      <xdr:col>28</xdr:col>
      <xdr:colOff>349250</xdr:colOff>
      <xdr:row>34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704DDA-1B25-AA68-219E-42C84A451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663576</xdr:colOff>
      <xdr:row>17</xdr:row>
      <xdr:rowOff>130175</xdr:rowOff>
    </xdr:from>
    <xdr:to>
      <xdr:col>18</xdr:col>
      <xdr:colOff>603250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F6162-B769-4B18-592B-5B842E348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225425</xdr:colOff>
      <xdr:row>18</xdr:row>
      <xdr:rowOff>57150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95EC0B-1D3E-83C3-AFD3-90A1FB06F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644525</xdr:colOff>
      <xdr:row>34</xdr:row>
      <xdr:rowOff>28575</xdr:rowOff>
    </xdr:from>
    <xdr:to>
      <xdr:col>18</xdr:col>
      <xdr:colOff>622300</xdr:colOff>
      <xdr:row>48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6F0F-791B-A90E-347F-734504108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8"/>
  <sheetViews>
    <sheetView workbookViewId="0">
      <selection activeCell="H50" sqref="H50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t="s">
        <v>43</v>
      </c>
    </row>
    <row r="3" spans="1:43" x14ac:dyDescent="0.25">
      <c r="A3" s="1">
        <v>20200000000000</v>
      </c>
      <c r="B3">
        <v>100</v>
      </c>
      <c r="C3">
        <v>2</v>
      </c>
      <c r="D3">
        <v>0</v>
      </c>
      <c r="E3">
        <v>0</v>
      </c>
      <c r="F3">
        <v>798.95</v>
      </c>
      <c r="G3">
        <v>7367.41</v>
      </c>
      <c r="H3">
        <v>2949.34</v>
      </c>
      <c r="I3">
        <v>25785.9</v>
      </c>
      <c r="J3">
        <v>737.33600000000001</v>
      </c>
      <c r="K3">
        <v>34232</v>
      </c>
      <c r="L3">
        <v>0</v>
      </c>
      <c r="M3">
        <v>798.39</v>
      </c>
      <c r="N3">
        <v>0</v>
      </c>
      <c r="O3">
        <v>796.41300000000001</v>
      </c>
      <c r="P3">
        <v>0</v>
      </c>
      <c r="Q3">
        <v>848.55399999999997</v>
      </c>
      <c r="R3">
        <v>0</v>
      </c>
      <c r="S3">
        <v>758.90599999999995</v>
      </c>
      <c r="T3">
        <v>0</v>
      </c>
      <c r="U3">
        <v>0.22935</v>
      </c>
      <c r="V3">
        <v>0</v>
      </c>
      <c r="W3">
        <v>0</v>
      </c>
      <c r="X3">
        <v>0</v>
      </c>
      <c r="Y3" s="1">
        <v>2.9100000000000001E-6</v>
      </c>
      <c r="Z3">
        <v>0</v>
      </c>
      <c r="AA3">
        <v>0</v>
      </c>
      <c r="AB3">
        <v>0</v>
      </c>
      <c r="AC3">
        <v>0</v>
      </c>
      <c r="AD3">
        <v>0</v>
      </c>
      <c r="AE3">
        <v>1.3158300000000001</v>
      </c>
      <c r="AF3">
        <v>0</v>
      </c>
      <c r="AG3">
        <v>1.5245</v>
      </c>
      <c r="AH3">
        <v>0</v>
      </c>
      <c r="AI3">
        <v>1.38907</v>
      </c>
      <c r="AJ3">
        <v>0</v>
      </c>
      <c r="AK3">
        <v>32123</v>
      </c>
      <c r="AL3">
        <v>0</v>
      </c>
      <c r="AM3">
        <v>1039</v>
      </c>
      <c r="AN3">
        <v>0</v>
      </c>
      <c r="AO3">
        <v>708</v>
      </c>
      <c r="AP3">
        <v>0</v>
      </c>
      <c r="AQ3">
        <v>362</v>
      </c>
    </row>
    <row r="4" spans="1:43" x14ac:dyDescent="0.25">
      <c r="A4" s="1">
        <v>20200000000000</v>
      </c>
      <c r="B4">
        <v>100</v>
      </c>
      <c r="C4">
        <v>2</v>
      </c>
      <c r="D4">
        <v>10</v>
      </c>
      <c r="E4">
        <v>0</v>
      </c>
      <c r="F4">
        <v>743.27499999999998</v>
      </c>
      <c r="G4">
        <v>7114.03</v>
      </c>
      <c r="H4">
        <v>3030.42</v>
      </c>
      <c r="I4">
        <v>24899.1</v>
      </c>
      <c r="J4">
        <v>757.60599999999999</v>
      </c>
      <c r="K4">
        <v>34510</v>
      </c>
      <c r="L4">
        <v>763.00599999999997</v>
      </c>
      <c r="M4">
        <v>740.74400000000003</v>
      </c>
      <c r="N4">
        <v>828.61199999999997</v>
      </c>
      <c r="O4">
        <v>763.57899999999995</v>
      </c>
      <c r="P4">
        <v>770.54899999999998</v>
      </c>
      <c r="Q4">
        <v>731.68799999999999</v>
      </c>
      <c r="R4">
        <v>877.97199999999998</v>
      </c>
      <c r="S4">
        <v>684.65</v>
      </c>
      <c r="T4">
        <v>0.21682899999999999</v>
      </c>
      <c r="U4">
        <v>0.220219</v>
      </c>
      <c r="V4">
        <v>0</v>
      </c>
      <c r="W4">
        <v>0</v>
      </c>
      <c r="X4" s="1">
        <v>1.3799999999999999E-6</v>
      </c>
      <c r="Y4" s="1">
        <v>5.1000000000000003E-6</v>
      </c>
      <c r="Z4">
        <v>0</v>
      </c>
      <c r="AA4">
        <v>0</v>
      </c>
      <c r="AB4">
        <v>0</v>
      </c>
      <c r="AC4">
        <v>0</v>
      </c>
      <c r="AD4">
        <v>1.2531099999999999</v>
      </c>
      <c r="AE4">
        <v>1.3312299999999999</v>
      </c>
      <c r="AF4">
        <v>1.2196499999999999</v>
      </c>
      <c r="AG4">
        <v>1.56193</v>
      </c>
      <c r="AH4">
        <v>1.34812</v>
      </c>
      <c r="AI4">
        <v>1.4168799999999999</v>
      </c>
      <c r="AJ4">
        <v>3227</v>
      </c>
      <c r="AK4">
        <v>29127</v>
      </c>
      <c r="AL4">
        <v>116</v>
      </c>
      <c r="AM4">
        <v>966</v>
      </c>
      <c r="AN4">
        <v>71</v>
      </c>
      <c r="AO4">
        <v>647</v>
      </c>
      <c r="AP4">
        <v>36</v>
      </c>
      <c r="AQ4">
        <v>320</v>
      </c>
    </row>
    <row r="5" spans="1:43" x14ac:dyDescent="0.25">
      <c r="A5" s="1">
        <v>20200000000000</v>
      </c>
      <c r="B5">
        <v>100</v>
      </c>
      <c r="C5">
        <v>2</v>
      </c>
      <c r="D5">
        <v>20</v>
      </c>
      <c r="E5">
        <v>0</v>
      </c>
      <c r="F5">
        <v>817.78300000000002</v>
      </c>
      <c r="G5">
        <v>7463.89</v>
      </c>
      <c r="H5">
        <v>2882.45</v>
      </c>
      <c r="I5">
        <v>26123.599999999999</v>
      </c>
      <c r="J5">
        <v>720.61199999999997</v>
      </c>
      <c r="K5">
        <v>34588</v>
      </c>
      <c r="L5">
        <v>905.39400000000001</v>
      </c>
      <c r="M5">
        <v>794.19</v>
      </c>
      <c r="N5">
        <v>1121.93</v>
      </c>
      <c r="O5">
        <v>788.38</v>
      </c>
      <c r="P5">
        <v>1065.44</v>
      </c>
      <c r="Q5">
        <v>773.37300000000005</v>
      </c>
      <c r="R5">
        <v>766.80899999999997</v>
      </c>
      <c r="S5">
        <v>759.875</v>
      </c>
      <c r="T5">
        <v>0.235902</v>
      </c>
      <c r="U5">
        <v>0.228351</v>
      </c>
      <c r="V5">
        <v>0</v>
      </c>
      <c r="W5">
        <v>0</v>
      </c>
      <c r="X5" s="1">
        <v>2.12E-6</v>
      </c>
      <c r="Y5" s="1">
        <v>3.5999999999999998E-6</v>
      </c>
      <c r="Z5">
        <v>0</v>
      </c>
      <c r="AA5">
        <v>0</v>
      </c>
      <c r="AB5">
        <v>0</v>
      </c>
      <c r="AC5">
        <v>0</v>
      </c>
      <c r="AD5">
        <v>1.0023599999999999</v>
      </c>
      <c r="AE5">
        <v>1.3369599999999999</v>
      </c>
      <c r="AF5">
        <v>1.2226900000000001</v>
      </c>
      <c r="AG5">
        <v>1.57033</v>
      </c>
      <c r="AH5">
        <v>1.2795300000000001</v>
      </c>
      <c r="AI5">
        <v>1.3927099999999999</v>
      </c>
      <c r="AJ5">
        <v>6564</v>
      </c>
      <c r="AK5">
        <v>25905</v>
      </c>
      <c r="AL5">
        <v>232</v>
      </c>
      <c r="AM5">
        <v>821</v>
      </c>
      <c r="AN5">
        <v>142</v>
      </c>
      <c r="AO5">
        <v>560</v>
      </c>
      <c r="AP5">
        <v>68</v>
      </c>
      <c r="AQ5">
        <v>296</v>
      </c>
    </row>
    <row r="6" spans="1:43" x14ac:dyDescent="0.25">
      <c r="A6" s="1">
        <v>20200000000000</v>
      </c>
      <c r="B6">
        <v>100</v>
      </c>
      <c r="C6">
        <v>2</v>
      </c>
      <c r="D6">
        <v>30</v>
      </c>
      <c r="E6">
        <v>0</v>
      </c>
      <c r="F6">
        <v>831.971</v>
      </c>
      <c r="G6">
        <v>7636.67</v>
      </c>
      <c r="H6">
        <v>3006.27</v>
      </c>
      <c r="I6">
        <v>26728.400000000001</v>
      </c>
      <c r="J6">
        <v>751.56700000000001</v>
      </c>
      <c r="K6">
        <v>34670</v>
      </c>
      <c r="L6">
        <v>943.65899999999999</v>
      </c>
      <c r="M6">
        <v>779.56100000000004</v>
      </c>
      <c r="N6">
        <v>1083.76</v>
      </c>
      <c r="O6">
        <v>833.59500000000003</v>
      </c>
      <c r="P6">
        <v>1006.65</v>
      </c>
      <c r="Q6">
        <v>832.93100000000004</v>
      </c>
      <c r="R6">
        <v>835.22799999999995</v>
      </c>
      <c r="S6">
        <v>813.803</v>
      </c>
      <c r="T6">
        <v>0.24593499999999999</v>
      </c>
      <c r="U6">
        <v>0.22961599999999999</v>
      </c>
      <c r="V6">
        <v>0</v>
      </c>
      <c r="W6">
        <v>0</v>
      </c>
      <c r="X6" s="1">
        <v>2.88E-6</v>
      </c>
      <c r="Y6" s="1">
        <v>3.58E-6</v>
      </c>
      <c r="Z6">
        <v>0</v>
      </c>
      <c r="AA6">
        <v>0</v>
      </c>
      <c r="AB6">
        <v>0</v>
      </c>
      <c r="AC6">
        <v>0</v>
      </c>
      <c r="AD6">
        <v>1.2250799999999999</v>
      </c>
      <c r="AE6">
        <v>1.40551</v>
      </c>
      <c r="AF6">
        <v>1.4047499999999999</v>
      </c>
      <c r="AG6">
        <v>1.5871500000000001</v>
      </c>
      <c r="AH6">
        <v>1.3403700000000001</v>
      </c>
      <c r="AI6">
        <v>1.53434</v>
      </c>
      <c r="AJ6">
        <v>9715</v>
      </c>
      <c r="AK6">
        <v>22853</v>
      </c>
      <c r="AL6">
        <v>308</v>
      </c>
      <c r="AM6">
        <v>785</v>
      </c>
      <c r="AN6">
        <v>213</v>
      </c>
      <c r="AO6">
        <v>467</v>
      </c>
      <c r="AP6">
        <v>101</v>
      </c>
      <c r="AQ6">
        <v>228</v>
      </c>
    </row>
    <row r="7" spans="1:43" x14ac:dyDescent="0.25">
      <c r="A7" s="1">
        <v>20200000000000</v>
      </c>
      <c r="B7">
        <v>100</v>
      </c>
      <c r="C7">
        <v>2</v>
      </c>
      <c r="D7">
        <v>40</v>
      </c>
      <c r="E7">
        <v>0</v>
      </c>
      <c r="F7">
        <v>878.72699999999998</v>
      </c>
      <c r="G7">
        <v>7773.79</v>
      </c>
      <c r="H7">
        <v>2998.25</v>
      </c>
      <c r="I7">
        <v>27208.3</v>
      </c>
      <c r="J7">
        <v>749.56299999999999</v>
      </c>
      <c r="K7">
        <v>34533</v>
      </c>
      <c r="L7">
        <v>985.62099999999998</v>
      </c>
      <c r="M7">
        <v>799.62900000000002</v>
      </c>
      <c r="N7">
        <v>1207.98</v>
      </c>
      <c r="O7">
        <v>823.03800000000001</v>
      </c>
      <c r="P7">
        <v>1132.33</v>
      </c>
      <c r="Q7">
        <v>831.00199999999995</v>
      </c>
      <c r="R7">
        <v>886.05799999999999</v>
      </c>
      <c r="S7">
        <v>752.96</v>
      </c>
      <c r="T7">
        <v>0.251388</v>
      </c>
      <c r="U7">
        <v>0.23255200000000001</v>
      </c>
      <c r="V7">
        <v>0</v>
      </c>
      <c r="W7">
        <v>0</v>
      </c>
      <c r="X7" s="1">
        <v>1.22E-6</v>
      </c>
      <c r="Y7" s="1">
        <v>7.5700000000000004E-6</v>
      </c>
      <c r="Z7">
        <v>0</v>
      </c>
      <c r="AA7">
        <v>0</v>
      </c>
      <c r="AB7">
        <v>0</v>
      </c>
      <c r="AC7">
        <v>0</v>
      </c>
      <c r="AD7">
        <v>1.18306</v>
      </c>
      <c r="AE7">
        <v>1.3829100000000001</v>
      </c>
      <c r="AF7">
        <v>1.32551</v>
      </c>
      <c r="AG7">
        <v>1.6315</v>
      </c>
      <c r="AH7">
        <v>1.28461</v>
      </c>
      <c r="AI7">
        <v>1.4502999999999999</v>
      </c>
      <c r="AJ7">
        <v>13064</v>
      </c>
      <c r="AK7">
        <v>19306</v>
      </c>
      <c r="AL7">
        <v>402</v>
      </c>
      <c r="AM7">
        <v>661</v>
      </c>
      <c r="AN7">
        <v>314</v>
      </c>
      <c r="AO7">
        <v>431</v>
      </c>
      <c r="AP7">
        <v>155</v>
      </c>
      <c r="AQ7">
        <v>200</v>
      </c>
    </row>
    <row r="8" spans="1:43" x14ac:dyDescent="0.25">
      <c r="A8" s="1">
        <v>20200000000000</v>
      </c>
      <c r="B8">
        <v>100</v>
      </c>
      <c r="C8">
        <v>2</v>
      </c>
      <c r="D8">
        <v>50</v>
      </c>
      <c r="E8">
        <v>0</v>
      </c>
      <c r="F8">
        <v>1048.75</v>
      </c>
      <c r="G8">
        <v>8348.74</v>
      </c>
      <c r="H8">
        <v>2725.69</v>
      </c>
      <c r="I8">
        <v>29220.6</v>
      </c>
      <c r="J8">
        <v>681.42200000000003</v>
      </c>
      <c r="K8">
        <v>34508</v>
      </c>
      <c r="L8">
        <v>1232.8399999999999</v>
      </c>
      <c r="M8">
        <v>863.01599999999996</v>
      </c>
      <c r="N8">
        <v>1255.22</v>
      </c>
      <c r="O8">
        <v>860.24400000000003</v>
      </c>
      <c r="P8">
        <v>1305.49</v>
      </c>
      <c r="Q8">
        <v>737.44399999999996</v>
      </c>
      <c r="R8">
        <v>1212.4000000000001</v>
      </c>
      <c r="S8">
        <v>886.96400000000006</v>
      </c>
      <c r="T8">
        <v>0.278812</v>
      </c>
      <c r="U8">
        <v>0.236814</v>
      </c>
      <c r="V8">
        <v>0</v>
      </c>
      <c r="W8">
        <v>0</v>
      </c>
      <c r="X8" s="1">
        <v>3.1099999999999999E-6</v>
      </c>
      <c r="Y8" s="1">
        <v>3.89E-6</v>
      </c>
      <c r="Z8">
        <v>0</v>
      </c>
      <c r="AA8">
        <v>0</v>
      </c>
      <c r="AB8">
        <v>0</v>
      </c>
      <c r="AC8">
        <v>0</v>
      </c>
      <c r="AD8">
        <v>1.08073</v>
      </c>
      <c r="AE8">
        <v>1.35023</v>
      </c>
      <c r="AF8">
        <v>1.16492</v>
      </c>
      <c r="AG8">
        <v>1.47651</v>
      </c>
      <c r="AH8">
        <v>1.3089299999999999</v>
      </c>
      <c r="AI8">
        <v>1.47587</v>
      </c>
      <c r="AJ8">
        <v>16247</v>
      </c>
      <c r="AK8">
        <v>16126</v>
      </c>
      <c r="AL8">
        <v>543</v>
      </c>
      <c r="AM8">
        <v>509</v>
      </c>
      <c r="AN8">
        <v>374</v>
      </c>
      <c r="AO8">
        <v>356</v>
      </c>
      <c r="AP8">
        <v>184</v>
      </c>
      <c r="AQ8">
        <v>169</v>
      </c>
    </row>
    <row r="9" spans="1:43" x14ac:dyDescent="0.25">
      <c r="A9" s="1">
        <v>20200000000000</v>
      </c>
      <c r="B9">
        <v>100</v>
      </c>
      <c r="C9">
        <v>2</v>
      </c>
      <c r="D9">
        <v>60</v>
      </c>
      <c r="E9">
        <v>0</v>
      </c>
      <c r="F9">
        <v>1044.49</v>
      </c>
      <c r="G9">
        <v>8389.75</v>
      </c>
      <c r="H9">
        <v>2779.72</v>
      </c>
      <c r="I9">
        <v>29364.1</v>
      </c>
      <c r="J9">
        <v>694.93</v>
      </c>
      <c r="K9">
        <v>34592</v>
      </c>
      <c r="L9">
        <v>1199.54</v>
      </c>
      <c r="M9">
        <v>802.26499999999999</v>
      </c>
      <c r="N9">
        <v>1353.83</v>
      </c>
      <c r="O9">
        <v>820.27</v>
      </c>
      <c r="P9">
        <v>1309.32</v>
      </c>
      <c r="Q9">
        <v>886.01400000000001</v>
      </c>
      <c r="R9">
        <v>1121.42</v>
      </c>
      <c r="S9">
        <v>717.66399999999999</v>
      </c>
      <c r="T9">
        <v>0.27799800000000002</v>
      </c>
      <c r="U9">
        <v>0.22916</v>
      </c>
      <c r="V9">
        <v>0</v>
      </c>
      <c r="W9">
        <v>0</v>
      </c>
      <c r="X9" s="1">
        <v>2.6699999999999998E-6</v>
      </c>
      <c r="Y9" s="1">
        <v>6.3199999999999996E-6</v>
      </c>
      <c r="Z9">
        <v>0</v>
      </c>
      <c r="AA9">
        <v>0</v>
      </c>
      <c r="AB9">
        <v>0</v>
      </c>
      <c r="AC9">
        <v>0</v>
      </c>
      <c r="AD9">
        <v>1.11717</v>
      </c>
      <c r="AE9">
        <v>1.29125</v>
      </c>
      <c r="AF9">
        <v>1.3422700000000001</v>
      </c>
      <c r="AG9">
        <v>1.6281300000000001</v>
      </c>
      <c r="AH9">
        <v>1.3100499999999999</v>
      </c>
      <c r="AI9">
        <v>1.4814000000000001</v>
      </c>
      <c r="AJ9">
        <v>19430</v>
      </c>
      <c r="AK9">
        <v>13040</v>
      </c>
      <c r="AL9">
        <v>631</v>
      </c>
      <c r="AM9">
        <v>397</v>
      </c>
      <c r="AN9">
        <v>440</v>
      </c>
      <c r="AO9">
        <v>279</v>
      </c>
      <c r="AP9">
        <v>223</v>
      </c>
      <c r="AQ9">
        <v>152</v>
      </c>
    </row>
    <row r="10" spans="1:43" x14ac:dyDescent="0.25">
      <c r="A10" s="1">
        <v>20200000000000</v>
      </c>
      <c r="B10">
        <v>100</v>
      </c>
      <c r="C10">
        <v>2</v>
      </c>
      <c r="D10">
        <v>70</v>
      </c>
      <c r="E10">
        <v>0</v>
      </c>
      <c r="F10">
        <v>1106.1199999999999</v>
      </c>
      <c r="G10">
        <v>8331.49</v>
      </c>
      <c r="H10">
        <v>2593.17</v>
      </c>
      <c r="I10">
        <v>29160.2</v>
      </c>
      <c r="J10">
        <v>648.29100000000005</v>
      </c>
      <c r="K10">
        <v>33765</v>
      </c>
      <c r="L10">
        <v>1226.8900000000001</v>
      </c>
      <c r="M10">
        <v>807.25</v>
      </c>
      <c r="N10">
        <v>1399.5</v>
      </c>
      <c r="O10">
        <v>827.29300000000001</v>
      </c>
      <c r="P10">
        <v>1232.4000000000001</v>
      </c>
      <c r="Q10">
        <v>846.10400000000004</v>
      </c>
      <c r="R10">
        <v>1100.68</v>
      </c>
      <c r="S10">
        <v>847.57799999999997</v>
      </c>
      <c r="T10">
        <v>0.27876400000000001</v>
      </c>
      <c r="U10">
        <v>0.22477900000000001</v>
      </c>
      <c r="V10">
        <v>0</v>
      </c>
      <c r="W10">
        <v>0</v>
      </c>
      <c r="X10" s="1">
        <v>1.79E-6</v>
      </c>
      <c r="Y10" s="1">
        <v>7.5299999999999999E-6</v>
      </c>
      <c r="Z10">
        <v>0</v>
      </c>
      <c r="AA10">
        <v>0</v>
      </c>
      <c r="AB10">
        <v>0</v>
      </c>
      <c r="AC10">
        <v>0</v>
      </c>
      <c r="AD10">
        <v>1.06284</v>
      </c>
      <c r="AE10">
        <v>1.3938200000000001</v>
      </c>
      <c r="AF10">
        <v>1.29728</v>
      </c>
      <c r="AG10">
        <v>1.5134799999999999</v>
      </c>
      <c r="AH10">
        <v>1.31684</v>
      </c>
      <c r="AI10">
        <v>1.48255</v>
      </c>
      <c r="AJ10">
        <v>22306</v>
      </c>
      <c r="AK10">
        <v>9402</v>
      </c>
      <c r="AL10">
        <v>732</v>
      </c>
      <c r="AM10">
        <v>280</v>
      </c>
      <c r="AN10">
        <v>491</v>
      </c>
      <c r="AO10">
        <v>211</v>
      </c>
      <c r="AP10">
        <v>241</v>
      </c>
      <c r="AQ10">
        <v>102</v>
      </c>
    </row>
    <row r="11" spans="1:43" x14ac:dyDescent="0.25">
      <c r="A11" t="s">
        <v>44</v>
      </c>
    </row>
    <row r="12" spans="1:43" x14ac:dyDescent="0.25">
      <c r="A12" s="1">
        <v>20230700000000</v>
      </c>
      <c r="B12">
        <v>100</v>
      </c>
      <c r="C12">
        <v>2</v>
      </c>
      <c r="D12">
        <v>0</v>
      </c>
      <c r="E12">
        <v>0</v>
      </c>
      <c r="F12">
        <v>798.95</v>
      </c>
      <c r="G12">
        <v>7367.41</v>
      </c>
      <c r="H12">
        <v>2949.34</v>
      </c>
      <c r="I12">
        <v>25785.9</v>
      </c>
      <c r="J12">
        <v>737.33600000000001</v>
      </c>
      <c r="K12">
        <v>34232</v>
      </c>
      <c r="L12">
        <v>0</v>
      </c>
      <c r="M12">
        <v>798.39</v>
      </c>
      <c r="N12">
        <v>0</v>
      </c>
      <c r="O12">
        <v>796.41300000000001</v>
      </c>
      <c r="P12">
        <v>0</v>
      </c>
      <c r="Q12">
        <v>848.55399999999997</v>
      </c>
      <c r="R12">
        <v>0</v>
      </c>
      <c r="S12">
        <v>758.90599999999995</v>
      </c>
      <c r="T12">
        <v>0</v>
      </c>
      <c r="U12">
        <v>0.22935</v>
      </c>
      <c r="V12">
        <v>0</v>
      </c>
      <c r="W12">
        <v>0</v>
      </c>
      <c r="X12">
        <v>0</v>
      </c>
      <c r="Y12" s="1">
        <v>2.9100000000000001E-6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1.3158300000000001</v>
      </c>
      <c r="AF12">
        <v>0</v>
      </c>
      <c r="AG12">
        <v>1.5245</v>
      </c>
      <c r="AH12">
        <v>0</v>
      </c>
      <c r="AI12">
        <v>1.38907</v>
      </c>
      <c r="AJ12">
        <v>0</v>
      </c>
      <c r="AK12">
        <v>32123</v>
      </c>
      <c r="AL12">
        <v>0</v>
      </c>
      <c r="AM12">
        <v>1039</v>
      </c>
      <c r="AN12">
        <v>0</v>
      </c>
      <c r="AO12">
        <v>708</v>
      </c>
      <c r="AP12">
        <v>0</v>
      </c>
      <c r="AQ12">
        <v>362</v>
      </c>
    </row>
    <row r="13" spans="1:43" x14ac:dyDescent="0.25">
      <c r="A13" s="1">
        <v>20230700000000</v>
      </c>
      <c r="B13">
        <v>100</v>
      </c>
      <c r="C13">
        <v>2</v>
      </c>
      <c r="D13">
        <v>10</v>
      </c>
      <c r="E13">
        <v>0</v>
      </c>
      <c r="F13">
        <v>726.27499999999998</v>
      </c>
      <c r="G13">
        <v>7088.73</v>
      </c>
      <c r="H13">
        <v>3039.6</v>
      </c>
      <c r="I13">
        <v>24810.6</v>
      </c>
      <c r="J13">
        <v>759.899</v>
      </c>
      <c r="K13">
        <v>34529</v>
      </c>
      <c r="L13">
        <v>749.19799999999998</v>
      </c>
      <c r="M13">
        <v>724.22699999999998</v>
      </c>
      <c r="N13">
        <v>751.61199999999997</v>
      </c>
      <c r="O13">
        <v>728.68499999999995</v>
      </c>
      <c r="P13">
        <v>688.86099999999999</v>
      </c>
      <c r="Q13">
        <v>707.52700000000004</v>
      </c>
      <c r="R13">
        <v>842.91700000000003</v>
      </c>
      <c r="S13">
        <v>697.46600000000001</v>
      </c>
      <c r="T13">
        <v>0.21538299999999999</v>
      </c>
      <c r="U13">
        <v>0.21937699999999999</v>
      </c>
      <c r="V13">
        <v>0</v>
      </c>
      <c r="W13">
        <v>0</v>
      </c>
      <c r="X13" s="1">
        <v>2.92E-6</v>
      </c>
      <c r="Y13" s="1">
        <v>3.14E-6</v>
      </c>
      <c r="Z13">
        <v>0</v>
      </c>
      <c r="AA13">
        <v>0</v>
      </c>
      <c r="AB13">
        <v>0</v>
      </c>
      <c r="AC13">
        <v>0</v>
      </c>
      <c r="AD13">
        <v>1.28678</v>
      </c>
      <c r="AE13">
        <v>1.3405499999999999</v>
      </c>
      <c r="AF13">
        <v>1.1668400000000001</v>
      </c>
      <c r="AG13">
        <v>1.5629599999999999</v>
      </c>
      <c r="AH13">
        <v>1.3075399999999999</v>
      </c>
      <c r="AI13">
        <v>1.41574</v>
      </c>
      <c r="AJ13">
        <v>3239</v>
      </c>
      <c r="AK13">
        <v>29133</v>
      </c>
      <c r="AL13">
        <v>116</v>
      </c>
      <c r="AM13">
        <v>966</v>
      </c>
      <c r="AN13">
        <v>72</v>
      </c>
      <c r="AO13">
        <v>647</v>
      </c>
      <c r="AP13">
        <v>36</v>
      </c>
      <c r="AQ13">
        <v>320</v>
      </c>
    </row>
    <row r="14" spans="1:43" x14ac:dyDescent="0.25">
      <c r="A14" s="1">
        <v>20230700000000</v>
      </c>
      <c r="B14">
        <v>100</v>
      </c>
      <c r="C14">
        <v>2</v>
      </c>
      <c r="D14">
        <v>20</v>
      </c>
      <c r="E14">
        <v>0</v>
      </c>
      <c r="F14">
        <v>701.72500000000002</v>
      </c>
      <c r="G14">
        <v>7009.85</v>
      </c>
      <c r="H14">
        <v>3007</v>
      </c>
      <c r="I14">
        <v>24534.5</v>
      </c>
      <c r="J14">
        <v>751.74900000000002</v>
      </c>
      <c r="K14">
        <v>34786</v>
      </c>
      <c r="L14">
        <v>727.09400000000005</v>
      </c>
      <c r="M14">
        <v>695.44100000000003</v>
      </c>
      <c r="N14">
        <v>698.697</v>
      </c>
      <c r="O14">
        <v>694.10799999999995</v>
      </c>
      <c r="P14">
        <v>654.06299999999999</v>
      </c>
      <c r="Q14">
        <v>720.4</v>
      </c>
      <c r="R14">
        <v>679.779</v>
      </c>
      <c r="S14">
        <v>704.46799999999996</v>
      </c>
      <c r="T14">
        <v>0.211701</v>
      </c>
      <c r="U14">
        <v>0.21543999999999999</v>
      </c>
      <c r="V14">
        <v>0</v>
      </c>
      <c r="W14">
        <v>0</v>
      </c>
      <c r="X14" s="1">
        <v>4.6199999999999998E-6</v>
      </c>
      <c r="Y14" s="1">
        <v>4.0400000000000003E-6</v>
      </c>
      <c r="Z14">
        <v>0</v>
      </c>
      <c r="AA14">
        <v>0</v>
      </c>
      <c r="AB14">
        <v>0</v>
      </c>
      <c r="AC14">
        <v>0</v>
      </c>
      <c r="AD14">
        <v>1.1515200000000001</v>
      </c>
      <c r="AE14">
        <v>1.3638999999999999</v>
      </c>
      <c r="AF14">
        <v>1.3166500000000001</v>
      </c>
      <c r="AG14">
        <v>1.60836</v>
      </c>
      <c r="AH14">
        <v>1.32725</v>
      </c>
      <c r="AI14">
        <v>1.4211</v>
      </c>
      <c r="AJ14">
        <v>6604</v>
      </c>
      <c r="AK14">
        <v>26048</v>
      </c>
      <c r="AL14">
        <v>234</v>
      </c>
      <c r="AM14">
        <v>824</v>
      </c>
      <c r="AN14">
        <v>142</v>
      </c>
      <c r="AO14">
        <v>565</v>
      </c>
      <c r="AP14">
        <v>68</v>
      </c>
      <c r="AQ14">
        <v>301</v>
      </c>
    </row>
    <row r="15" spans="1:43" x14ac:dyDescent="0.25">
      <c r="A15" s="1">
        <v>20230700000000</v>
      </c>
      <c r="B15">
        <v>100</v>
      </c>
      <c r="C15">
        <v>2</v>
      </c>
      <c r="D15">
        <v>30</v>
      </c>
      <c r="E15">
        <v>0</v>
      </c>
      <c r="F15">
        <v>800.61099999999999</v>
      </c>
      <c r="G15">
        <v>7504.37</v>
      </c>
      <c r="H15">
        <v>3049.03</v>
      </c>
      <c r="I15">
        <v>26265.3</v>
      </c>
      <c r="J15">
        <v>762.25800000000004</v>
      </c>
      <c r="K15">
        <v>34662</v>
      </c>
      <c r="L15">
        <v>849.93100000000004</v>
      </c>
      <c r="M15">
        <v>777.24099999999999</v>
      </c>
      <c r="N15">
        <v>873.37400000000002</v>
      </c>
      <c r="O15">
        <v>848.85699999999997</v>
      </c>
      <c r="P15">
        <v>831</v>
      </c>
      <c r="Q15">
        <v>779.14800000000002</v>
      </c>
      <c r="R15">
        <v>804.84500000000003</v>
      </c>
      <c r="S15">
        <v>792.67100000000005</v>
      </c>
      <c r="T15">
        <v>0.232762</v>
      </c>
      <c r="U15">
        <v>0.229549</v>
      </c>
      <c r="V15">
        <v>0</v>
      </c>
      <c r="W15">
        <v>0</v>
      </c>
      <c r="X15" s="1">
        <v>4.6999999999999999E-6</v>
      </c>
      <c r="Y15" s="1">
        <v>4.8899999999999998E-6</v>
      </c>
      <c r="Z15">
        <v>0</v>
      </c>
      <c r="AA15">
        <v>0</v>
      </c>
      <c r="AB15">
        <v>0</v>
      </c>
      <c r="AC15">
        <v>0</v>
      </c>
      <c r="AD15">
        <v>1.2703800000000001</v>
      </c>
      <c r="AE15">
        <v>1.4103399999999999</v>
      </c>
      <c r="AF15">
        <v>1.4457500000000001</v>
      </c>
      <c r="AG15">
        <v>1.6032599999999999</v>
      </c>
      <c r="AH15">
        <v>1.3453299999999999</v>
      </c>
      <c r="AI15">
        <v>1.54765</v>
      </c>
      <c r="AJ15">
        <v>9703</v>
      </c>
      <c r="AK15">
        <v>22853</v>
      </c>
      <c r="AL15">
        <v>310</v>
      </c>
      <c r="AM15">
        <v>785</v>
      </c>
      <c r="AN15">
        <v>213</v>
      </c>
      <c r="AO15">
        <v>467</v>
      </c>
      <c r="AP15">
        <v>103</v>
      </c>
      <c r="AQ15">
        <v>228</v>
      </c>
    </row>
    <row r="16" spans="1:43" x14ac:dyDescent="0.25">
      <c r="A16" s="1">
        <v>20230700000000</v>
      </c>
      <c r="B16">
        <v>100</v>
      </c>
      <c r="C16">
        <v>2</v>
      </c>
      <c r="D16">
        <v>40</v>
      </c>
      <c r="E16">
        <v>0</v>
      </c>
      <c r="F16">
        <v>765.61400000000003</v>
      </c>
      <c r="G16">
        <v>7306.69</v>
      </c>
      <c r="H16">
        <v>3107.55</v>
      </c>
      <c r="I16">
        <v>25573.4</v>
      </c>
      <c r="J16">
        <v>776.88699999999994</v>
      </c>
      <c r="K16">
        <v>34547</v>
      </c>
      <c r="L16">
        <v>818.26099999999997</v>
      </c>
      <c r="M16">
        <v>730.27800000000002</v>
      </c>
      <c r="N16">
        <v>872.30499999999995</v>
      </c>
      <c r="O16">
        <v>730.56</v>
      </c>
      <c r="P16">
        <v>794.52499999999998</v>
      </c>
      <c r="Q16">
        <v>730.55499999999995</v>
      </c>
      <c r="R16">
        <v>756.19399999999996</v>
      </c>
      <c r="S16">
        <v>672.66</v>
      </c>
      <c r="T16">
        <v>0.22967000000000001</v>
      </c>
      <c r="U16">
        <v>0.22289900000000001</v>
      </c>
      <c r="V16">
        <v>0</v>
      </c>
      <c r="W16">
        <v>0</v>
      </c>
      <c r="X16" s="1">
        <v>6.6100000000000002E-6</v>
      </c>
      <c r="Y16" s="1">
        <v>9.9399999999999997E-6</v>
      </c>
      <c r="Z16">
        <v>0</v>
      </c>
      <c r="AA16">
        <v>0</v>
      </c>
      <c r="AB16">
        <v>0</v>
      </c>
      <c r="AC16">
        <v>0</v>
      </c>
      <c r="AD16">
        <v>1.2833600000000001</v>
      </c>
      <c r="AE16">
        <v>1.41031</v>
      </c>
      <c r="AF16">
        <v>1.44591</v>
      </c>
      <c r="AG16">
        <v>1.65984</v>
      </c>
      <c r="AH16">
        <v>1.3286</v>
      </c>
      <c r="AI16">
        <v>1.4140200000000001</v>
      </c>
      <c r="AJ16">
        <v>13077</v>
      </c>
      <c r="AK16">
        <v>19306</v>
      </c>
      <c r="AL16">
        <v>403</v>
      </c>
      <c r="AM16">
        <v>661</v>
      </c>
      <c r="AN16">
        <v>314</v>
      </c>
      <c r="AO16">
        <v>431</v>
      </c>
      <c r="AP16">
        <v>155</v>
      </c>
      <c r="AQ16">
        <v>200</v>
      </c>
    </row>
    <row r="17" spans="1:43" x14ac:dyDescent="0.25">
      <c r="A17" s="1">
        <v>20230700000000</v>
      </c>
      <c r="B17">
        <v>100</v>
      </c>
      <c r="C17">
        <v>2</v>
      </c>
      <c r="D17">
        <v>50</v>
      </c>
      <c r="E17">
        <v>0</v>
      </c>
      <c r="F17">
        <v>790.89700000000005</v>
      </c>
      <c r="G17">
        <v>7392.91</v>
      </c>
      <c r="H17">
        <v>3000.7</v>
      </c>
      <c r="I17">
        <v>25875.200000000001</v>
      </c>
      <c r="J17">
        <v>750.17399999999998</v>
      </c>
      <c r="K17">
        <v>34677</v>
      </c>
      <c r="L17">
        <v>855.73099999999999</v>
      </c>
      <c r="M17">
        <v>728.26</v>
      </c>
      <c r="N17">
        <v>821.20500000000004</v>
      </c>
      <c r="O17">
        <v>700.20100000000002</v>
      </c>
      <c r="P17">
        <v>832.19799999999998</v>
      </c>
      <c r="Q17">
        <v>651.18100000000004</v>
      </c>
      <c r="R17">
        <v>961.10599999999999</v>
      </c>
      <c r="S17">
        <v>741.31200000000001</v>
      </c>
      <c r="T17">
        <v>0.23231499999999999</v>
      </c>
      <c r="U17">
        <v>0.22228700000000001</v>
      </c>
      <c r="V17">
        <v>0</v>
      </c>
      <c r="W17">
        <v>0</v>
      </c>
      <c r="X17" s="1">
        <v>3.0800000000000002E-6</v>
      </c>
      <c r="Y17" s="1">
        <v>4.1699999999999999E-6</v>
      </c>
      <c r="Z17">
        <v>0</v>
      </c>
      <c r="AA17">
        <v>0</v>
      </c>
      <c r="AB17">
        <v>0</v>
      </c>
      <c r="AC17">
        <v>0</v>
      </c>
      <c r="AD17">
        <v>1.26633</v>
      </c>
      <c r="AE17">
        <v>1.42228</v>
      </c>
      <c r="AF17">
        <v>1.3319799999999999</v>
      </c>
      <c r="AG17">
        <v>1.53054</v>
      </c>
      <c r="AH17">
        <v>1.3954500000000001</v>
      </c>
      <c r="AI17">
        <v>1.55402</v>
      </c>
      <c r="AJ17">
        <v>16301</v>
      </c>
      <c r="AK17">
        <v>16222</v>
      </c>
      <c r="AL17">
        <v>542</v>
      </c>
      <c r="AM17">
        <v>512</v>
      </c>
      <c r="AN17">
        <v>383</v>
      </c>
      <c r="AO17">
        <v>359</v>
      </c>
      <c r="AP17">
        <v>188</v>
      </c>
      <c r="AQ17">
        <v>170</v>
      </c>
    </row>
    <row r="18" spans="1:43" x14ac:dyDescent="0.25">
      <c r="A18" s="1">
        <v>20230700000000</v>
      </c>
      <c r="B18">
        <v>100</v>
      </c>
      <c r="C18">
        <v>2</v>
      </c>
      <c r="D18">
        <v>60</v>
      </c>
      <c r="E18">
        <v>0</v>
      </c>
      <c r="F18">
        <v>861.52700000000004</v>
      </c>
      <c r="G18">
        <v>7701.94</v>
      </c>
      <c r="H18">
        <v>2964.72</v>
      </c>
      <c r="I18">
        <v>26956.799999999999</v>
      </c>
      <c r="J18">
        <v>741.17899999999997</v>
      </c>
      <c r="K18">
        <v>34806</v>
      </c>
      <c r="L18">
        <v>930.20799999999997</v>
      </c>
      <c r="M18">
        <v>750.06899999999996</v>
      </c>
      <c r="N18">
        <v>951.70699999999999</v>
      </c>
      <c r="O18">
        <v>790.476</v>
      </c>
      <c r="P18">
        <v>1046.33</v>
      </c>
      <c r="Q18">
        <v>861.67499999999995</v>
      </c>
      <c r="R18">
        <v>1026.97</v>
      </c>
      <c r="S18">
        <v>713.41800000000001</v>
      </c>
      <c r="T18">
        <v>0.24332500000000001</v>
      </c>
      <c r="U18">
        <v>0.224547</v>
      </c>
      <c r="V18">
        <v>0</v>
      </c>
      <c r="W18">
        <v>0</v>
      </c>
      <c r="X18" s="1">
        <v>3.45E-6</v>
      </c>
      <c r="Y18" s="1">
        <v>5.8599999999999998E-6</v>
      </c>
      <c r="Z18">
        <v>0</v>
      </c>
      <c r="AA18">
        <v>0</v>
      </c>
      <c r="AB18">
        <v>0</v>
      </c>
      <c r="AC18">
        <v>0</v>
      </c>
      <c r="AD18">
        <v>1.22254</v>
      </c>
      <c r="AE18">
        <v>1.33788</v>
      </c>
      <c r="AF18">
        <v>1.4461999999999999</v>
      </c>
      <c r="AG18">
        <v>1.6728700000000001</v>
      </c>
      <c r="AH18">
        <v>1.3793</v>
      </c>
      <c r="AI18">
        <v>1.50336</v>
      </c>
      <c r="AJ18">
        <v>19514</v>
      </c>
      <c r="AK18">
        <v>13154</v>
      </c>
      <c r="AL18">
        <v>635</v>
      </c>
      <c r="AM18">
        <v>397</v>
      </c>
      <c r="AN18">
        <v>444</v>
      </c>
      <c r="AO18">
        <v>283</v>
      </c>
      <c r="AP18">
        <v>226</v>
      </c>
      <c r="AQ18">
        <v>153</v>
      </c>
    </row>
    <row r="19" spans="1:43" x14ac:dyDescent="0.25">
      <c r="A19" s="1">
        <v>20230700000000</v>
      </c>
      <c r="B19">
        <v>100</v>
      </c>
      <c r="C19">
        <v>2</v>
      </c>
      <c r="D19">
        <v>70</v>
      </c>
      <c r="E19">
        <v>0</v>
      </c>
      <c r="F19">
        <v>926.13099999999997</v>
      </c>
      <c r="G19">
        <v>7972.96</v>
      </c>
      <c r="H19">
        <v>2937.32</v>
      </c>
      <c r="I19">
        <v>27905.3</v>
      </c>
      <c r="J19">
        <v>734.33100000000002</v>
      </c>
      <c r="K19">
        <v>34457</v>
      </c>
      <c r="L19">
        <v>983.49</v>
      </c>
      <c r="M19">
        <v>781.22400000000005</v>
      </c>
      <c r="N19">
        <v>1044.3499999999999</v>
      </c>
      <c r="O19">
        <v>800.14599999999996</v>
      </c>
      <c r="P19">
        <v>1025.24</v>
      </c>
      <c r="Q19">
        <v>814.18399999999997</v>
      </c>
      <c r="R19">
        <v>1034.56</v>
      </c>
      <c r="S19">
        <v>806.33699999999999</v>
      </c>
      <c r="T19">
        <v>0.25336500000000001</v>
      </c>
      <c r="U19">
        <v>0.23006499999999999</v>
      </c>
      <c r="V19">
        <v>0</v>
      </c>
      <c r="W19">
        <v>0</v>
      </c>
      <c r="X19" s="1">
        <v>4.3900000000000003E-6</v>
      </c>
      <c r="Y19" s="1">
        <v>3.67E-6</v>
      </c>
      <c r="Z19">
        <v>0</v>
      </c>
      <c r="AA19">
        <v>0</v>
      </c>
      <c r="AB19">
        <v>0</v>
      </c>
      <c r="AC19">
        <v>0</v>
      </c>
      <c r="AD19">
        <v>1.24394</v>
      </c>
      <c r="AE19">
        <v>1.4650000000000001</v>
      </c>
      <c r="AF19">
        <v>1.40327</v>
      </c>
      <c r="AG19">
        <v>1.72678</v>
      </c>
      <c r="AH19">
        <v>1.4113100000000001</v>
      </c>
      <c r="AI19">
        <v>1.52742</v>
      </c>
      <c r="AJ19">
        <v>22732</v>
      </c>
      <c r="AK19">
        <v>9621</v>
      </c>
      <c r="AL19">
        <v>743</v>
      </c>
      <c r="AM19">
        <v>294</v>
      </c>
      <c r="AN19">
        <v>502</v>
      </c>
      <c r="AO19">
        <v>217</v>
      </c>
      <c r="AP19">
        <v>244</v>
      </c>
      <c r="AQ19">
        <v>104</v>
      </c>
    </row>
    <row r="20" spans="1:43" x14ac:dyDescent="0.25">
      <c r="A20" s="1">
        <v>20230700000000</v>
      </c>
      <c r="B20">
        <v>100</v>
      </c>
      <c r="C20">
        <v>2</v>
      </c>
      <c r="D20">
        <v>80</v>
      </c>
      <c r="E20">
        <v>0</v>
      </c>
      <c r="F20">
        <v>972.09699999999998</v>
      </c>
      <c r="G20">
        <v>8075.4</v>
      </c>
      <c r="H20">
        <v>2956.94</v>
      </c>
      <c r="I20">
        <v>28263.9</v>
      </c>
      <c r="J20">
        <v>739.23500000000001</v>
      </c>
      <c r="K20">
        <v>34486</v>
      </c>
      <c r="L20">
        <v>1014.42</v>
      </c>
      <c r="M20">
        <v>770.745</v>
      </c>
      <c r="N20">
        <v>1123.06</v>
      </c>
      <c r="O20">
        <v>770.23599999999999</v>
      </c>
      <c r="P20">
        <v>1069.32</v>
      </c>
      <c r="Q20">
        <v>818.16899999999998</v>
      </c>
      <c r="R20">
        <v>1210.6500000000001</v>
      </c>
      <c r="S20">
        <v>858.899</v>
      </c>
      <c r="T20">
        <v>0.25600000000000001</v>
      </c>
      <c r="U20">
        <v>0.22557099999999999</v>
      </c>
      <c r="V20">
        <v>0</v>
      </c>
      <c r="W20">
        <v>0</v>
      </c>
      <c r="X20" s="1">
        <v>2.6800000000000002E-6</v>
      </c>
      <c r="Y20" s="1">
        <v>8.1799999999999996E-6</v>
      </c>
      <c r="Z20">
        <v>0</v>
      </c>
      <c r="AA20">
        <v>0</v>
      </c>
      <c r="AB20">
        <v>0</v>
      </c>
      <c r="AC20">
        <v>0</v>
      </c>
      <c r="AD20">
        <v>1.2397899999999999</v>
      </c>
      <c r="AE20">
        <v>1.37046</v>
      </c>
      <c r="AF20">
        <v>1.4412100000000001</v>
      </c>
      <c r="AG20">
        <v>1.4878800000000001</v>
      </c>
      <c r="AH20">
        <v>1.3990199999999999</v>
      </c>
      <c r="AI20">
        <v>1.5663400000000001</v>
      </c>
      <c r="AJ20">
        <v>25929</v>
      </c>
      <c r="AK20">
        <v>6373</v>
      </c>
      <c r="AL20">
        <v>888</v>
      </c>
      <c r="AM20">
        <v>220</v>
      </c>
      <c r="AN20">
        <v>578</v>
      </c>
      <c r="AO20">
        <v>130</v>
      </c>
      <c r="AP20">
        <v>289</v>
      </c>
      <c r="AQ20">
        <v>79</v>
      </c>
    </row>
    <row r="21" spans="1:43" x14ac:dyDescent="0.25">
      <c r="A21" s="1">
        <v>20230700000000</v>
      </c>
      <c r="B21">
        <v>100</v>
      </c>
      <c r="C21">
        <v>2</v>
      </c>
      <c r="D21">
        <v>90</v>
      </c>
      <c r="E21">
        <v>0</v>
      </c>
      <c r="F21">
        <v>1056.08</v>
      </c>
      <c r="G21">
        <v>8533.25</v>
      </c>
      <c r="H21">
        <v>2782.26</v>
      </c>
      <c r="I21">
        <v>29866.400000000001</v>
      </c>
      <c r="J21">
        <v>695.56500000000005</v>
      </c>
      <c r="K21">
        <v>34522</v>
      </c>
      <c r="L21">
        <v>1072.27</v>
      </c>
      <c r="M21">
        <v>829.61099999999999</v>
      </c>
      <c r="N21">
        <v>1274.4100000000001</v>
      </c>
      <c r="O21">
        <v>906.23599999999999</v>
      </c>
      <c r="P21">
        <v>1052.51</v>
      </c>
      <c r="Q21">
        <v>848.44399999999996</v>
      </c>
      <c r="R21">
        <v>1275.58</v>
      </c>
      <c r="S21">
        <v>1085.1099999999999</v>
      </c>
      <c r="T21">
        <v>0.265787</v>
      </c>
      <c r="U21">
        <v>0.237403</v>
      </c>
      <c r="V21">
        <v>0</v>
      </c>
      <c r="W21">
        <v>0</v>
      </c>
      <c r="X21" s="1">
        <v>4.8300000000000003E-6</v>
      </c>
      <c r="Y21" s="1">
        <v>1.15E-6</v>
      </c>
      <c r="Z21">
        <v>0</v>
      </c>
      <c r="AA21">
        <v>0</v>
      </c>
      <c r="AB21">
        <v>0</v>
      </c>
      <c r="AC21">
        <v>0</v>
      </c>
      <c r="AD21">
        <v>1.2493099999999999</v>
      </c>
      <c r="AE21">
        <v>1.3700699999999999</v>
      </c>
      <c r="AF21">
        <v>1.4492799999999999</v>
      </c>
      <c r="AG21">
        <v>1.68028</v>
      </c>
      <c r="AH21">
        <v>1.28027</v>
      </c>
      <c r="AI21">
        <v>1.3004899999999999</v>
      </c>
      <c r="AJ21">
        <v>29300</v>
      </c>
      <c r="AK21">
        <v>3141</v>
      </c>
      <c r="AL21">
        <v>944</v>
      </c>
      <c r="AM21">
        <v>106</v>
      </c>
      <c r="AN21">
        <v>619</v>
      </c>
      <c r="AO21">
        <v>81</v>
      </c>
      <c r="AP21">
        <v>296</v>
      </c>
      <c r="AQ21">
        <v>35</v>
      </c>
    </row>
    <row r="22" spans="1:43" x14ac:dyDescent="0.25">
      <c r="A22" s="1">
        <v>20230700000000</v>
      </c>
      <c r="B22">
        <v>100</v>
      </c>
      <c r="C22">
        <v>5</v>
      </c>
      <c r="D22">
        <v>0</v>
      </c>
      <c r="E22">
        <v>0</v>
      </c>
      <c r="F22">
        <v>798.95</v>
      </c>
      <c r="G22">
        <v>7367.41</v>
      </c>
      <c r="H22">
        <v>2949.34</v>
      </c>
      <c r="I22">
        <v>25785.9</v>
      </c>
      <c r="J22">
        <v>737.33600000000001</v>
      </c>
      <c r="K22">
        <v>34232</v>
      </c>
      <c r="L22">
        <v>0</v>
      </c>
      <c r="M22">
        <v>798.39</v>
      </c>
      <c r="N22">
        <v>0</v>
      </c>
      <c r="O22">
        <v>796.41300000000001</v>
      </c>
      <c r="P22">
        <v>0</v>
      </c>
      <c r="Q22">
        <v>848.55399999999997</v>
      </c>
      <c r="R22">
        <v>0</v>
      </c>
      <c r="S22">
        <v>758.90599999999995</v>
      </c>
      <c r="T22">
        <v>0</v>
      </c>
      <c r="U22">
        <v>0.22935</v>
      </c>
      <c r="V22">
        <v>0</v>
      </c>
      <c r="W22">
        <v>0</v>
      </c>
      <c r="X22">
        <v>0</v>
      </c>
      <c r="Y22" s="1">
        <v>2.9100000000000001E-6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1.3158300000000001</v>
      </c>
      <c r="AF22">
        <v>0</v>
      </c>
      <c r="AG22">
        <v>1.5245</v>
      </c>
      <c r="AH22">
        <v>0</v>
      </c>
      <c r="AI22">
        <v>1.38907</v>
      </c>
      <c r="AJ22">
        <v>0</v>
      </c>
      <c r="AK22">
        <v>32123</v>
      </c>
      <c r="AL22">
        <v>0</v>
      </c>
      <c r="AM22">
        <v>1039</v>
      </c>
      <c r="AN22">
        <v>0</v>
      </c>
      <c r="AO22">
        <v>708</v>
      </c>
      <c r="AP22">
        <v>0</v>
      </c>
      <c r="AQ22">
        <v>362</v>
      </c>
    </row>
    <row r="23" spans="1:43" x14ac:dyDescent="0.25">
      <c r="A23" s="1">
        <v>20230700000000</v>
      </c>
      <c r="B23">
        <v>100</v>
      </c>
      <c r="C23">
        <v>5</v>
      </c>
      <c r="D23">
        <v>10</v>
      </c>
      <c r="E23">
        <v>0</v>
      </c>
      <c r="F23">
        <v>710.75300000000004</v>
      </c>
      <c r="G23">
        <v>6990.42</v>
      </c>
      <c r="H23">
        <v>3035.29</v>
      </c>
      <c r="I23">
        <v>24466.5</v>
      </c>
      <c r="J23">
        <v>758.82100000000003</v>
      </c>
      <c r="K23">
        <v>34434</v>
      </c>
      <c r="L23">
        <v>793.67399999999998</v>
      </c>
      <c r="M23">
        <v>699.00699999999995</v>
      </c>
      <c r="N23">
        <v>794.33900000000006</v>
      </c>
      <c r="O23">
        <v>752.04600000000005</v>
      </c>
      <c r="P23">
        <v>939.30600000000004</v>
      </c>
      <c r="Q23">
        <v>732.82600000000002</v>
      </c>
      <c r="R23">
        <v>702.80600000000004</v>
      </c>
      <c r="S23">
        <v>689.21500000000003</v>
      </c>
      <c r="T23">
        <v>0.22151000000000001</v>
      </c>
      <c r="U23">
        <v>0.215974</v>
      </c>
      <c r="V23">
        <v>0</v>
      </c>
      <c r="W23">
        <v>0</v>
      </c>
      <c r="X23" s="1">
        <v>1.3799999999999999E-6</v>
      </c>
      <c r="Y23" s="1">
        <v>5.1699999999999996E-6</v>
      </c>
      <c r="Z23">
        <v>0</v>
      </c>
      <c r="AA23">
        <v>0</v>
      </c>
      <c r="AB23">
        <v>0</v>
      </c>
      <c r="AC23">
        <v>0</v>
      </c>
      <c r="AD23">
        <v>1.27657</v>
      </c>
      <c r="AE23">
        <v>1.3460399999999999</v>
      </c>
      <c r="AF23">
        <v>1.1267199999999999</v>
      </c>
      <c r="AG23">
        <v>1.5704499999999999</v>
      </c>
      <c r="AH23">
        <v>1.29209</v>
      </c>
      <c r="AI23">
        <v>1.41632</v>
      </c>
      <c r="AJ23">
        <v>3234</v>
      </c>
      <c r="AK23">
        <v>29050</v>
      </c>
      <c r="AL23">
        <v>115</v>
      </c>
      <c r="AM23">
        <v>965</v>
      </c>
      <c r="AN23">
        <v>72</v>
      </c>
      <c r="AO23">
        <v>645</v>
      </c>
      <c r="AP23">
        <v>36</v>
      </c>
      <c r="AQ23">
        <v>317</v>
      </c>
    </row>
    <row r="24" spans="1:43" x14ac:dyDescent="0.25">
      <c r="A24" s="1">
        <v>20230700000000</v>
      </c>
      <c r="B24">
        <v>100</v>
      </c>
      <c r="C24">
        <v>5</v>
      </c>
      <c r="D24">
        <v>20</v>
      </c>
      <c r="E24">
        <v>0</v>
      </c>
      <c r="F24">
        <v>654.85799999999995</v>
      </c>
      <c r="G24">
        <v>6801.54</v>
      </c>
      <c r="H24">
        <v>3031.85</v>
      </c>
      <c r="I24">
        <v>23805.4</v>
      </c>
      <c r="J24">
        <v>757.96100000000001</v>
      </c>
      <c r="K24">
        <v>34786</v>
      </c>
      <c r="L24">
        <v>676.75300000000004</v>
      </c>
      <c r="M24">
        <v>649.15800000000002</v>
      </c>
      <c r="N24">
        <v>644.80799999999999</v>
      </c>
      <c r="O24">
        <v>661.351</v>
      </c>
      <c r="P24">
        <v>630.58500000000004</v>
      </c>
      <c r="Q24">
        <v>678.55200000000002</v>
      </c>
      <c r="R24">
        <v>585.279</v>
      </c>
      <c r="S24">
        <v>640.49199999999996</v>
      </c>
      <c r="T24">
        <v>0.20579800000000001</v>
      </c>
      <c r="U24">
        <v>0.20893900000000001</v>
      </c>
      <c r="V24">
        <v>0</v>
      </c>
      <c r="W24">
        <v>0</v>
      </c>
      <c r="X24" s="1">
        <v>2.7E-6</v>
      </c>
      <c r="Y24" s="1">
        <v>6.5599999999999999E-6</v>
      </c>
      <c r="Z24">
        <v>0</v>
      </c>
      <c r="AA24">
        <v>0</v>
      </c>
      <c r="AB24">
        <v>0</v>
      </c>
      <c r="AC24">
        <v>0</v>
      </c>
      <c r="AD24">
        <v>1.1553</v>
      </c>
      <c r="AE24">
        <v>1.37988</v>
      </c>
      <c r="AF24">
        <v>1.3301799999999999</v>
      </c>
      <c r="AG24">
        <v>1.62205</v>
      </c>
      <c r="AH24">
        <v>1.3009999999999999</v>
      </c>
      <c r="AI24">
        <v>1.4308099999999999</v>
      </c>
      <c r="AJ24">
        <v>6604</v>
      </c>
      <c r="AK24">
        <v>26048</v>
      </c>
      <c r="AL24">
        <v>234</v>
      </c>
      <c r="AM24">
        <v>824</v>
      </c>
      <c r="AN24">
        <v>142</v>
      </c>
      <c r="AO24">
        <v>565</v>
      </c>
      <c r="AP24">
        <v>68</v>
      </c>
      <c r="AQ24">
        <v>301</v>
      </c>
    </row>
    <row r="25" spans="1:43" x14ac:dyDescent="0.25">
      <c r="A25" s="1">
        <v>20230700000000</v>
      </c>
      <c r="B25">
        <v>100</v>
      </c>
      <c r="C25">
        <v>5</v>
      </c>
      <c r="D25">
        <v>30</v>
      </c>
      <c r="E25">
        <v>0</v>
      </c>
      <c r="F25">
        <v>794.649</v>
      </c>
      <c r="G25">
        <v>7462.27</v>
      </c>
      <c r="H25">
        <v>3045.92</v>
      </c>
      <c r="I25">
        <v>26117.9</v>
      </c>
      <c r="J25">
        <v>761.48</v>
      </c>
      <c r="K25">
        <v>34646</v>
      </c>
      <c r="L25">
        <v>838.71</v>
      </c>
      <c r="M25">
        <v>772.88900000000001</v>
      </c>
      <c r="N25">
        <v>898.09100000000001</v>
      </c>
      <c r="O25">
        <v>828.35799999999995</v>
      </c>
      <c r="P25">
        <v>807.178</v>
      </c>
      <c r="Q25">
        <v>801.95899999999995</v>
      </c>
      <c r="R25">
        <v>831.79600000000005</v>
      </c>
      <c r="S25">
        <v>803.75900000000001</v>
      </c>
      <c r="T25">
        <v>0.231269</v>
      </c>
      <c r="U25">
        <v>0.228492</v>
      </c>
      <c r="V25">
        <v>0</v>
      </c>
      <c r="W25">
        <v>0</v>
      </c>
      <c r="X25" s="1">
        <v>5.57E-6</v>
      </c>
      <c r="Y25" s="1">
        <v>6.2899999999999999E-6</v>
      </c>
      <c r="Z25">
        <v>0</v>
      </c>
      <c r="AA25">
        <v>0</v>
      </c>
      <c r="AB25">
        <v>0</v>
      </c>
      <c r="AC25">
        <v>0</v>
      </c>
      <c r="AD25">
        <v>1.28956</v>
      </c>
      <c r="AE25">
        <v>1.4151199999999999</v>
      </c>
      <c r="AF25">
        <v>1.44126</v>
      </c>
      <c r="AG25">
        <v>1.61066</v>
      </c>
      <c r="AH25">
        <v>1.29901</v>
      </c>
      <c r="AI25">
        <v>1.5070600000000001</v>
      </c>
      <c r="AJ25">
        <v>9688</v>
      </c>
      <c r="AK25">
        <v>22853</v>
      </c>
      <c r="AL25">
        <v>309</v>
      </c>
      <c r="AM25">
        <v>785</v>
      </c>
      <c r="AN25">
        <v>213</v>
      </c>
      <c r="AO25">
        <v>467</v>
      </c>
      <c r="AP25">
        <v>103</v>
      </c>
      <c r="AQ25">
        <v>228</v>
      </c>
    </row>
    <row r="26" spans="1:43" x14ac:dyDescent="0.25">
      <c r="A26" s="1">
        <v>20230700000000</v>
      </c>
      <c r="B26">
        <v>100</v>
      </c>
      <c r="C26">
        <v>5</v>
      </c>
      <c r="D26">
        <v>40</v>
      </c>
      <c r="E26">
        <v>0</v>
      </c>
      <c r="F26">
        <v>734.61300000000006</v>
      </c>
      <c r="G26">
        <v>7082.23</v>
      </c>
      <c r="H26">
        <v>3077</v>
      </c>
      <c r="I26">
        <v>24787.8</v>
      </c>
      <c r="J26">
        <v>769.24900000000002</v>
      </c>
      <c r="K26">
        <v>34542</v>
      </c>
      <c r="L26">
        <v>780.91099999999994</v>
      </c>
      <c r="M26">
        <v>702.99800000000005</v>
      </c>
      <c r="N26">
        <v>817.43899999999996</v>
      </c>
      <c r="O26">
        <v>697.16200000000003</v>
      </c>
      <c r="P26">
        <v>797.70399999999995</v>
      </c>
      <c r="Q26">
        <v>717.04600000000005</v>
      </c>
      <c r="R26">
        <v>726.95500000000004</v>
      </c>
      <c r="S26">
        <v>662.03</v>
      </c>
      <c r="T26">
        <v>0.222081</v>
      </c>
      <c r="U26">
        <v>0.216471</v>
      </c>
      <c r="V26">
        <v>0</v>
      </c>
      <c r="W26">
        <v>0</v>
      </c>
      <c r="X26" s="1">
        <v>2.43E-6</v>
      </c>
      <c r="Y26" s="1">
        <v>5.5899999999999998E-6</v>
      </c>
      <c r="Z26">
        <v>0</v>
      </c>
      <c r="AA26">
        <v>0</v>
      </c>
      <c r="AB26">
        <v>0</v>
      </c>
      <c r="AC26">
        <v>0</v>
      </c>
      <c r="AD26">
        <v>1.28681</v>
      </c>
      <c r="AE26">
        <v>1.4023699999999999</v>
      </c>
      <c r="AF26">
        <v>1.4337899999999999</v>
      </c>
      <c r="AG26">
        <v>1.62713</v>
      </c>
      <c r="AH26">
        <v>1.31704</v>
      </c>
      <c r="AI26">
        <v>1.379</v>
      </c>
      <c r="AJ26">
        <v>13072</v>
      </c>
      <c r="AK26">
        <v>19306</v>
      </c>
      <c r="AL26">
        <v>403</v>
      </c>
      <c r="AM26">
        <v>661</v>
      </c>
      <c r="AN26">
        <v>314</v>
      </c>
      <c r="AO26">
        <v>431</v>
      </c>
      <c r="AP26">
        <v>155</v>
      </c>
      <c r="AQ26">
        <v>200</v>
      </c>
    </row>
    <row r="27" spans="1:43" x14ac:dyDescent="0.25">
      <c r="A27" s="1">
        <v>20230700000000</v>
      </c>
      <c r="B27">
        <v>100</v>
      </c>
      <c r="C27">
        <v>10</v>
      </c>
      <c r="D27">
        <v>0</v>
      </c>
      <c r="E27">
        <v>0</v>
      </c>
      <c r="F27">
        <v>798.95</v>
      </c>
      <c r="G27">
        <v>7367.41</v>
      </c>
      <c r="H27">
        <v>2949.34</v>
      </c>
      <c r="I27">
        <v>25785.9</v>
      </c>
      <c r="J27">
        <v>737.33600000000001</v>
      </c>
      <c r="K27">
        <v>34232</v>
      </c>
      <c r="L27">
        <v>0</v>
      </c>
      <c r="M27">
        <v>798.39</v>
      </c>
      <c r="N27">
        <v>0</v>
      </c>
      <c r="O27">
        <v>796.41300000000001</v>
      </c>
      <c r="P27">
        <v>0</v>
      </c>
      <c r="Q27">
        <v>848.55399999999997</v>
      </c>
      <c r="R27">
        <v>0</v>
      </c>
      <c r="S27">
        <v>758.90599999999995</v>
      </c>
      <c r="T27">
        <v>0</v>
      </c>
      <c r="U27">
        <v>0.22935</v>
      </c>
      <c r="V27">
        <v>0</v>
      </c>
      <c r="W27">
        <v>0</v>
      </c>
      <c r="X27">
        <v>0</v>
      </c>
      <c r="Y27" s="1">
        <v>2.9100000000000001E-6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1.3158300000000001</v>
      </c>
      <c r="AF27">
        <v>0</v>
      </c>
      <c r="AG27">
        <v>1.5245</v>
      </c>
      <c r="AH27">
        <v>0</v>
      </c>
      <c r="AI27">
        <v>1.38907</v>
      </c>
      <c r="AJ27">
        <v>0</v>
      </c>
      <c r="AK27">
        <v>32123</v>
      </c>
      <c r="AL27">
        <v>0</v>
      </c>
      <c r="AM27">
        <v>1039</v>
      </c>
      <c r="AN27">
        <v>0</v>
      </c>
      <c r="AO27">
        <v>708</v>
      </c>
      <c r="AP27">
        <v>0</v>
      </c>
      <c r="AQ27">
        <v>362</v>
      </c>
    </row>
    <row r="28" spans="1:43" x14ac:dyDescent="0.25">
      <c r="A28" s="1">
        <v>20230700000000</v>
      </c>
      <c r="B28">
        <v>100</v>
      </c>
      <c r="C28">
        <v>10</v>
      </c>
      <c r="D28">
        <v>10</v>
      </c>
      <c r="E28">
        <v>0</v>
      </c>
      <c r="F28">
        <v>1084.33</v>
      </c>
      <c r="G28">
        <v>8612.19</v>
      </c>
      <c r="H28">
        <v>2848.24</v>
      </c>
      <c r="I28">
        <v>30142.7</v>
      </c>
      <c r="J28">
        <v>712.06100000000004</v>
      </c>
      <c r="K28">
        <v>34277</v>
      </c>
      <c r="L28">
        <v>1093.06</v>
      </c>
      <c r="M28">
        <v>1085.74</v>
      </c>
      <c r="N28">
        <v>1010.14</v>
      </c>
      <c r="O28">
        <v>1096.03</v>
      </c>
      <c r="P28">
        <v>1192.17</v>
      </c>
      <c r="Q28">
        <v>1024</v>
      </c>
      <c r="R28">
        <v>637.16700000000003</v>
      </c>
      <c r="S28">
        <v>1009.29</v>
      </c>
      <c r="T28">
        <v>0.26224500000000001</v>
      </c>
      <c r="U28">
        <v>0.26871099999999998</v>
      </c>
      <c r="V28">
        <v>0</v>
      </c>
      <c r="W28">
        <v>0</v>
      </c>
      <c r="X28" s="1">
        <v>1.33E-6</v>
      </c>
      <c r="Y28" s="1">
        <v>4.6600000000000003E-6</v>
      </c>
      <c r="Z28">
        <v>0</v>
      </c>
      <c r="AA28">
        <v>0</v>
      </c>
      <c r="AB28">
        <v>0</v>
      </c>
      <c r="AC28">
        <v>0</v>
      </c>
      <c r="AD28">
        <v>1.18587</v>
      </c>
      <c r="AE28">
        <v>1.2531699999999999</v>
      </c>
      <c r="AF28">
        <v>1.0611600000000001</v>
      </c>
      <c r="AG28">
        <v>1.47563</v>
      </c>
      <c r="AH28">
        <v>1.38625</v>
      </c>
      <c r="AI28">
        <v>1.33748</v>
      </c>
      <c r="AJ28">
        <v>3200</v>
      </c>
      <c r="AK28">
        <v>28927</v>
      </c>
      <c r="AL28">
        <v>116</v>
      </c>
      <c r="AM28">
        <v>964</v>
      </c>
      <c r="AN28">
        <v>70</v>
      </c>
      <c r="AO28">
        <v>645</v>
      </c>
      <c r="AP28">
        <v>36</v>
      </c>
      <c r="AQ28">
        <v>319</v>
      </c>
    </row>
    <row r="29" spans="1:43" x14ac:dyDescent="0.25">
      <c r="A29" s="1">
        <v>20230700000000</v>
      </c>
      <c r="B29">
        <v>100</v>
      </c>
      <c r="C29">
        <v>10</v>
      </c>
      <c r="D29">
        <v>20</v>
      </c>
      <c r="E29">
        <v>0</v>
      </c>
      <c r="F29">
        <v>718.09</v>
      </c>
      <c r="G29">
        <v>7078.16</v>
      </c>
      <c r="H29">
        <v>3004.16</v>
      </c>
      <c r="I29">
        <v>24773.599999999999</v>
      </c>
      <c r="J29">
        <v>751.04</v>
      </c>
      <c r="K29">
        <v>34790</v>
      </c>
      <c r="L29">
        <v>751.33199999999999</v>
      </c>
      <c r="M29">
        <v>709.53700000000003</v>
      </c>
      <c r="N29">
        <v>727.97900000000004</v>
      </c>
      <c r="O29">
        <v>717.94200000000001</v>
      </c>
      <c r="P29">
        <v>695.90099999999995</v>
      </c>
      <c r="Q29">
        <v>725.03200000000004</v>
      </c>
      <c r="R29">
        <v>619.64700000000005</v>
      </c>
      <c r="S29">
        <v>740.85</v>
      </c>
      <c r="T29">
        <v>0.21587000000000001</v>
      </c>
      <c r="U29">
        <v>0.216972</v>
      </c>
      <c r="V29">
        <v>0</v>
      </c>
      <c r="W29">
        <v>0</v>
      </c>
      <c r="X29" s="1">
        <v>2.04E-6</v>
      </c>
      <c r="Y29" s="1">
        <v>4.2200000000000003E-6</v>
      </c>
      <c r="Z29">
        <v>0</v>
      </c>
      <c r="AA29">
        <v>0</v>
      </c>
      <c r="AB29">
        <v>0</v>
      </c>
      <c r="AC29">
        <v>0</v>
      </c>
      <c r="AD29">
        <v>1.14507</v>
      </c>
      <c r="AE29">
        <v>1.35944</v>
      </c>
      <c r="AF29">
        <v>1.32565</v>
      </c>
      <c r="AG29">
        <v>1.6174599999999999</v>
      </c>
      <c r="AH29">
        <v>1.3005500000000001</v>
      </c>
      <c r="AI29">
        <v>1.4135800000000001</v>
      </c>
      <c r="AJ29">
        <v>6608</v>
      </c>
      <c r="AK29">
        <v>26048</v>
      </c>
      <c r="AL29">
        <v>234</v>
      </c>
      <c r="AM29">
        <v>824</v>
      </c>
      <c r="AN29">
        <v>142</v>
      </c>
      <c r="AO29">
        <v>565</v>
      </c>
      <c r="AP29">
        <v>68</v>
      </c>
      <c r="AQ29">
        <v>301</v>
      </c>
    </row>
    <row r="30" spans="1:43" x14ac:dyDescent="0.25">
      <c r="A30" s="1">
        <v>20230700000000</v>
      </c>
      <c r="B30">
        <v>100</v>
      </c>
      <c r="C30">
        <v>10</v>
      </c>
      <c r="D30">
        <v>30</v>
      </c>
      <c r="E30">
        <v>0</v>
      </c>
      <c r="F30">
        <v>705.33</v>
      </c>
      <c r="G30">
        <v>7076.64</v>
      </c>
      <c r="H30">
        <v>3110.33</v>
      </c>
      <c r="I30">
        <v>24768.2</v>
      </c>
      <c r="J30">
        <v>777.58199999999999</v>
      </c>
      <c r="K30">
        <v>34662</v>
      </c>
      <c r="L30">
        <v>732.82299999999998</v>
      </c>
      <c r="M30">
        <v>690.55200000000002</v>
      </c>
      <c r="N30">
        <v>791.45500000000004</v>
      </c>
      <c r="O30">
        <v>743.66499999999996</v>
      </c>
      <c r="P30">
        <v>756.46</v>
      </c>
      <c r="Q30">
        <v>694.74099999999999</v>
      </c>
      <c r="R30">
        <v>779.495</v>
      </c>
      <c r="S30">
        <v>707.82</v>
      </c>
      <c r="T30">
        <v>0.21588099999999999</v>
      </c>
      <c r="U30">
        <v>0.218</v>
      </c>
      <c r="V30">
        <v>0</v>
      </c>
      <c r="W30">
        <v>0</v>
      </c>
      <c r="X30" s="1">
        <v>2.7800000000000001E-6</v>
      </c>
      <c r="Y30" s="1">
        <v>5.2100000000000001E-6</v>
      </c>
      <c r="Z30">
        <v>0</v>
      </c>
      <c r="AA30">
        <v>0</v>
      </c>
      <c r="AB30">
        <v>0</v>
      </c>
      <c r="AC30">
        <v>0</v>
      </c>
      <c r="AD30">
        <v>1.3278099999999999</v>
      </c>
      <c r="AE30">
        <v>1.43344</v>
      </c>
      <c r="AF30">
        <v>1.47818</v>
      </c>
      <c r="AG30">
        <v>1.63598</v>
      </c>
      <c r="AH30">
        <v>1.32944</v>
      </c>
      <c r="AI30">
        <v>1.56873</v>
      </c>
      <c r="AJ30">
        <v>9703</v>
      </c>
      <c r="AK30">
        <v>22853</v>
      </c>
      <c r="AL30">
        <v>310</v>
      </c>
      <c r="AM30">
        <v>785</v>
      </c>
      <c r="AN30">
        <v>213</v>
      </c>
      <c r="AO30">
        <v>467</v>
      </c>
      <c r="AP30">
        <v>103</v>
      </c>
      <c r="AQ30">
        <v>228</v>
      </c>
    </row>
    <row r="31" spans="1:43" x14ac:dyDescent="0.25">
      <c r="A31" s="1">
        <v>20230700000000</v>
      </c>
      <c r="B31">
        <v>100</v>
      </c>
      <c r="C31">
        <v>10</v>
      </c>
      <c r="D31">
        <v>40</v>
      </c>
      <c r="E31">
        <v>0</v>
      </c>
      <c r="F31">
        <v>746.98900000000003</v>
      </c>
      <c r="G31">
        <v>7144.94</v>
      </c>
      <c r="H31">
        <v>3093.08</v>
      </c>
      <c r="I31">
        <v>25007.3</v>
      </c>
      <c r="J31">
        <v>773.27</v>
      </c>
      <c r="K31">
        <v>34544</v>
      </c>
      <c r="L31">
        <v>790.60299999999995</v>
      </c>
      <c r="M31">
        <v>716.62400000000002</v>
      </c>
      <c r="N31">
        <v>849.452</v>
      </c>
      <c r="O31">
        <v>716.57</v>
      </c>
      <c r="P31">
        <v>819.85699999999997</v>
      </c>
      <c r="Q31">
        <v>719.69600000000003</v>
      </c>
      <c r="R31">
        <v>725.36099999999999</v>
      </c>
      <c r="S31">
        <v>682.42</v>
      </c>
      <c r="T31">
        <v>0.223578</v>
      </c>
      <c r="U31">
        <v>0.21868199999999999</v>
      </c>
      <c r="V31">
        <v>0</v>
      </c>
      <c r="W31">
        <v>0</v>
      </c>
      <c r="X31" s="1">
        <v>2.7800000000000001E-6</v>
      </c>
      <c r="Y31" s="1">
        <v>5.9699999999999996E-6</v>
      </c>
      <c r="Z31">
        <v>0</v>
      </c>
      <c r="AA31">
        <v>0</v>
      </c>
      <c r="AB31">
        <v>0</v>
      </c>
      <c r="AC31">
        <v>0</v>
      </c>
      <c r="AD31">
        <v>1.2901400000000001</v>
      </c>
      <c r="AE31">
        <v>1.4045399999999999</v>
      </c>
      <c r="AF31">
        <v>1.42981</v>
      </c>
      <c r="AG31">
        <v>1.65046</v>
      </c>
      <c r="AH31">
        <v>1.30633</v>
      </c>
      <c r="AI31">
        <v>1.4098200000000001</v>
      </c>
      <c r="AJ31">
        <v>13074</v>
      </c>
      <c r="AK31">
        <v>19306</v>
      </c>
      <c r="AL31">
        <v>403</v>
      </c>
      <c r="AM31">
        <v>661</v>
      </c>
      <c r="AN31">
        <v>314</v>
      </c>
      <c r="AO31">
        <v>431</v>
      </c>
      <c r="AP31">
        <v>155</v>
      </c>
      <c r="AQ31">
        <v>200</v>
      </c>
    </row>
    <row r="32" spans="1:43" x14ac:dyDescent="0.25">
      <c r="A32" s="1">
        <v>20230700000000</v>
      </c>
      <c r="B32">
        <v>70</v>
      </c>
      <c r="C32">
        <v>2</v>
      </c>
      <c r="D32">
        <v>0</v>
      </c>
      <c r="E32">
        <v>0</v>
      </c>
      <c r="F32">
        <v>412.47399999999999</v>
      </c>
      <c r="G32">
        <v>3594.19</v>
      </c>
      <c r="H32">
        <v>2001.92</v>
      </c>
      <c r="I32">
        <v>12579.7</v>
      </c>
      <c r="J32">
        <v>500.47899999999998</v>
      </c>
      <c r="K32">
        <v>23842</v>
      </c>
      <c r="L32">
        <v>0</v>
      </c>
      <c r="M32">
        <v>411.9</v>
      </c>
      <c r="N32">
        <v>0</v>
      </c>
      <c r="O32">
        <v>426.78</v>
      </c>
      <c r="P32">
        <v>0</v>
      </c>
      <c r="Q32">
        <v>410.483</v>
      </c>
      <c r="R32">
        <v>0</v>
      </c>
      <c r="S32">
        <v>424.88900000000001</v>
      </c>
      <c r="T32">
        <v>0</v>
      </c>
      <c r="U32">
        <v>0.16046199999999999</v>
      </c>
      <c r="V32">
        <v>0</v>
      </c>
      <c r="W32">
        <v>0</v>
      </c>
      <c r="X32">
        <v>0</v>
      </c>
      <c r="Y32" s="1">
        <v>3.4300000000000002E-6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1.3239700000000001</v>
      </c>
      <c r="AF32">
        <v>0</v>
      </c>
      <c r="AG32">
        <v>1.4657</v>
      </c>
      <c r="AH32">
        <v>0</v>
      </c>
      <c r="AI32">
        <v>1.44499</v>
      </c>
      <c r="AJ32">
        <v>0</v>
      </c>
      <c r="AK32">
        <v>22399</v>
      </c>
      <c r="AL32">
        <v>0</v>
      </c>
      <c r="AM32">
        <v>765</v>
      </c>
      <c r="AN32">
        <v>0</v>
      </c>
      <c r="AO32">
        <v>453</v>
      </c>
      <c r="AP32">
        <v>0</v>
      </c>
      <c r="AQ32">
        <v>225</v>
      </c>
    </row>
    <row r="33" spans="1:43" x14ac:dyDescent="0.25">
      <c r="A33" s="1">
        <v>20230700000000</v>
      </c>
      <c r="B33">
        <v>70</v>
      </c>
      <c r="C33">
        <v>2</v>
      </c>
      <c r="D33">
        <v>10</v>
      </c>
      <c r="E33">
        <v>0</v>
      </c>
      <c r="F33">
        <v>406.726</v>
      </c>
      <c r="G33">
        <v>3552.28</v>
      </c>
      <c r="H33">
        <v>2005.32</v>
      </c>
      <c r="I33">
        <v>12433</v>
      </c>
      <c r="J33">
        <v>501.33</v>
      </c>
      <c r="K33">
        <v>23874</v>
      </c>
      <c r="L33">
        <v>409.98700000000002</v>
      </c>
      <c r="M33">
        <v>405.98599999999999</v>
      </c>
      <c r="N33">
        <v>416.13600000000002</v>
      </c>
      <c r="O33">
        <v>414.65</v>
      </c>
      <c r="P33">
        <v>411.85700000000003</v>
      </c>
      <c r="Q33">
        <v>419.45400000000001</v>
      </c>
      <c r="R33">
        <v>378.84</v>
      </c>
      <c r="S33">
        <v>392.94099999999997</v>
      </c>
      <c r="T33">
        <v>0.15373400000000001</v>
      </c>
      <c r="U33">
        <v>0.158882</v>
      </c>
      <c r="V33">
        <v>0</v>
      </c>
      <c r="W33">
        <v>0</v>
      </c>
      <c r="X33" s="1">
        <v>1.72E-6</v>
      </c>
      <c r="Y33" s="1">
        <v>4.87E-6</v>
      </c>
      <c r="Z33">
        <v>0</v>
      </c>
      <c r="AA33">
        <v>0</v>
      </c>
      <c r="AB33">
        <v>0</v>
      </c>
      <c r="AC33">
        <v>0</v>
      </c>
      <c r="AD33">
        <v>1.39568</v>
      </c>
      <c r="AE33">
        <v>1.3622300000000001</v>
      </c>
      <c r="AF33">
        <v>1.26295</v>
      </c>
      <c r="AG33">
        <v>1.49458</v>
      </c>
      <c r="AH33">
        <v>1.0619099999999999</v>
      </c>
      <c r="AI33">
        <v>1.3566199999999999</v>
      </c>
      <c r="AJ33">
        <v>2318</v>
      </c>
      <c r="AK33">
        <v>20115</v>
      </c>
      <c r="AL33">
        <v>66</v>
      </c>
      <c r="AM33">
        <v>646</v>
      </c>
      <c r="AN33">
        <v>56</v>
      </c>
      <c r="AO33">
        <v>412</v>
      </c>
      <c r="AP33">
        <v>25</v>
      </c>
      <c r="AQ33">
        <v>236</v>
      </c>
    </row>
    <row r="34" spans="1:43" x14ac:dyDescent="0.25">
      <c r="A34" s="1">
        <v>20230700000000</v>
      </c>
      <c r="B34">
        <v>70</v>
      </c>
      <c r="C34">
        <v>2</v>
      </c>
      <c r="D34">
        <v>20</v>
      </c>
      <c r="E34">
        <v>0</v>
      </c>
      <c r="F34">
        <v>410.90300000000002</v>
      </c>
      <c r="G34">
        <v>3536.39</v>
      </c>
      <c r="H34">
        <v>1956.07</v>
      </c>
      <c r="I34">
        <v>12377.4</v>
      </c>
      <c r="J34">
        <v>489.017</v>
      </c>
      <c r="K34">
        <v>23652</v>
      </c>
      <c r="L34">
        <v>418.02</v>
      </c>
      <c r="M34">
        <v>409.322</v>
      </c>
      <c r="N34">
        <v>407.61099999999999</v>
      </c>
      <c r="O34">
        <v>408.40300000000002</v>
      </c>
      <c r="P34">
        <v>402.18799999999999</v>
      </c>
      <c r="Q34">
        <v>403.23599999999999</v>
      </c>
      <c r="R34">
        <v>449.46199999999999</v>
      </c>
      <c r="S34">
        <v>409.58300000000003</v>
      </c>
      <c r="T34">
        <v>0.156391</v>
      </c>
      <c r="U34">
        <v>0.15989500000000001</v>
      </c>
      <c r="V34">
        <v>0</v>
      </c>
      <c r="W34">
        <v>0</v>
      </c>
      <c r="X34">
        <v>0</v>
      </c>
      <c r="Y34" s="1">
        <v>1.8899999999999999E-6</v>
      </c>
      <c r="Z34">
        <v>0</v>
      </c>
      <c r="AA34">
        <v>0</v>
      </c>
      <c r="AB34">
        <v>0</v>
      </c>
      <c r="AC34">
        <v>0</v>
      </c>
      <c r="AD34">
        <v>1.2853000000000001</v>
      </c>
      <c r="AE34">
        <v>1.2847299999999999</v>
      </c>
      <c r="AF34">
        <v>1.3131999999999999</v>
      </c>
      <c r="AG34">
        <v>1.4967900000000001</v>
      </c>
      <c r="AH34">
        <v>1.3808199999999999</v>
      </c>
      <c r="AI34">
        <v>1.41099</v>
      </c>
      <c r="AJ34">
        <v>4475</v>
      </c>
      <c r="AK34">
        <v>17740</v>
      </c>
      <c r="AL34">
        <v>149</v>
      </c>
      <c r="AM34">
        <v>576</v>
      </c>
      <c r="AN34">
        <v>96</v>
      </c>
      <c r="AO34">
        <v>360</v>
      </c>
      <c r="AP34">
        <v>52</v>
      </c>
      <c r="AQ34">
        <v>204</v>
      </c>
    </row>
    <row r="35" spans="1:43" x14ac:dyDescent="0.25">
      <c r="A35" s="1">
        <v>20230700000000</v>
      </c>
      <c r="B35">
        <v>70</v>
      </c>
      <c r="C35">
        <v>2</v>
      </c>
      <c r="D35">
        <v>30</v>
      </c>
      <c r="E35">
        <v>0</v>
      </c>
      <c r="F35">
        <v>430.66300000000001</v>
      </c>
      <c r="G35">
        <v>3631.96</v>
      </c>
      <c r="H35">
        <v>1974.83</v>
      </c>
      <c r="I35">
        <v>12711.9</v>
      </c>
      <c r="J35">
        <v>493.70699999999999</v>
      </c>
      <c r="K35">
        <v>23691</v>
      </c>
      <c r="L35">
        <v>441.72</v>
      </c>
      <c r="M35">
        <v>425.55900000000003</v>
      </c>
      <c r="N35">
        <v>469.59399999999999</v>
      </c>
      <c r="O35">
        <v>432.70499999999998</v>
      </c>
      <c r="P35">
        <v>409.697</v>
      </c>
      <c r="Q35">
        <v>413.685</v>
      </c>
      <c r="R35">
        <v>458.12700000000001</v>
      </c>
      <c r="S35">
        <v>432.27699999999999</v>
      </c>
      <c r="T35">
        <v>0.16212699999999999</v>
      </c>
      <c r="U35">
        <v>0.163993</v>
      </c>
      <c r="V35">
        <v>0</v>
      </c>
      <c r="W35">
        <v>0</v>
      </c>
      <c r="X35" s="1">
        <v>2.0700000000000001E-6</v>
      </c>
      <c r="Y35" s="1">
        <v>5.2399999999999998E-6</v>
      </c>
      <c r="Z35">
        <v>0</v>
      </c>
      <c r="AA35">
        <v>0</v>
      </c>
      <c r="AB35">
        <v>0</v>
      </c>
      <c r="AC35">
        <v>0</v>
      </c>
      <c r="AD35">
        <v>1.28342</v>
      </c>
      <c r="AE35">
        <v>1.3260000000000001</v>
      </c>
      <c r="AF35">
        <v>1.2303500000000001</v>
      </c>
      <c r="AG35">
        <v>1.4254800000000001</v>
      </c>
      <c r="AH35">
        <v>1.32891</v>
      </c>
      <c r="AI35">
        <v>1.4321600000000001</v>
      </c>
      <c r="AJ35">
        <v>6767</v>
      </c>
      <c r="AK35">
        <v>15457</v>
      </c>
      <c r="AL35">
        <v>254</v>
      </c>
      <c r="AM35">
        <v>471</v>
      </c>
      <c r="AN35">
        <v>142</v>
      </c>
      <c r="AO35">
        <v>356</v>
      </c>
      <c r="AP35">
        <v>71</v>
      </c>
      <c r="AQ35">
        <v>173</v>
      </c>
    </row>
    <row r="36" spans="1:43" x14ac:dyDescent="0.25">
      <c r="A36" s="1">
        <v>20230700000000</v>
      </c>
      <c r="B36">
        <v>70</v>
      </c>
      <c r="C36">
        <v>2</v>
      </c>
      <c r="D36">
        <v>40</v>
      </c>
      <c r="E36">
        <v>0</v>
      </c>
      <c r="F36">
        <v>451.49200000000002</v>
      </c>
      <c r="G36">
        <v>3715.15</v>
      </c>
      <c r="H36">
        <v>1997.55</v>
      </c>
      <c r="I36">
        <v>13003</v>
      </c>
      <c r="J36">
        <v>499.38799999999998</v>
      </c>
      <c r="K36">
        <v>23956</v>
      </c>
      <c r="L36">
        <v>468.03800000000001</v>
      </c>
      <c r="M36">
        <v>440.25</v>
      </c>
      <c r="N36">
        <v>474.72199999999998</v>
      </c>
      <c r="O36">
        <v>450.738</v>
      </c>
      <c r="P36">
        <v>454.70299999999997</v>
      </c>
      <c r="Q36">
        <v>441.815</v>
      </c>
      <c r="R36">
        <v>437.47500000000002</v>
      </c>
      <c r="S36">
        <v>449.01799999999997</v>
      </c>
      <c r="T36">
        <v>0.16497999999999999</v>
      </c>
      <c r="U36">
        <v>0.165774</v>
      </c>
      <c r="V36">
        <v>0</v>
      </c>
      <c r="W36">
        <v>0</v>
      </c>
      <c r="X36" s="1">
        <v>1.81E-6</v>
      </c>
      <c r="Y36" s="1">
        <v>2.5399999999999998E-6</v>
      </c>
      <c r="Z36">
        <v>0</v>
      </c>
      <c r="AA36">
        <v>0</v>
      </c>
      <c r="AB36">
        <v>0</v>
      </c>
      <c r="AC36">
        <v>0</v>
      </c>
      <c r="AD36">
        <v>1.2178899999999999</v>
      </c>
      <c r="AE36">
        <v>1.3148500000000001</v>
      </c>
      <c r="AF36">
        <v>1.2705500000000001</v>
      </c>
      <c r="AG36">
        <v>1.47889</v>
      </c>
      <c r="AH36">
        <v>1.16571</v>
      </c>
      <c r="AI36">
        <v>1.46428</v>
      </c>
      <c r="AJ36">
        <v>8996</v>
      </c>
      <c r="AK36">
        <v>13458</v>
      </c>
      <c r="AL36">
        <v>295</v>
      </c>
      <c r="AM36">
        <v>409</v>
      </c>
      <c r="AN36">
        <v>222</v>
      </c>
      <c r="AO36">
        <v>313</v>
      </c>
      <c r="AP36">
        <v>99</v>
      </c>
      <c r="AQ36">
        <v>164</v>
      </c>
    </row>
    <row r="37" spans="1:43" x14ac:dyDescent="0.25">
      <c r="A37" s="1">
        <v>20230700000000</v>
      </c>
      <c r="B37">
        <v>70</v>
      </c>
      <c r="C37">
        <v>5</v>
      </c>
      <c r="D37">
        <v>0</v>
      </c>
      <c r="E37">
        <v>0</v>
      </c>
      <c r="F37">
        <v>412.47399999999999</v>
      </c>
      <c r="G37">
        <v>3594.19</v>
      </c>
      <c r="H37">
        <v>2001.92</v>
      </c>
      <c r="I37">
        <v>12579.7</v>
      </c>
      <c r="J37">
        <v>500.47899999999998</v>
      </c>
      <c r="K37">
        <v>23842</v>
      </c>
      <c r="L37">
        <v>0</v>
      </c>
      <c r="M37">
        <v>411.9</v>
      </c>
      <c r="N37">
        <v>0</v>
      </c>
      <c r="O37">
        <v>426.78</v>
      </c>
      <c r="P37">
        <v>0</v>
      </c>
      <c r="Q37">
        <v>410.483</v>
      </c>
      <c r="R37">
        <v>0</v>
      </c>
      <c r="S37">
        <v>424.88900000000001</v>
      </c>
      <c r="T37">
        <v>0</v>
      </c>
      <c r="U37">
        <v>0.16046199999999999</v>
      </c>
      <c r="V37">
        <v>0</v>
      </c>
      <c r="W37">
        <v>0</v>
      </c>
      <c r="X37">
        <v>0</v>
      </c>
      <c r="Y37" s="1">
        <v>3.4300000000000002E-6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1.3239700000000001</v>
      </c>
      <c r="AF37">
        <v>0</v>
      </c>
      <c r="AG37">
        <v>1.4657</v>
      </c>
      <c r="AH37">
        <v>0</v>
      </c>
      <c r="AI37">
        <v>1.44499</v>
      </c>
      <c r="AJ37">
        <v>0</v>
      </c>
      <c r="AK37">
        <v>22399</v>
      </c>
      <c r="AL37">
        <v>0</v>
      </c>
      <c r="AM37">
        <v>765</v>
      </c>
      <c r="AN37">
        <v>0</v>
      </c>
      <c r="AO37">
        <v>453</v>
      </c>
      <c r="AP37">
        <v>0</v>
      </c>
      <c r="AQ37">
        <v>225</v>
      </c>
    </row>
    <row r="38" spans="1:43" x14ac:dyDescent="0.25">
      <c r="A38" s="1">
        <v>20230700000000</v>
      </c>
      <c r="B38">
        <v>70</v>
      </c>
      <c r="C38">
        <v>5</v>
      </c>
      <c r="D38">
        <v>10</v>
      </c>
      <c r="E38">
        <v>0</v>
      </c>
      <c r="F38">
        <v>406.04300000000001</v>
      </c>
      <c r="G38">
        <v>3553.43</v>
      </c>
      <c r="H38">
        <v>2010.06</v>
      </c>
      <c r="I38">
        <v>12437</v>
      </c>
      <c r="J38">
        <v>502.51600000000002</v>
      </c>
      <c r="K38">
        <v>23874</v>
      </c>
      <c r="L38">
        <v>408.18900000000002</v>
      </c>
      <c r="M38">
        <v>405.38099999999997</v>
      </c>
      <c r="N38">
        <v>423.83300000000003</v>
      </c>
      <c r="O38">
        <v>414.858</v>
      </c>
      <c r="P38">
        <v>417.286</v>
      </c>
      <c r="Q38">
        <v>415.39100000000002</v>
      </c>
      <c r="R38">
        <v>375.08</v>
      </c>
      <c r="S38">
        <v>396.52499999999998</v>
      </c>
      <c r="T38">
        <v>0.15373999999999999</v>
      </c>
      <c r="U38">
        <v>0.158939</v>
      </c>
      <c r="V38">
        <v>0</v>
      </c>
      <c r="W38">
        <v>0</v>
      </c>
      <c r="X38">
        <v>0</v>
      </c>
      <c r="Y38" s="1">
        <v>3.5300000000000001E-6</v>
      </c>
      <c r="Z38">
        <v>0</v>
      </c>
      <c r="AA38">
        <v>0</v>
      </c>
      <c r="AB38">
        <v>0</v>
      </c>
      <c r="AC38">
        <v>0</v>
      </c>
      <c r="AD38">
        <v>1.3663700000000001</v>
      </c>
      <c r="AE38">
        <v>1.3694999999999999</v>
      </c>
      <c r="AF38">
        <v>1.2522200000000001</v>
      </c>
      <c r="AG38">
        <v>1.4906299999999999</v>
      </c>
      <c r="AH38">
        <v>1.10328</v>
      </c>
      <c r="AI38">
        <v>1.37009</v>
      </c>
      <c r="AJ38">
        <v>2318</v>
      </c>
      <c r="AK38">
        <v>20115</v>
      </c>
      <c r="AL38">
        <v>66</v>
      </c>
      <c r="AM38">
        <v>646</v>
      </c>
      <c r="AN38">
        <v>56</v>
      </c>
      <c r="AO38">
        <v>412</v>
      </c>
      <c r="AP38">
        <v>25</v>
      </c>
      <c r="AQ38">
        <v>236</v>
      </c>
    </row>
    <row r="39" spans="1:43" x14ac:dyDescent="0.25">
      <c r="A39" s="1">
        <v>20230700000000</v>
      </c>
      <c r="B39">
        <v>70</v>
      </c>
      <c r="C39">
        <v>5</v>
      </c>
      <c r="D39">
        <v>20</v>
      </c>
      <c r="E39">
        <v>0</v>
      </c>
      <c r="F39">
        <v>413.55099999999999</v>
      </c>
      <c r="G39">
        <v>3552.54</v>
      </c>
      <c r="H39">
        <v>1953.88</v>
      </c>
      <c r="I39">
        <v>12433.9</v>
      </c>
      <c r="J39">
        <v>488.471</v>
      </c>
      <c r="K39">
        <v>23652</v>
      </c>
      <c r="L39">
        <v>419.64800000000002</v>
      </c>
      <c r="M39">
        <v>412.06200000000001</v>
      </c>
      <c r="N39">
        <v>422.26799999999997</v>
      </c>
      <c r="O39">
        <v>410.42500000000001</v>
      </c>
      <c r="P39">
        <v>407.90600000000001</v>
      </c>
      <c r="Q39">
        <v>408.42200000000003</v>
      </c>
      <c r="R39">
        <v>458.827</v>
      </c>
      <c r="S39">
        <v>411.93099999999998</v>
      </c>
      <c r="T39">
        <v>0.157134</v>
      </c>
      <c r="U39">
        <v>0.16061800000000001</v>
      </c>
      <c r="V39">
        <v>0</v>
      </c>
      <c r="W39">
        <v>0</v>
      </c>
      <c r="X39" s="1">
        <v>4.7400000000000004E-6</v>
      </c>
      <c r="Y39" s="1">
        <v>1.22E-6</v>
      </c>
      <c r="Z39">
        <v>0</v>
      </c>
      <c r="AA39">
        <v>0</v>
      </c>
      <c r="AB39">
        <v>0</v>
      </c>
      <c r="AC39">
        <v>0</v>
      </c>
      <c r="AD39">
        <v>1.2782800000000001</v>
      </c>
      <c r="AE39">
        <v>1.28138</v>
      </c>
      <c r="AF39">
        <v>1.30311</v>
      </c>
      <c r="AG39">
        <v>1.49621</v>
      </c>
      <c r="AH39">
        <v>1.38839</v>
      </c>
      <c r="AI39">
        <v>1.4187000000000001</v>
      </c>
      <c r="AJ39">
        <v>4475</v>
      </c>
      <c r="AK39">
        <v>17740</v>
      </c>
      <c r="AL39">
        <v>149</v>
      </c>
      <c r="AM39">
        <v>576</v>
      </c>
      <c r="AN39">
        <v>96</v>
      </c>
      <c r="AO39">
        <v>360</v>
      </c>
      <c r="AP39">
        <v>52</v>
      </c>
      <c r="AQ39">
        <v>204</v>
      </c>
    </row>
    <row r="40" spans="1:43" x14ac:dyDescent="0.25">
      <c r="A40" s="1">
        <v>20230700000000</v>
      </c>
      <c r="B40">
        <v>70</v>
      </c>
      <c r="C40">
        <v>5</v>
      </c>
      <c r="D40">
        <v>30</v>
      </c>
      <c r="E40">
        <v>0</v>
      </c>
      <c r="F40">
        <v>436.28899999999999</v>
      </c>
      <c r="G40">
        <v>3640.88</v>
      </c>
      <c r="H40">
        <v>1976.89</v>
      </c>
      <c r="I40">
        <v>12743.1</v>
      </c>
      <c r="J40">
        <v>494.22199999999998</v>
      </c>
      <c r="K40">
        <v>23691</v>
      </c>
      <c r="L40">
        <v>450.56299999999999</v>
      </c>
      <c r="M40">
        <v>429.66899999999998</v>
      </c>
      <c r="N40">
        <v>487.791</v>
      </c>
      <c r="O40">
        <v>436.24799999999999</v>
      </c>
      <c r="P40">
        <v>407.87299999999999</v>
      </c>
      <c r="Q40">
        <v>420.815</v>
      </c>
      <c r="R40">
        <v>453.22500000000002</v>
      </c>
      <c r="S40">
        <v>442.13900000000001</v>
      </c>
      <c r="T40">
        <v>0.163383</v>
      </c>
      <c r="U40">
        <v>0.16402</v>
      </c>
      <c r="V40">
        <v>0</v>
      </c>
      <c r="W40">
        <v>0</v>
      </c>
      <c r="X40" s="1">
        <v>6.7599999999999997E-7</v>
      </c>
      <c r="Y40" s="1">
        <v>2.6599999999999999E-6</v>
      </c>
      <c r="Z40">
        <v>0</v>
      </c>
      <c r="AA40">
        <v>0</v>
      </c>
      <c r="AB40">
        <v>0</v>
      </c>
      <c r="AC40">
        <v>0</v>
      </c>
      <c r="AD40">
        <v>1.3070299999999999</v>
      </c>
      <c r="AE40">
        <v>1.3091699999999999</v>
      </c>
      <c r="AF40">
        <v>1.2491699999999999</v>
      </c>
      <c r="AG40">
        <v>1.43045</v>
      </c>
      <c r="AH40">
        <v>1.3443000000000001</v>
      </c>
      <c r="AI40">
        <v>1.42319</v>
      </c>
      <c r="AJ40">
        <v>6767</v>
      </c>
      <c r="AK40">
        <v>15457</v>
      </c>
      <c r="AL40">
        <v>254</v>
      </c>
      <c r="AM40">
        <v>471</v>
      </c>
      <c r="AN40">
        <v>142</v>
      </c>
      <c r="AO40">
        <v>356</v>
      </c>
      <c r="AP40">
        <v>71</v>
      </c>
      <c r="AQ40">
        <v>173</v>
      </c>
    </row>
    <row r="41" spans="1:43" x14ac:dyDescent="0.25">
      <c r="A41" s="1">
        <v>20230700000000</v>
      </c>
      <c r="B41">
        <v>70</v>
      </c>
      <c r="C41">
        <v>5</v>
      </c>
      <c r="D41">
        <v>40</v>
      </c>
      <c r="E41">
        <v>0</v>
      </c>
      <c r="F41">
        <v>451.26600000000002</v>
      </c>
      <c r="G41">
        <v>3721.52</v>
      </c>
      <c r="H41">
        <v>1992.79</v>
      </c>
      <c r="I41">
        <v>13025.3</v>
      </c>
      <c r="J41">
        <v>498.197</v>
      </c>
      <c r="K41">
        <v>23956</v>
      </c>
      <c r="L41">
        <v>466.29500000000002</v>
      </c>
      <c r="M41">
        <v>440.91899999999998</v>
      </c>
      <c r="N41">
        <v>483.017</v>
      </c>
      <c r="O41">
        <v>455.423</v>
      </c>
      <c r="P41">
        <v>452.608</v>
      </c>
      <c r="Q41">
        <v>431.46300000000002</v>
      </c>
      <c r="R41">
        <v>425.68700000000001</v>
      </c>
      <c r="S41">
        <v>459.86</v>
      </c>
      <c r="T41">
        <v>0.16486000000000001</v>
      </c>
      <c r="U41">
        <v>0.166328</v>
      </c>
      <c r="V41">
        <v>0</v>
      </c>
      <c r="W41">
        <v>0</v>
      </c>
      <c r="X41" s="1">
        <v>2.1799999999999999E-6</v>
      </c>
      <c r="Y41" s="1">
        <v>2.5500000000000001E-6</v>
      </c>
      <c r="Z41">
        <v>0</v>
      </c>
      <c r="AA41">
        <v>0</v>
      </c>
      <c r="AB41">
        <v>0</v>
      </c>
      <c r="AC41">
        <v>0</v>
      </c>
      <c r="AD41">
        <v>1.2077599999999999</v>
      </c>
      <c r="AE41">
        <v>1.3206199999999999</v>
      </c>
      <c r="AF41">
        <v>1.2636000000000001</v>
      </c>
      <c r="AG41">
        <v>1.47089</v>
      </c>
      <c r="AH41">
        <v>1.1833199999999999</v>
      </c>
      <c r="AI41">
        <v>1.4531099999999999</v>
      </c>
      <c r="AJ41">
        <v>8996</v>
      </c>
      <c r="AK41">
        <v>13458</v>
      </c>
      <c r="AL41">
        <v>295</v>
      </c>
      <c r="AM41">
        <v>409</v>
      </c>
      <c r="AN41">
        <v>222</v>
      </c>
      <c r="AO41">
        <v>313</v>
      </c>
      <c r="AP41">
        <v>99</v>
      </c>
      <c r="AQ41">
        <v>164</v>
      </c>
    </row>
    <row r="42" spans="1:43" x14ac:dyDescent="0.25">
      <c r="A42" s="1">
        <v>20230700000000</v>
      </c>
      <c r="B42">
        <v>120</v>
      </c>
      <c r="C42">
        <v>2</v>
      </c>
      <c r="D42">
        <v>0</v>
      </c>
      <c r="E42">
        <v>0</v>
      </c>
      <c r="F42">
        <v>1063.69</v>
      </c>
      <c r="G42">
        <v>10811.9</v>
      </c>
      <c r="H42">
        <v>3778.92</v>
      </c>
      <c r="I42">
        <v>37841.699999999997</v>
      </c>
      <c r="J42">
        <v>944.72900000000004</v>
      </c>
      <c r="K42">
        <v>41832</v>
      </c>
      <c r="L42">
        <v>0</v>
      </c>
      <c r="M42">
        <v>1060.98</v>
      </c>
      <c r="N42">
        <v>0</v>
      </c>
      <c r="O42">
        <v>1128.1099999999999</v>
      </c>
      <c r="P42">
        <v>0</v>
      </c>
      <c r="Q42">
        <v>1024.1099999999999</v>
      </c>
      <c r="R42">
        <v>0</v>
      </c>
      <c r="S42">
        <v>1197.77</v>
      </c>
      <c r="T42">
        <v>0</v>
      </c>
      <c r="U42">
        <v>0.27528000000000002</v>
      </c>
      <c r="V42">
        <v>0</v>
      </c>
      <c r="W42">
        <v>0</v>
      </c>
      <c r="X42">
        <v>0</v>
      </c>
      <c r="Y42" s="1">
        <v>5.5999999999999997E-6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1.43651</v>
      </c>
      <c r="AF42">
        <v>0</v>
      </c>
      <c r="AG42">
        <v>1.55704</v>
      </c>
      <c r="AH42">
        <v>0</v>
      </c>
      <c r="AI42">
        <v>1.44814</v>
      </c>
      <c r="AJ42">
        <v>0</v>
      </c>
      <c r="AK42">
        <v>39276</v>
      </c>
      <c r="AL42">
        <v>0</v>
      </c>
      <c r="AM42">
        <v>1279</v>
      </c>
      <c r="AN42">
        <v>0</v>
      </c>
      <c r="AO42">
        <v>848</v>
      </c>
      <c r="AP42">
        <v>0</v>
      </c>
      <c r="AQ42">
        <v>429</v>
      </c>
    </row>
    <row r="43" spans="1:43" x14ac:dyDescent="0.25">
      <c r="A43" s="1">
        <v>20230700000000</v>
      </c>
      <c r="B43">
        <v>120</v>
      </c>
      <c r="C43">
        <v>2</v>
      </c>
      <c r="D43">
        <v>10</v>
      </c>
      <c r="E43">
        <v>0</v>
      </c>
      <c r="F43">
        <v>1033.73</v>
      </c>
      <c r="G43">
        <v>10584.1</v>
      </c>
      <c r="H43">
        <v>3696.09</v>
      </c>
      <c r="I43">
        <v>37044.199999999997</v>
      </c>
      <c r="J43">
        <v>924.02300000000002</v>
      </c>
      <c r="K43">
        <v>41993</v>
      </c>
      <c r="L43">
        <v>1018.28</v>
      </c>
      <c r="M43">
        <v>1034.17</v>
      </c>
      <c r="N43">
        <v>1136.69</v>
      </c>
      <c r="O43">
        <v>1045.56</v>
      </c>
      <c r="P43">
        <v>956.173</v>
      </c>
      <c r="Q43">
        <v>1030.04</v>
      </c>
      <c r="R43">
        <v>1249.67</v>
      </c>
      <c r="S43">
        <v>1076.6400000000001</v>
      </c>
      <c r="T43">
        <v>0.25756600000000002</v>
      </c>
      <c r="U43">
        <v>0.26996399999999998</v>
      </c>
      <c r="V43">
        <v>0</v>
      </c>
      <c r="W43">
        <v>0</v>
      </c>
      <c r="X43" s="1">
        <v>2.6900000000000001E-6</v>
      </c>
      <c r="Y43" s="1">
        <v>4.2799999999999997E-6</v>
      </c>
      <c r="Z43">
        <v>0</v>
      </c>
      <c r="AA43">
        <v>0</v>
      </c>
      <c r="AB43">
        <v>0</v>
      </c>
      <c r="AC43">
        <v>0</v>
      </c>
      <c r="AD43">
        <v>1.1927700000000001</v>
      </c>
      <c r="AE43">
        <v>1.35842</v>
      </c>
      <c r="AF43">
        <v>1.20113</v>
      </c>
      <c r="AG43">
        <v>1.60236</v>
      </c>
      <c r="AH43">
        <v>1.3914800000000001</v>
      </c>
      <c r="AI43">
        <v>1.37869</v>
      </c>
      <c r="AJ43">
        <v>4019</v>
      </c>
      <c r="AK43">
        <v>35371</v>
      </c>
      <c r="AL43">
        <v>147</v>
      </c>
      <c r="AM43">
        <v>1164</v>
      </c>
      <c r="AN43">
        <v>75</v>
      </c>
      <c r="AO43">
        <v>765</v>
      </c>
      <c r="AP43">
        <v>39</v>
      </c>
      <c r="AQ43">
        <v>413</v>
      </c>
    </row>
    <row r="44" spans="1:43" x14ac:dyDescent="0.25">
      <c r="A44" s="1">
        <v>20230700000000</v>
      </c>
      <c r="B44">
        <v>120</v>
      </c>
      <c r="C44">
        <v>2</v>
      </c>
      <c r="D44">
        <v>20</v>
      </c>
      <c r="E44">
        <v>0</v>
      </c>
      <c r="F44">
        <v>951.10299999999995</v>
      </c>
      <c r="G44">
        <v>10095</v>
      </c>
      <c r="H44">
        <v>3714.89</v>
      </c>
      <c r="I44">
        <v>35332.400000000001</v>
      </c>
      <c r="J44">
        <v>928.72299999999996</v>
      </c>
      <c r="K44">
        <v>41689</v>
      </c>
      <c r="L44">
        <v>956.37</v>
      </c>
      <c r="M44">
        <v>950.72799999999995</v>
      </c>
      <c r="N44">
        <v>971.55600000000004</v>
      </c>
      <c r="O44">
        <v>934.56399999999996</v>
      </c>
      <c r="P44">
        <v>962.44200000000001</v>
      </c>
      <c r="Q44">
        <v>927.08199999999999</v>
      </c>
      <c r="R44">
        <v>1187.17</v>
      </c>
      <c r="S44">
        <v>877.38099999999997</v>
      </c>
      <c r="T44">
        <v>0.25140099999999999</v>
      </c>
      <c r="U44">
        <v>0.25990600000000003</v>
      </c>
      <c r="V44">
        <v>0</v>
      </c>
      <c r="W44">
        <v>0</v>
      </c>
      <c r="X44" s="1">
        <v>5.3600000000000004E-6</v>
      </c>
      <c r="Y44" s="1">
        <v>4.9100000000000004E-6</v>
      </c>
      <c r="Z44">
        <v>0</v>
      </c>
      <c r="AA44">
        <v>0</v>
      </c>
      <c r="AB44">
        <v>0</v>
      </c>
      <c r="AC44">
        <v>0</v>
      </c>
      <c r="AD44">
        <v>1.26434</v>
      </c>
      <c r="AE44">
        <v>1.3761399999999999</v>
      </c>
      <c r="AF44">
        <v>1.3948499999999999</v>
      </c>
      <c r="AG44">
        <v>1.6171899999999999</v>
      </c>
      <c r="AH44">
        <v>1.14435</v>
      </c>
      <c r="AI44">
        <v>1.45478</v>
      </c>
      <c r="AJ44">
        <v>7795</v>
      </c>
      <c r="AK44">
        <v>31301</v>
      </c>
      <c r="AL44">
        <v>266</v>
      </c>
      <c r="AM44">
        <v>1017</v>
      </c>
      <c r="AN44">
        <v>156</v>
      </c>
      <c r="AO44">
        <v>698</v>
      </c>
      <c r="AP44">
        <v>99</v>
      </c>
      <c r="AQ44">
        <v>357</v>
      </c>
    </row>
    <row r="45" spans="1:43" x14ac:dyDescent="0.25">
      <c r="A45" s="1">
        <v>20230700000000</v>
      </c>
      <c r="B45">
        <v>120</v>
      </c>
      <c r="C45">
        <v>2</v>
      </c>
      <c r="D45">
        <v>30</v>
      </c>
      <c r="E45">
        <v>0</v>
      </c>
      <c r="F45">
        <v>1035.3699999999999</v>
      </c>
      <c r="G45">
        <v>10399.200000000001</v>
      </c>
      <c r="H45">
        <v>3572.88</v>
      </c>
      <c r="I45">
        <v>36397.4</v>
      </c>
      <c r="J45">
        <v>893.22</v>
      </c>
      <c r="K45">
        <v>41477</v>
      </c>
      <c r="L45">
        <v>1072.5899999999999</v>
      </c>
      <c r="M45">
        <v>1020.09</v>
      </c>
      <c r="N45">
        <v>1120.2</v>
      </c>
      <c r="O45">
        <v>986.92899999999997</v>
      </c>
      <c r="P45">
        <v>1156.67</v>
      </c>
      <c r="Q45">
        <v>1010.28</v>
      </c>
      <c r="R45">
        <v>1056.18</v>
      </c>
      <c r="S45">
        <v>945.22900000000004</v>
      </c>
      <c r="T45">
        <v>0.26761600000000002</v>
      </c>
      <c r="U45">
        <v>0.26733000000000001</v>
      </c>
      <c r="V45">
        <v>0</v>
      </c>
      <c r="W45">
        <v>0</v>
      </c>
      <c r="X45" s="1">
        <v>3.3900000000000002E-6</v>
      </c>
      <c r="Y45" s="1">
        <v>3.9999999999999998E-6</v>
      </c>
      <c r="Z45">
        <v>0</v>
      </c>
      <c r="AA45">
        <v>0</v>
      </c>
      <c r="AB45">
        <v>0</v>
      </c>
      <c r="AC45">
        <v>0</v>
      </c>
      <c r="AD45">
        <v>1.21452</v>
      </c>
      <c r="AE45">
        <v>1.34432</v>
      </c>
      <c r="AF45">
        <v>1.4334800000000001</v>
      </c>
      <c r="AG45">
        <v>1.5795300000000001</v>
      </c>
      <c r="AH45">
        <v>1.2925500000000001</v>
      </c>
      <c r="AI45">
        <v>1.3188500000000001</v>
      </c>
      <c r="AJ45">
        <v>11648</v>
      </c>
      <c r="AK45">
        <v>27240</v>
      </c>
      <c r="AL45">
        <v>396</v>
      </c>
      <c r="AM45">
        <v>910</v>
      </c>
      <c r="AN45">
        <v>266</v>
      </c>
      <c r="AO45">
        <v>574</v>
      </c>
      <c r="AP45">
        <v>137</v>
      </c>
      <c r="AQ45">
        <v>306</v>
      </c>
    </row>
    <row r="46" spans="1:43" x14ac:dyDescent="0.25">
      <c r="A46" s="1">
        <v>20230700000000</v>
      </c>
      <c r="B46">
        <v>120</v>
      </c>
      <c r="C46">
        <v>2</v>
      </c>
      <c r="D46">
        <v>40</v>
      </c>
      <c r="E46">
        <v>0</v>
      </c>
      <c r="F46">
        <v>1046.3900000000001</v>
      </c>
      <c r="G46">
        <v>10532.5</v>
      </c>
      <c r="H46">
        <v>3617.95</v>
      </c>
      <c r="I46">
        <v>36863.9</v>
      </c>
      <c r="J46">
        <v>904.48699999999997</v>
      </c>
      <c r="K46">
        <v>41839</v>
      </c>
      <c r="L46">
        <v>1104.98</v>
      </c>
      <c r="M46">
        <v>1003.73</v>
      </c>
      <c r="N46">
        <v>1156.26</v>
      </c>
      <c r="O46">
        <v>1053.79</v>
      </c>
      <c r="P46">
        <v>1184.78</v>
      </c>
      <c r="Q46">
        <v>1021.58</v>
      </c>
      <c r="R46">
        <v>1154.43</v>
      </c>
      <c r="S46">
        <v>922.22400000000005</v>
      </c>
      <c r="T46">
        <v>0.27130799999999999</v>
      </c>
      <c r="U46">
        <v>0.26600400000000002</v>
      </c>
      <c r="V46">
        <v>0</v>
      </c>
      <c r="W46">
        <v>0</v>
      </c>
      <c r="X46" s="1">
        <v>2.1799999999999999E-6</v>
      </c>
      <c r="Y46" s="1">
        <v>2.9299999999999999E-6</v>
      </c>
      <c r="Z46">
        <v>0</v>
      </c>
      <c r="AA46">
        <v>0</v>
      </c>
      <c r="AB46">
        <v>0</v>
      </c>
      <c r="AC46">
        <v>0</v>
      </c>
      <c r="AD46">
        <v>1.2903100000000001</v>
      </c>
      <c r="AE46">
        <v>1.41364</v>
      </c>
      <c r="AF46">
        <v>1.46133</v>
      </c>
      <c r="AG46">
        <v>1.54555</v>
      </c>
      <c r="AH46">
        <v>1.3237399999999999</v>
      </c>
      <c r="AI46">
        <v>1.43055</v>
      </c>
      <c r="AJ46">
        <v>15720</v>
      </c>
      <c r="AK46">
        <v>23562</v>
      </c>
      <c r="AL46">
        <v>531</v>
      </c>
      <c r="AM46">
        <v>764</v>
      </c>
      <c r="AN46">
        <v>336</v>
      </c>
      <c r="AO46">
        <v>484</v>
      </c>
      <c r="AP46">
        <v>174</v>
      </c>
      <c r="AQ46">
        <v>268</v>
      </c>
    </row>
    <row r="47" spans="1:43" x14ac:dyDescent="0.25">
      <c r="A47" s="1">
        <v>20230700000000</v>
      </c>
      <c r="B47">
        <v>120</v>
      </c>
      <c r="C47">
        <v>5</v>
      </c>
      <c r="D47">
        <v>0</v>
      </c>
      <c r="E47">
        <v>0</v>
      </c>
      <c r="F47">
        <v>1063.69</v>
      </c>
      <c r="G47">
        <v>10811.9</v>
      </c>
      <c r="H47">
        <v>3778.92</v>
      </c>
      <c r="I47">
        <v>37841.699999999997</v>
      </c>
      <c r="J47">
        <v>944.72900000000004</v>
      </c>
      <c r="K47">
        <v>41832</v>
      </c>
      <c r="L47">
        <v>0</v>
      </c>
      <c r="M47">
        <v>1060.98</v>
      </c>
      <c r="N47">
        <v>0</v>
      </c>
      <c r="O47">
        <v>1128.1099999999999</v>
      </c>
      <c r="P47">
        <v>0</v>
      </c>
      <c r="Q47">
        <v>1024.1099999999999</v>
      </c>
      <c r="R47">
        <v>0</v>
      </c>
      <c r="S47">
        <v>1197.77</v>
      </c>
      <c r="T47">
        <v>0</v>
      </c>
      <c r="U47">
        <v>0.27528000000000002</v>
      </c>
      <c r="V47">
        <v>0</v>
      </c>
      <c r="W47">
        <v>0</v>
      </c>
      <c r="X47">
        <v>0</v>
      </c>
      <c r="Y47" s="1">
        <v>5.5999999999999997E-6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1.43651</v>
      </c>
      <c r="AF47">
        <v>0</v>
      </c>
      <c r="AG47">
        <v>1.55704</v>
      </c>
      <c r="AH47">
        <v>0</v>
      </c>
      <c r="AI47">
        <v>1.44814</v>
      </c>
      <c r="AJ47">
        <v>0</v>
      </c>
      <c r="AK47">
        <v>39276</v>
      </c>
      <c r="AL47">
        <v>0</v>
      </c>
      <c r="AM47">
        <v>1279</v>
      </c>
      <c r="AN47">
        <v>0</v>
      </c>
      <c r="AO47">
        <v>848</v>
      </c>
      <c r="AP47">
        <v>0</v>
      </c>
      <c r="AQ47">
        <v>429</v>
      </c>
    </row>
    <row r="48" spans="1:43" x14ac:dyDescent="0.25">
      <c r="A48" s="1">
        <v>20230700000000</v>
      </c>
      <c r="B48">
        <v>120</v>
      </c>
      <c r="C48">
        <v>5</v>
      </c>
      <c r="D48">
        <v>10</v>
      </c>
      <c r="E48">
        <v>0</v>
      </c>
      <c r="F48">
        <v>1060.78</v>
      </c>
      <c r="G48">
        <v>10719</v>
      </c>
      <c r="H48">
        <v>3682.81</v>
      </c>
      <c r="I48">
        <v>37516.5</v>
      </c>
      <c r="J48">
        <v>920.702</v>
      </c>
      <c r="K48">
        <v>41920</v>
      </c>
      <c r="L48">
        <v>1006.36</v>
      </c>
      <c r="M48">
        <v>1068.1199999999999</v>
      </c>
      <c r="N48">
        <v>1126.27</v>
      </c>
      <c r="O48">
        <v>1025.8900000000001</v>
      </c>
      <c r="P48">
        <v>1004.41</v>
      </c>
      <c r="Q48">
        <v>1072.3699999999999</v>
      </c>
      <c r="R48">
        <v>1086.7</v>
      </c>
      <c r="S48">
        <v>1022.66</v>
      </c>
      <c r="T48">
        <v>0.25573099999999999</v>
      </c>
      <c r="U48">
        <v>0.274451</v>
      </c>
      <c r="V48">
        <v>0</v>
      </c>
      <c r="W48">
        <v>0</v>
      </c>
      <c r="X48" s="1">
        <v>2.7499999999999999E-6</v>
      </c>
      <c r="Y48" s="1">
        <v>7.1400000000000002E-6</v>
      </c>
      <c r="Z48">
        <v>0</v>
      </c>
      <c r="AA48">
        <v>0</v>
      </c>
      <c r="AB48">
        <v>0</v>
      </c>
      <c r="AC48">
        <v>0</v>
      </c>
      <c r="AD48">
        <v>1.1962600000000001</v>
      </c>
      <c r="AE48">
        <v>1.35772</v>
      </c>
      <c r="AF48">
        <v>1.2216</v>
      </c>
      <c r="AG48">
        <v>1.5928500000000001</v>
      </c>
      <c r="AH48">
        <v>1.3927099999999999</v>
      </c>
      <c r="AI48">
        <v>1.40483</v>
      </c>
      <c r="AJ48">
        <v>4016</v>
      </c>
      <c r="AK48">
        <v>35314</v>
      </c>
      <c r="AL48">
        <v>147</v>
      </c>
      <c r="AM48">
        <v>1152</v>
      </c>
      <c r="AN48">
        <v>75</v>
      </c>
      <c r="AO48">
        <v>763</v>
      </c>
      <c r="AP48">
        <v>40</v>
      </c>
      <c r="AQ48">
        <v>413</v>
      </c>
    </row>
    <row r="49" spans="1:43" x14ac:dyDescent="0.25">
      <c r="A49" s="1">
        <v>20230700000000</v>
      </c>
      <c r="B49">
        <v>120</v>
      </c>
      <c r="C49">
        <v>5</v>
      </c>
      <c r="D49">
        <v>20</v>
      </c>
      <c r="E49">
        <v>0</v>
      </c>
      <c r="F49">
        <v>1026.32</v>
      </c>
      <c r="G49">
        <v>10402.9</v>
      </c>
      <c r="H49">
        <v>3641.71</v>
      </c>
      <c r="I49">
        <v>36410.300000000003</v>
      </c>
      <c r="J49">
        <v>910.42700000000002</v>
      </c>
      <c r="K49">
        <v>41468</v>
      </c>
      <c r="L49">
        <v>1031.69</v>
      </c>
      <c r="M49">
        <v>1024.5999999999999</v>
      </c>
      <c r="N49">
        <v>1083.5899999999999</v>
      </c>
      <c r="O49">
        <v>1011.67</v>
      </c>
      <c r="P49">
        <v>1133.82</v>
      </c>
      <c r="Q49">
        <v>1049.96</v>
      </c>
      <c r="R49">
        <v>1214.47</v>
      </c>
      <c r="S49">
        <v>913.86400000000003</v>
      </c>
      <c r="T49">
        <v>0.26121899999999998</v>
      </c>
      <c r="U49">
        <v>0.26899699999999999</v>
      </c>
      <c r="V49">
        <v>0</v>
      </c>
      <c r="W49">
        <v>0</v>
      </c>
      <c r="X49" s="1">
        <v>5.3499999999999996E-6</v>
      </c>
      <c r="Y49" s="1">
        <v>3.4300000000000002E-6</v>
      </c>
      <c r="Z49">
        <v>0</v>
      </c>
      <c r="AA49">
        <v>0</v>
      </c>
      <c r="AB49">
        <v>0</v>
      </c>
      <c r="AC49">
        <v>0</v>
      </c>
      <c r="AD49">
        <v>1.2179</v>
      </c>
      <c r="AE49">
        <v>1.3717299999999999</v>
      </c>
      <c r="AF49">
        <v>1.3402499999999999</v>
      </c>
      <c r="AG49">
        <v>1.5848599999999999</v>
      </c>
      <c r="AH49">
        <v>1.1506000000000001</v>
      </c>
      <c r="AI49">
        <v>1.4728399999999999</v>
      </c>
      <c r="AJ49">
        <v>7744</v>
      </c>
      <c r="AK49">
        <v>31153</v>
      </c>
      <c r="AL49">
        <v>263</v>
      </c>
      <c r="AM49">
        <v>1013</v>
      </c>
      <c r="AN49">
        <v>155</v>
      </c>
      <c r="AO49">
        <v>687</v>
      </c>
      <c r="AP49">
        <v>99</v>
      </c>
      <c r="AQ49">
        <v>354</v>
      </c>
    </row>
    <row r="50" spans="1:43" x14ac:dyDescent="0.25">
      <c r="A50" s="1">
        <v>20230700000000</v>
      </c>
      <c r="B50">
        <v>120</v>
      </c>
      <c r="C50">
        <v>5</v>
      </c>
      <c r="D50">
        <v>30</v>
      </c>
      <c r="E50">
        <v>0</v>
      </c>
      <c r="F50">
        <v>1386.48</v>
      </c>
      <c r="G50">
        <v>11746.6</v>
      </c>
      <c r="H50">
        <v>3126.55</v>
      </c>
      <c r="I50">
        <v>41113.1</v>
      </c>
      <c r="J50">
        <v>781.63800000000003</v>
      </c>
      <c r="K50">
        <v>40414</v>
      </c>
      <c r="L50">
        <v>1407.48</v>
      </c>
      <c r="M50">
        <v>1376.45</v>
      </c>
      <c r="N50">
        <v>1452.15</v>
      </c>
      <c r="O50">
        <v>1424.99</v>
      </c>
      <c r="P50">
        <v>1426.2</v>
      </c>
      <c r="Q50">
        <v>1367.87</v>
      </c>
      <c r="R50">
        <v>1372.1</v>
      </c>
      <c r="S50">
        <v>1298.07</v>
      </c>
      <c r="T50">
        <v>0.30910500000000002</v>
      </c>
      <c r="U50">
        <v>0.31041600000000003</v>
      </c>
      <c r="V50">
        <v>0</v>
      </c>
      <c r="W50">
        <v>0</v>
      </c>
      <c r="X50" s="1">
        <v>2.4499999999999998E-6</v>
      </c>
      <c r="Y50" s="1">
        <v>3.9099999999999998E-6</v>
      </c>
      <c r="Z50">
        <v>0</v>
      </c>
      <c r="AA50">
        <v>0</v>
      </c>
      <c r="AB50">
        <v>0</v>
      </c>
      <c r="AC50">
        <v>0</v>
      </c>
      <c r="AD50">
        <v>1.1082399999999999</v>
      </c>
      <c r="AE50">
        <v>1.1942600000000001</v>
      </c>
      <c r="AF50">
        <v>1.2825</v>
      </c>
      <c r="AG50">
        <v>1.4119600000000001</v>
      </c>
      <c r="AH50">
        <v>1.16486</v>
      </c>
      <c r="AI50">
        <v>1.2036199999999999</v>
      </c>
      <c r="AJ50">
        <v>11258</v>
      </c>
      <c r="AK50">
        <v>26631</v>
      </c>
      <c r="AL50">
        <v>381</v>
      </c>
      <c r="AM50">
        <v>892</v>
      </c>
      <c r="AN50">
        <v>254</v>
      </c>
      <c r="AO50">
        <v>563</v>
      </c>
      <c r="AP50">
        <v>135</v>
      </c>
      <c r="AQ50">
        <v>300</v>
      </c>
    </row>
    <row r="51" spans="1:43" x14ac:dyDescent="0.25">
      <c r="A51" s="1">
        <v>20230700000000</v>
      </c>
      <c r="B51">
        <v>120</v>
      </c>
      <c r="C51">
        <v>5</v>
      </c>
      <c r="D51">
        <v>40</v>
      </c>
      <c r="E51">
        <v>0</v>
      </c>
      <c r="F51">
        <v>1147.1600000000001</v>
      </c>
      <c r="G51">
        <v>11122.9</v>
      </c>
      <c r="H51">
        <v>3552.29</v>
      </c>
      <c r="I51">
        <v>38930</v>
      </c>
      <c r="J51">
        <v>888.07299999999998</v>
      </c>
      <c r="K51">
        <v>41772</v>
      </c>
      <c r="L51">
        <v>1208.8699999999999</v>
      </c>
      <c r="M51">
        <v>1106.6400000000001</v>
      </c>
      <c r="N51">
        <v>1186.1500000000001</v>
      </c>
      <c r="O51">
        <v>1138.8</v>
      </c>
      <c r="P51">
        <v>1253.03</v>
      </c>
      <c r="Q51">
        <v>1045.3499999999999</v>
      </c>
      <c r="R51">
        <v>1274.8900000000001</v>
      </c>
      <c r="S51">
        <v>1001.62</v>
      </c>
      <c r="T51">
        <v>0.28660000000000002</v>
      </c>
      <c r="U51">
        <v>0.28162199999999998</v>
      </c>
      <c r="V51">
        <v>0</v>
      </c>
      <c r="W51">
        <v>0</v>
      </c>
      <c r="X51" s="1">
        <v>2.0200000000000001E-6</v>
      </c>
      <c r="Y51" s="1">
        <v>4.2200000000000003E-6</v>
      </c>
      <c r="Z51">
        <v>0</v>
      </c>
      <c r="AA51">
        <v>0</v>
      </c>
      <c r="AB51">
        <v>0</v>
      </c>
      <c r="AC51">
        <v>0</v>
      </c>
      <c r="AD51">
        <v>1.2432000000000001</v>
      </c>
      <c r="AE51">
        <v>1.4100999999999999</v>
      </c>
      <c r="AF51">
        <v>1.38642</v>
      </c>
      <c r="AG51">
        <v>1.53701</v>
      </c>
      <c r="AH51">
        <v>1.3213200000000001</v>
      </c>
      <c r="AI51">
        <v>1.41611</v>
      </c>
      <c r="AJ51">
        <v>15708</v>
      </c>
      <c r="AK51">
        <v>23510</v>
      </c>
      <c r="AL51">
        <v>533</v>
      </c>
      <c r="AM51">
        <v>763</v>
      </c>
      <c r="AN51">
        <v>334</v>
      </c>
      <c r="AO51">
        <v>484</v>
      </c>
      <c r="AP51">
        <v>172</v>
      </c>
      <c r="AQ51">
        <v>268</v>
      </c>
    </row>
    <row r="52" spans="1:43" x14ac:dyDescent="0.25">
      <c r="A52" s="1">
        <v>20230700000000</v>
      </c>
      <c r="B52">
        <v>120</v>
      </c>
      <c r="C52">
        <v>10</v>
      </c>
      <c r="D52">
        <v>0</v>
      </c>
      <c r="E52">
        <v>0</v>
      </c>
      <c r="F52">
        <v>1063.69</v>
      </c>
      <c r="G52">
        <v>10811.9</v>
      </c>
      <c r="H52">
        <v>3778.92</v>
      </c>
      <c r="I52">
        <v>37841.699999999997</v>
      </c>
      <c r="J52">
        <v>944.72900000000004</v>
      </c>
      <c r="K52">
        <v>41832</v>
      </c>
      <c r="L52">
        <v>0</v>
      </c>
      <c r="M52">
        <v>1060.98</v>
      </c>
      <c r="N52">
        <v>0</v>
      </c>
      <c r="O52">
        <v>1128.1099999999999</v>
      </c>
      <c r="P52">
        <v>0</v>
      </c>
      <c r="Q52">
        <v>1024.1099999999999</v>
      </c>
      <c r="R52">
        <v>0</v>
      </c>
      <c r="S52">
        <v>1197.77</v>
      </c>
      <c r="T52">
        <v>0</v>
      </c>
      <c r="U52">
        <v>0.27528000000000002</v>
      </c>
      <c r="V52">
        <v>0</v>
      </c>
      <c r="W52">
        <v>0</v>
      </c>
      <c r="X52">
        <v>0</v>
      </c>
      <c r="Y52" s="1">
        <v>5.5999999999999997E-6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1.43651</v>
      </c>
      <c r="AF52">
        <v>0</v>
      </c>
      <c r="AG52">
        <v>1.55704</v>
      </c>
      <c r="AH52">
        <v>0</v>
      </c>
      <c r="AI52">
        <v>1.44814</v>
      </c>
      <c r="AJ52">
        <v>0</v>
      </c>
      <c r="AK52">
        <v>39276</v>
      </c>
      <c r="AL52">
        <v>0</v>
      </c>
      <c r="AM52">
        <v>1279</v>
      </c>
      <c r="AN52">
        <v>0</v>
      </c>
      <c r="AO52">
        <v>848</v>
      </c>
      <c r="AP52">
        <v>0</v>
      </c>
      <c r="AQ52">
        <v>429</v>
      </c>
    </row>
    <row r="53" spans="1:43" x14ac:dyDescent="0.25">
      <c r="A53" s="1">
        <v>20230700000000</v>
      </c>
      <c r="B53">
        <v>120</v>
      </c>
      <c r="C53">
        <v>10</v>
      </c>
      <c r="D53">
        <v>10</v>
      </c>
      <c r="E53">
        <v>0</v>
      </c>
      <c r="F53">
        <v>888.10299999999995</v>
      </c>
      <c r="G53">
        <v>9849.31</v>
      </c>
      <c r="H53">
        <v>3848.74</v>
      </c>
      <c r="I53">
        <v>34472.6</v>
      </c>
      <c r="J53">
        <v>962.18499999999995</v>
      </c>
      <c r="K53">
        <v>42072</v>
      </c>
      <c r="L53">
        <v>858.62599999999998</v>
      </c>
      <c r="M53">
        <v>890.92899999999997</v>
      </c>
      <c r="N53">
        <v>966.37800000000004</v>
      </c>
      <c r="O53">
        <v>891.88</v>
      </c>
      <c r="P53">
        <v>742.57299999999998</v>
      </c>
      <c r="Q53">
        <v>897.82799999999997</v>
      </c>
      <c r="R53">
        <v>910.2</v>
      </c>
      <c r="S53">
        <v>901.34900000000005</v>
      </c>
      <c r="T53">
        <v>0.23622899999999999</v>
      </c>
      <c r="U53">
        <v>0.25109799999999999</v>
      </c>
      <c r="V53">
        <v>0</v>
      </c>
      <c r="W53">
        <v>0</v>
      </c>
      <c r="X53" s="1">
        <v>2.52E-6</v>
      </c>
      <c r="Y53" s="1">
        <v>4.87E-6</v>
      </c>
      <c r="Z53">
        <v>0</v>
      </c>
      <c r="AA53">
        <v>0</v>
      </c>
      <c r="AB53">
        <v>0</v>
      </c>
      <c r="AC53">
        <v>0</v>
      </c>
      <c r="AD53">
        <v>1.2646299999999999</v>
      </c>
      <c r="AE53">
        <v>1.4029700000000001</v>
      </c>
      <c r="AF53">
        <v>1.3094600000000001</v>
      </c>
      <c r="AG53">
        <v>1.6615800000000001</v>
      </c>
      <c r="AH53">
        <v>1.4332800000000001</v>
      </c>
      <c r="AI53">
        <v>1.4464900000000001</v>
      </c>
      <c r="AJ53">
        <v>4037</v>
      </c>
      <c r="AK53">
        <v>35427</v>
      </c>
      <c r="AL53">
        <v>148</v>
      </c>
      <c r="AM53">
        <v>1166</v>
      </c>
      <c r="AN53">
        <v>75</v>
      </c>
      <c r="AO53">
        <v>766</v>
      </c>
      <c r="AP53">
        <v>40</v>
      </c>
      <c r="AQ53">
        <v>413</v>
      </c>
    </row>
    <row r="54" spans="1:43" x14ac:dyDescent="0.25">
      <c r="A54" s="1">
        <v>20230700000000</v>
      </c>
      <c r="B54">
        <v>120</v>
      </c>
      <c r="C54">
        <v>10</v>
      </c>
      <c r="D54">
        <v>20</v>
      </c>
      <c r="E54">
        <v>0</v>
      </c>
      <c r="F54">
        <v>911.07899999999995</v>
      </c>
      <c r="G54">
        <v>9932.84</v>
      </c>
      <c r="H54">
        <v>3806.48</v>
      </c>
      <c r="I54">
        <v>34764.9</v>
      </c>
      <c r="J54">
        <v>951.62099999999998</v>
      </c>
      <c r="K54">
        <v>41656</v>
      </c>
      <c r="L54">
        <v>911.15099999999995</v>
      </c>
      <c r="M54">
        <v>910.76</v>
      </c>
      <c r="N54">
        <v>939.33799999999997</v>
      </c>
      <c r="O54">
        <v>920.44100000000003</v>
      </c>
      <c r="P54">
        <v>938.58299999999997</v>
      </c>
      <c r="Q54">
        <v>922.75099999999998</v>
      </c>
      <c r="R54">
        <v>921.03</v>
      </c>
      <c r="S54">
        <v>851.32100000000003</v>
      </c>
      <c r="T54">
        <v>0.246002</v>
      </c>
      <c r="U54">
        <v>0.256299</v>
      </c>
      <c r="V54">
        <v>0</v>
      </c>
      <c r="W54">
        <v>0</v>
      </c>
      <c r="X54" s="1">
        <v>8.3399999999999998E-6</v>
      </c>
      <c r="Y54" s="1">
        <v>4.8600000000000001E-6</v>
      </c>
      <c r="Z54">
        <v>0</v>
      </c>
      <c r="AA54">
        <v>0</v>
      </c>
      <c r="AB54">
        <v>0</v>
      </c>
      <c r="AC54">
        <v>0</v>
      </c>
      <c r="AD54">
        <v>1.2984899999999999</v>
      </c>
      <c r="AE54">
        <v>1.41482</v>
      </c>
      <c r="AF54">
        <v>1.40734</v>
      </c>
      <c r="AG54">
        <v>1.6455500000000001</v>
      </c>
      <c r="AH54">
        <v>1.2596400000000001</v>
      </c>
      <c r="AI54">
        <v>1.5038800000000001</v>
      </c>
      <c r="AJ54">
        <v>7793</v>
      </c>
      <c r="AK54">
        <v>31275</v>
      </c>
      <c r="AL54">
        <v>266</v>
      </c>
      <c r="AM54">
        <v>1017</v>
      </c>
      <c r="AN54">
        <v>156</v>
      </c>
      <c r="AO54">
        <v>698</v>
      </c>
      <c r="AP54">
        <v>99</v>
      </c>
      <c r="AQ54">
        <v>352</v>
      </c>
    </row>
    <row r="55" spans="1:43" x14ac:dyDescent="0.25">
      <c r="A55" s="1">
        <v>20230700000000</v>
      </c>
      <c r="B55">
        <v>120</v>
      </c>
      <c r="C55">
        <v>10</v>
      </c>
      <c r="D55">
        <v>30</v>
      </c>
      <c r="E55">
        <v>0</v>
      </c>
      <c r="F55">
        <v>932.39800000000002</v>
      </c>
      <c r="G55">
        <v>9980.9699999999993</v>
      </c>
      <c r="H55">
        <v>3725.77</v>
      </c>
      <c r="I55">
        <v>34933.4</v>
      </c>
      <c r="J55">
        <v>931.44200000000001</v>
      </c>
      <c r="K55">
        <v>41668</v>
      </c>
      <c r="L55">
        <v>954.524</v>
      </c>
      <c r="M55">
        <v>923.61300000000006</v>
      </c>
      <c r="N55">
        <v>966.65899999999999</v>
      </c>
      <c r="O55">
        <v>905.01099999999997</v>
      </c>
      <c r="P55">
        <v>958.26499999999999</v>
      </c>
      <c r="Q55">
        <v>939.90800000000002</v>
      </c>
      <c r="R55">
        <v>933.31200000000001</v>
      </c>
      <c r="S55">
        <v>872.53099999999995</v>
      </c>
      <c r="T55">
        <v>0.25221700000000002</v>
      </c>
      <c r="U55">
        <v>0.25688899999999998</v>
      </c>
      <c r="V55">
        <v>0</v>
      </c>
      <c r="W55">
        <v>0</v>
      </c>
      <c r="X55" s="1">
        <v>4.8999999999999997E-6</v>
      </c>
      <c r="Y55" s="1">
        <v>3.8399999999999997E-6</v>
      </c>
      <c r="Z55">
        <v>0</v>
      </c>
      <c r="AA55">
        <v>0</v>
      </c>
      <c r="AB55">
        <v>0</v>
      </c>
      <c r="AC55">
        <v>0</v>
      </c>
      <c r="AD55">
        <v>1.2783899999999999</v>
      </c>
      <c r="AE55">
        <v>1.3843700000000001</v>
      </c>
      <c r="AF55">
        <v>1.4944</v>
      </c>
      <c r="AG55">
        <v>1.64124</v>
      </c>
      <c r="AH55">
        <v>1.3608</v>
      </c>
      <c r="AI55">
        <v>1.3584400000000001</v>
      </c>
      <c r="AJ55">
        <v>11700</v>
      </c>
      <c r="AK55">
        <v>27366</v>
      </c>
      <c r="AL55">
        <v>399</v>
      </c>
      <c r="AM55">
        <v>913</v>
      </c>
      <c r="AN55">
        <v>268</v>
      </c>
      <c r="AO55">
        <v>575</v>
      </c>
      <c r="AP55">
        <v>138</v>
      </c>
      <c r="AQ55">
        <v>309</v>
      </c>
    </row>
    <row r="56" spans="1:43" x14ac:dyDescent="0.25">
      <c r="A56" s="1">
        <v>20230700000000</v>
      </c>
      <c r="B56">
        <v>120</v>
      </c>
      <c r="C56">
        <v>10</v>
      </c>
      <c r="D56">
        <v>40</v>
      </c>
      <c r="E56">
        <v>0</v>
      </c>
      <c r="F56">
        <v>1217.9100000000001</v>
      </c>
      <c r="G56">
        <v>11457.5</v>
      </c>
      <c r="H56">
        <v>3442.2</v>
      </c>
      <c r="I56">
        <v>40101.4</v>
      </c>
      <c r="J56">
        <v>860.55100000000004</v>
      </c>
      <c r="K56">
        <v>41640</v>
      </c>
      <c r="L56">
        <v>1287.8800000000001</v>
      </c>
      <c r="M56">
        <v>1168.51</v>
      </c>
      <c r="N56">
        <v>1327.18</v>
      </c>
      <c r="O56">
        <v>1242.33</v>
      </c>
      <c r="P56">
        <v>1363.01</v>
      </c>
      <c r="Q56">
        <v>1130.8399999999999</v>
      </c>
      <c r="R56">
        <v>1321.65</v>
      </c>
      <c r="S56">
        <v>1074.6300000000001</v>
      </c>
      <c r="T56">
        <v>0.29735099999999998</v>
      </c>
      <c r="U56">
        <v>0.290273</v>
      </c>
      <c r="V56">
        <v>0</v>
      </c>
      <c r="W56">
        <v>0</v>
      </c>
      <c r="X56" s="1">
        <v>2.3300000000000001E-6</v>
      </c>
      <c r="Y56" s="1">
        <v>5.3000000000000001E-6</v>
      </c>
      <c r="Z56">
        <v>0</v>
      </c>
      <c r="AA56">
        <v>0</v>
      </c>
      <c r="AB56">
        <v>0</v>
      </c>
      <c r="AC56">
        <v>0</v>
      </c>
      <c r="AD56">
        <v>1.2236100000000001</v>
      </c>
      <c r="AE56">
        <v>1.32917</v>
      </c>
      <c r="AF56">
        <v>1.4026000000000001</v>
      </c>
      <c r="AG56">
        <v>1.4856400000000001</v>
      </c>
      <c r="AH56">
        <v>1.3164199999999999</v>
      </c>
      <c r="AI56">
        <v>1.37018</v>
      </c>
      <c r="AJ56">
        <v>15650</v>
      </c>
      <c r="AK56">
        <v>23440</v>
      </c>
      <c r="AL56">
        <v>531</v>
      </c>
      <c r="AM56">
        <v>760</v>
      </c>
      <c r="AN56">
        <v>336</v>
      </c>
      <c r="AO56">
        <v>482</v>
      </c>
      <c r="AP56">
        <v>173</v>
      </c>
      <c r="AQ56">
        <v>268</v>
      </c>
    </row>
    <row r="57" spans="1:43" x14ac:dyDescent="0.25">
      <c r="A57" t="s">
        <v>45</v>
      </c>
    </row>
    <row r="58" spans="1:43" x14ac:dyDescent="0.25">
      <c r="A58" s="1">
        <v>20230700000000</v>
      </c>
      <c r="B58">
        <v>100</v>
      </c>
      <c r="C58">
        <v>2</v>
      </c>
      <c r="D58">
        <v>0</v>
      </c>
      <c r="E58">
        <v>0</v>
      </c>
      <c r="F58">
        <v>617.84500000000003</v>
      </c>
      <c r="G58">
        <v>1738.93</v>
      </c>
      <c r="H58">
        <v>37896.6</v>
      </c>
      <c r="I58">
        <v>6086.26</v>
      </c>
      <c r="J58">
        <v>9474.14</v>
      </c>
      <c r="K58">
        <v>34659</v>
      </c>
      <c r="L58">
        <v>0</v>
      </c>
      <c r="M58">
        <v>616.86699999999996</v>
      </c>
      <c r="N58">
        <v>0</v>
      </c>
      <c r="O58">
        <v>624.83500000000004</v>
      </c>
      <c r="P58">
        <v>0</v>
      </c>
      <c r="Q58">
        <v>616.59199999999998</v>
      </c>
      <c r="R58">
        <v>0</v>
      </c>
      <c r="S58">
        <v>612.99800000000005</v>
      </c>
      <c r="T58">
        <v>0</v>
      </c>
      <c r="U58">
        <v>0.20328399999999999</v>
      </c>
      <c r="V58">
        <v>0</v>
      </c>
      <c r="W58">
        <v>0</v>
      </c>
      <c r="X58">
        <v>0</v>
      </c>
      <c r="Y58" s="1">
        <v>4.4700000000000004E-6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1.3574299999999999</v>
      </c>
      <c r="AF58">
        <v>0</v>
      </c>
      <c r="AG58">
        <v>1.5618300000000001</v>
      </c>
      <c r="AH58">
        <v>0</v>
      </c>
      <c r="AI58">
        <v>1.43587</v>
      </c>
      <c r="AJ58">
        <v>0</v>
      </c>
      <c r="AK58">
        <v>8554</v>
      </c>
      <c r="AL58">
        <v>0</v>
      </c>
      <c r="AM58">
        <v>8748</v>
      </c>
      <c r="AN58">
        <v>0</v>
      </c>
      <c r="AO58">
        <v>8728</v>
      </c>
      <c r="AP58">
        <v>0</v>
      </c>
      <c r="AQ58">
        <v>8629</v>
      </c>
    </row>
    <row r="59" spans="1:43" x14ac:dyDescent="0.25">
      <c r="A59" s="1">
        <v>20230700000000</v>
      </c>
      <c r="B59">
        <v>100</v>
      </c>
      <c r="C59">
        <v>2</v>
      </c>
      <c r="D59">
        <v>10</v>
      </c>
      <c r="E59">
        <v>0</v>
      </c>
      <c r="F59">
        <v>642.65200000000004</v>
      </c>
      <c r="G59">
        <v>1751.11</v>
      </c>
      <c r="H59">
        <v>37892.1</v>
      </c>
      <c r="I59">
        <v>6128.89</v>
      </c>
      <c r="J59">
        <v>9473.0300000000007</v>
      </c>
      <c r="K59">
        <v>34788</v>
      </c>
      <c r="L59">
        <v>686.048</v>
      </c>
      <c r="M59">
        <v>639.27300000000002</v>
      </c>
      <c r="N59">
        <v>676.29600000000005</v>
      </c>
      <c r="O59">
        <v>641.14700000000005</v>
      </c>
      <c r="P59">
        <v>626.322</v>
      </c>
      <c r="Q59">
        <v>645.55999999999995</v>
      </c>
      <c r="R59">
        <v>645.06799999999998</v>
      </c>
      <c r="S59">
        <v>637.59100000000001</v>
      </c>
      <c r="T59">
        <v>0.20858299999999999</v>
      </c>
      <c r="U59">
        <v>0.206235</v>
      </c>
      <c r="V59">
        <v>0</v>
      </c>
      <c r="W59">
        <v>0</v>
      </c>
      <c r="X59" s="1">
        <v>5.0799999999999996E-6</v>
      </c>
      <c r="Y59" s="1">
        <v>5.0100000000000003E-6</v>
      </c>
      <c r="Z59">
        <v>0</v>
      </c>
      <c r="AA59">
        <v>0</v>
      </c>
      <c r="AB59">
        <v>0</v>
      </c>
      <c r="AC59">
        <v>0</v>
      </c>
      <c r="AD59">
        <v>1.30847</v>
      </c>
      <c r="AE59">
        <v>1.35615</v>
      </c>
      <c r="AF59">
        <v>1.4110100000000001</v>
      </c>
      <c r="AG59">
        <v>1.55714</v>
      </c>
      <c r="AH59">
        <v>1.2905</v>
      </c>
      <c r="AI59">
        <v>1.4395100000000001</v>
      </c>
      <c r="AJ59">
        <v>847</v>
      </c>
      <c r="AK59">
        <v>7634</v>
      </c>
      <c r="AL59">
        <v>873</v>
      </c>
      <c r="AM59">
        <v>7843</v>
      </c>
      <c r="AN59">
        <v>864</v>
      </c>
      <c r="AO59">
        <v>8015</v>
      </c>
      <c r="AP59">
        <v>853</v>
      </c>
      <c r="AQ59">
        <v>7859</v>
      </c>
    </row>
    <row r="60" spans="1:43" x14ac:dyDescent="0.25">
      <c r="A60" s="1">
        <v>20230700000000</v>
      </c>
      <c r="B60">
        <v>100</v>
      </c>
      <c r="C60">
        <v>2</v>
      </c>
      <c r="D60">
        <v>20</v>
      </c>
      <c r="E60">
        <v>0</v>
      </c>
      <c r="F60">
        <v>667.279</v>
      </c>
      <c r="G60">
        <v>1796.33</v>
      </c>
      <c r="H60">
        <v>38012.300000000003</v>
      </c>
      <c r="I60">
        <v>6287.15</v>
      </c>
      <c r="J60">
        <v>9503.06</v>
      </c>
      <c r="K60">
        <v>34864</v>
      </c>
      <c r="L60">
        <v>693.55600000000004</v>
      </c>
      <c r="M60">
        <v>659.495</v>
      </c>
      <c r="N60">
        <v>715.81600000000003</v>
      </c>
      <c r="O60">
        <v>653.46500000000003</v>
      </c>
      <c r="P60">
        <v>710.41499999999996</v>
      </c>
      <c r="Q60">
        <v>661.06600000000003</v>
      </c>
      <c r="R60">
        <v>719.7</v>
      </c>
      <c r="S60">
        <v>652.04399999999998</v>
      </c>
      <c r="T60">
        <v>0.20785000000000001</v>
      </c>
      <c r="U60">
        <v>0.20985699999999999</v>
      </c>
      <c r="V60">
        <v>0</v>
      </c>
      <c r="W60">
        <v>0</v>
      </c>
      <c r="X60" s="1">
        <v>4.1899999999999997E-6</v>
      </c>
      <c r="Y60" s="1">
        <v>4.5399999999999997E-6</v>
      </c>
      <c r="Z60">
        <v>0</v>
      </c>
      <c r="AA60">
        <v>0</v>
      </c>
      <c r="AB60">
        <v>0</v>
      </c>
      <c r="AC60">
        <v>0</v>
      </c>
      <c r="AD60">
        <v>1.29895</v>
      </c>
      <c r="AE60">
        <v>1.37293</v>
      </c>
      <c r="AF60">
        <v>1.4921899999999999</v>
      </c>
      <c r="AG60">
        <v>1.57633</v>
      </c>
      <c r="AH60">
        <v>1.2916300000000001</v>
      </c>
      <c r="AI60">
        <v>1.45065</v>
      </c>
      <c r="AJ60">
        <v>1717</v>
      </c>
      <c r="AK60">
        <v>6859</v>
      </c>
      <c r="AL60">
        <v>1776</v>
      </c>
      <c r="AM60">
        <v>6910</v>
      </c>
      <c r="AN60">
        <v>1806</v>
      </c>
      <c r="AO60">
        <v>7031</v>
      </c>
      <c r="AP60">
        <v>1727</v>
      </c>
      <c r="AQ60">
        <v>7038</v>
      </c>
    </row>
    <row r="61" spans="1:43" x14ac:dyDescent="0.25">
      <c r="A61" s="1">
        <v>20230700000000</v>
      </c>
      <c r="B61">
        <v>100</v>
      </c>
      <c r="C61">
        <v>2</v>
      </c>
      <c r="D61">
        <v>30</v>
      </c>
      <c r="E61">
        <v>0</v>
      </c>
      <c r="F61">
        <v>690.44799999999998</v>
      </c>
      <c r="G61">
        <v>1810.73</v>
      </c>
      <c r="H61">
        <v>37885.4</v>
      </c>
      <c r="I61">
        <v>6337.55</v>
      </c>
      <c r="J61">
        <v>9471.36</v>
      </c>
      <c r="K61">
        <v>34830</v>
      </c>
      <c r="L61">
        <v>701.24</v>
      </c>
      <c r="M61">
        <v>675.029</v>
      </c>
      <c r="N61">
        <v>715.95899999999995</v>
      </c>
      <c r="O61">
        <v>664.71199999999999</v>
      </c>
      <c r="P61">
        <v>731.01099999999997</v>
      </c>
      <c r="Q61">
        <v>674.12699999999995</v>
      </c>
      <c r="R61">
        <v>753.27</v>
      </c>
      <c r="S61">
        <v>688.18499999999995</v>
      </c>
      <c r="T61">
        <v>0.20921300000000001</v>
      </c>
      <c r="U61">
        <v>0.21335399999999999</v>
      </c>
      <c r="V61">
        <v>0</v>
      </c>
      <c r="W61">
        <v>0</v>
      </c>
      <c r="X61" s="1">
        <v>3.7799999999999998E-6</v>
      </c>
      <c r="Y61" s="1">
        <v>4.7899999999999999E-6</v>
      </c>
      <c r="Z61">
        <v>0</v>
      </c>
      <c r="AA61">
        <v>0</v>
      </c>
      <c r="AB61">
        <v>0</v>
      </c>
      <c r="AC61">
        <v>0</v>
      </c>
      <c r="AD61">
        <v>1.28485</v>
      </c>
      <c r="AE61">
        <v>1.3707800000000001</v>
      </c>
      <c r="AF61">
        <v>1.45488</v>
      </c>
      <c r="AG61">
        <v>1.5883100000000001</v>
      </c>
      <c r="AH61">
        <v>1.30542</v>
      </c>
      <c r="AI61">
        <v>1.4789000000000001</v>
      </c>
      <c r="AJ61">
        <v>2587</v>
      </c>
      <c r="AK61">
        <v>5950</v>
      </c>
      <c r="AL61">
        <v>2636</v>
      </c>
      <c r="AM61">
        <v>6089</v>
      </c>
      <c r="AN61">
        <v>2648</v>
      </c>
      <c r="AO61">
        <v>6206</v>
      </c>
      <c r="AP61">
        <v>2564</v>
      </c>
      <c r="AQ61">
        <v>6150</v>
      </c>
    </row>
    <row r="62" spans="1:43" x14ac:dyDescent="0.25">
      <c r="A62" s="1">
        <v>20230700000000</v>
      </c>
      <c r="B62">
        <v>100</v>
      </c>
      <c r="C62">
        <v>2</v>
      </c>
      <c r="D62">
        <v>40</v>
      </c>
      <c r="E62">
        <v>0</v>
      </c>
      <c r="F62">
        <v>760.22500000000002</v>
      </c>
      <c r="G62">
        <v>1922.15</v>
      </c>
      <c r="H62">
        <v>38073.1</v>
      </c>
      <c r="I62">
        <v>6727.51</v>
      </c>
      <c r="J62">
        <v>9518.27</v>
      </c>
      <c r="K62">
        <v>35009</v>
      </c>
      <c r="L62">
        <v>788.73699999999997</v>
      </c>
      <c r="M62">
        <v>730.22</v>
      </c>
      <c r="N62">
        <v>821.25400000000002</v>
      </c>
      <c r="O62">
        <v>726.75099999999998</v>
      </c>
      <c r="P62">
        <v>807.976</v>
      </c>
      <c r="Q62">
        <v>725.08900000000006</v>
      </c>
      <c r="R62">
        <v>837.13499999999999</v>
      </c>
      <c r="S62">
        <v>716.83</v>
      </c>
      <c r="T62">
        <v>0.223553</v>
      </c>
      <c r="U62">
        <v>0.22312499999999999</v>
      </c>
      <c r="V62">
        <v>0</v>
      </c>
      <c r="W62">
        <v>0</v>
      </c>
      <c r="X62" s="1">
        <v>3.4300000000000002E-6</v>
      </c>
      <c r="Y62" s="1">
        <v>4.7400000000000004E-6</v>
      </c>
      <c r="Z62">
        <v>0</v>
      </c>
      <c r="AA62">
        <v>0</v>
      </c>
      <c r="AB62">
        <v>0</v>
      </c>
      <c r="AC62">
        <v>0</v>
      </c>
      <c r="AD62">
        <v>1.2777400000000001</v>
      </c>
      <c r="AE62">
        <v>1.40028</v>
      </c>
      <c r="AF62">
        <v>1.4496100000000001</v>
      </c>
      <c r="AG62">
        <v>1.61107</v>
      </c>
      <c r="AH62">
        <v>1.34538</v>
      </c>
      <c r="AI62">
        <v>1.4828399999999999</v>
      </c>
      <c r="AJ62">
        <v>3379</v>
      </c>
      <c r="AK62">
        <v>5229</v>
      </c>
      <c r="AL62">
        <v>3455</v>
      </c>
      <c r="AM62">
        <v>5300</v>
      </c>
      <c r="AN62">
        <v>3531</v>
      </c>
      <c r="AO62">
        <v>5276</v>
      </c>
      <c r="AP62">
        <v>3553</v>
      </c>
      <c r="AQ62">
        <v>5286</v>
      </c>
    </row>
    <row r="63" spans="1:43" x14ac:dyDescent="0.25">
      <c r="A63" s="1">
        <v>20230700000000</v>
      </c>
      <c r="B63">
        <v>100</v>
      </c>
      <c r="C63">
        <v>5</v>
      </c>
      <c r="D63">
        <v>0</v>
      </c>
      <c r="E63">
        <v>0</v>
      </c>
      <c r="F63">
        <v>617.84500000000003</v>
      </c>
      <c r="G63">
        <v>1738.93</v>
      </c>
      <c r="H63">
        <v>37896.6</v>
      </c>
      <c r="I63">
        <v>6086.26</v>
      </c>
      <c r="J63">
        <v>9474.14</v>
      </c>
      <c r="K63">
        <v>34659</v>
      </c>
      <c r="L63">
        <v>0</v>
      </c>
      <c r="M63">
        <v>616.86699999999996</v>
      </c>
      <c r="N63">
        <v>0</v>
      </c>
      <c r="O63">
        <v>624.83500000000004</v>
      </c>
      <c r="P63">
        <v>0</v>
      </c>
      <c r="Q63">
        <v>616.59199999999998</v>
      </c>
      <c r="R63">
        <v>0</v>
      </c>
      <c r="S63">
        <v>612.99800000000005</v>
      </c>
      <c r="T63">
        <v>0</v>
      </c>
      <c r="U63">
        <v>0.20328399999999999</v>
      </c>
      <c r="V63">
        <v>0</v>
      </c>
      <c r="W63">
        <v>0</v>
      </c>
      <c r="X63">
        <v>0</v>
      </c>
      <c r="Y63" s="1">
        <v>4.4700000000000004E-6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1.3574299999999999</v>
      </c>
      <c r="AF63">
        <v>0</v>
      </c>
      <c r="AG63">
        <v>1.5618300000000001</v>
      </c>
      <c r="AH63">
        <v>0</v>
      </c>
      <c r="AI63">
        <v>1.43587</v>
      </c>
      <c r="AJ63">
        <v>0</v>
      </c>
      <c r="AK63">
        <v>8554</v>
      </c>
      <c r="AL63">
        <v>0</v>
      </c>
      <c r="AM63">
        <v>8748</v>
      </c>
      <c r="AN63">
        <v>0</v>
      </c>
      <c r="AO63">
        <v>8728</v>
      </c>
      <c r="AP63">
        <v>0</v>
      </c>
      <c r="AQ63">
        <v>8629</v>
      </c>
    </row>
    <row r="64" spans="1:43" x14ac:dyDescent="0.25">
      <c r="A64" s="1">
        <v>20230700000000</v>
      </c>
      <c r="B64">
        <v>100</v>
      </c>
      <c r="C64">
        <v>5</v>
      </c>
      <c r="D64">
        <v>10</v>
      </c>
      <c r="E64">
        <v>0</v>
      </c>
      <c r="F64">
        <v>829.00800000000004</v>
      </c>
      <c r="G64">
        <v>1970.45</v>
      </c>
      <c r="H64">
        <v>36569.599999999999</v>
      </c>
      <c r="I64">
        <v>6896.58</v>
      </c>
      <c r="J64">
        <v>9142.41</v>
      </c>
      <c r="K64">
        <v>34448</v>
      </c>
      <c r="L64">
        <v>1026.0899999999999</v>
      </c>
      <c r="M64">
        <v>817.20899999999995</v>
      </c>
      <c r="N64">
        <v>1016.25</v>
      </c>
      <c r="O64">
        <v>808.33100000000002</v>
      </c>
      <c r="P64">
        <v>884.61099999999999</v>
      </c>
      <c r="Q64">
        <v>808.84900000000005</v>
      </c>
      <c r="R64">
        <v>1011.54</v>
      </c>
      <c r="S64">
        <v>813.32500000000005</v>
      </c>
      <c r="T64">
        <v>0.25648799999999999</v>
      </c>
      <c r="U64">
        <v>0.231794</v>
      </c>
      <c r="V64">
        <v>0</v>
      </c>
      <c r="W64">
        <v>0</v>
      </c>
      <c r="X64" s="1">
        <v>3.7100000000000001E-6</v>
      </c>
      <c r="Y64" s="1">
        <v>4.8999999999999997E-6</v>
      </c>
      <c r="Z64">
        <v>0</v>
      </c>
      <c r="AA64">
        <v>0</v>
      </c>
      <c r="AB64">
        <v>0</v>
      </c>
      <c r="AC64">
        <v>0</v>
      </c>
      <c r="AD64">
        <v>1.23644</v>
      </c>
      <c r="AE64">
        <v>1.3312999999999999</v>
      </c>
      <c r="AF64">
        <v>1.34575</v>
      </c>
      <c r="AG64">
        <v>1.5214099999999999</v>
      </c>
      <c r="AH64">
        <v>1.20126</v>
      </c>
      <c r="AI64">
        <v>1.40584</v>
      </c>
      <c r="AJ64">
        <v>842</v>
      </c>
      <c r="AK64">
        <v>7569</v>
      </c>
      <c r="AL64">
        <v>871</v>
      </c>
      <c r="AM64">
        <v>7753</v>
      </c>
      <c r="AN64">
        <v>851</v>
      </c>
      <c r="AO64">
        <v>7928</v>
      </c>
      <c r="AP64">
        <v>850</v>
      </c>
      <c r="AQ64">
        <v>7784</v>
      </c>
    </row>
    <row r="65" spans="1:43" x14ac:dyDescent="0.25">
      <c r="A65" s="1">
        <v>20230700000000</v>
      </c>
      <c r="B65">
        <v>100</v>
      </c>
      <c r="C65">
        <v>5</v>
      </c>
      <c r="D65">
        <v>20</v>
      </c>
      <c r="E65">
        <v>0</v>
      </c>
      <c r="F65">
        <v>651.07600000000002</v>
      </c>
      <c r="G65">
        <v>1768.51</v>
      </c>
      <c r="H65">
        <v>38048.6</v>
      </c>
      <c r="I65">
        <v>6189.77</v>
      </c>
      <c r="J65">
        <v>9512.15</v>
      </c>
      <c r="K65">
        <v>34866</v>
      </c>
      <c r="L65">
        <v>665.428</v>
      </c>
      <c r="M65">
        <v>640.82399999999996</v>
      </c>
      <c r="N65">
        <v>697.77</v>
      </c>
      <c r="O65">
        <v>637.81899999999996</v>
      </c>
      <c r="P65">
        <v>690.01599999999996</v>
      </c>
      <c r="Q65">
        <v>647.79200000000003</v>
      </c>
      <c r="R65">
        <v>684.65499999999997</v>
      </c>
      <c r="S65">
        <v>643.83500000000004</v>
      </c>
      <c r="T65">
        <v>0.20342299999999999</v>
      </c>
      <c r="U65">
        <v>0.20690900000000001</v>
      </c>
      <c r="V65">
        <v>0</v>
      </c>
      <c r="W65">
        <v>0</v>
      </c>
      <c r="X65" s="1">
        <v>4.7600000000000002E-6</v>
      </c>
      <c r="Y65" s="1">
        <v>4.4800000000000003E-6</v>
      </c>
      <c r="Z65">
        <v>0</v>
      </c>
      <c r="AA65">
        <v>0</v>
      </c>
      <c r="AB65">
        <v>0</v>
      </c>
      <c r="AC65">
        <v>0</v>
      </c>
      <c r="AD65">
        <v>1.2978000000000001</v>
      </c>
      <c r="AE65">
        <v>1.3715599999999999</v>
      </c>
      <c r="AF65">
        <v>1.49407</v>
      </c>
      <c r="AG65">
        <v>1.5801400000000001</v>
      </c>
      <c r="AH65">
        <v>1.2962199999999999</v>
      </c>
      <c r="AI65">
        <v>1.45166</v>
      </c>
      <c r="AJ65">
        <v>1717</v>
      </c>
      <c r="AK65">
        <v>6859</v>
      </c>
      <c r="AL65">
        <v>1777</v>
      </c>
      <c r="AM65">
        <v>6910</v>
      </c>
      <c r="AN65">
        <v>1806</v>
      </c>
      <c r="AO65">
        <v>7031</v>
      </c>
      <c r="AP65">
        <v>1728</v>
      </c>
      <c r="AQ65">
        <v>7038</v>
      </c>
    </row>
    <row r="66" spans="1:43" x14ac:dyDescent="0.25">
      <c r="A66" s="1">
        <v>20230700000000</v>
      </c>
      <c r="B66">
        <v>100</v>
      </c>
      <c r="C66">
        <v>5</v>
      </c>
      <c r="D66">
        <v>30</v>
      </c>
      <c r="E66">
        <v>0</v>
      </c>
      <c r="F66">
        <v>694.995</v>
      </c>
      <c r="G66">
        <v>1814.35</v>
      </c>
      <c r="H66">
        <v>37962</v>
      </c>
      <c r="I66">
        <v>6350.21</v>
      </c>
      <c r="J66">
        <v>9490.5</v>
      </c>
      <c r="K66">
        <v>34838</v>
      </c>
      <c r="L66">
        <v>705.17899999999997</v>
      </c>
      <c r="M66">
        <v>677.51199999999994</v>
      </c>
      <c r="N66">
        <v>717.56399999999996</v>
      </c>
      <c r="O66">
        <v>671.64099999999996</v>
      </c>
      <c r="P66">
        <v>732.28399999999999</v>
      </c>
      <c r="Q66">
        <v>681.59100000000001</v>
      </c>
      <c r="R66">
        <v>764.25900000000001</v>
      </c>
      <c r="S66">
        <v>689.625</v>
      </c>
      <c r="T66">
        <v>0.20937700000000001</v>
      </c>
      <c r="U66">
        <v>0.21389</v>
      </c>
      <c r="V66">
        <v>0</v>
      </c>
      <c r="W66">
        <v>0</v>
      </c>
      <c r="X66" s="1">
        <v>4.3699999999999997E-6</v>
      </c>
      <c r="Y66" s="1">
        <v>4.4100000000000001E-6</v>
      </c>
      <c r="Z66">
        <v>0</v>
      </c>
      <c r="AA66">
        <v>0</v>
      </c>
      <c r="AB66">
        <v>0</v>
      </c>
      <c r="AC66">
        <v>0</v>
      </c>
      <c r="AD66">
        <v>1.28165</v>
      </c>
      <c r="AE66">
        <v>1.36818</v>
      </c>
      <c r="AF66">
        <v>1.4552400000000001</v>
      </c>
      <c r="AG66">
        <v>1.5958399999999999</v>
      </c>
      <c r="AH66">
        <v>1.3073999999999999</v>
      </c>
      <c r="AI66">
        <v>1.48498</v>
      </c>
      <c r="AJ66">
        <v>2587</v>
      </c>
      <c r="AK66">
        <v>5950</v>
      </c>
      <c r="AL66">
        <v>2641</v>
      </c>
      <c r="AM66">
        <v>6089</v>
      </c>
      <c r="AN66">
        <v>2650</v>
      </c>
      <c r="AO66">
        <v>6206</v>
      </c>
      <c r="AP66">
        <v>2565</v>
      </c>
      <c r="AQ66">
        <v>6150</v>
      </c>
    </row>
    <row r="67" spans="1:43" x14ac:dyDescent="0.25">
      <c r="A67" s="1">
        <v>20230700000000</v>
      </c>
      <c r="B67">
        <v>100</v>
      </c>
      <c r="C67">
        <v>5</v>
      </c>
      <c r="D67">
        <v>40</v>
      </c>
      <c r="E67">
        <v>0</v>
      </c>
      <c r="F67">
        <v>752.31500000000005</v>
      </c>
      <c r="G67">
        <v>1902.49</v>
      </c>
      <c r="H67">
        <v>38036.400000000001</v>
      </c>
      <c r="I67">
        <v>6658.7</v>
      </c>
      <c r="J67">
        <v>9509.09</v>
      </c>
      <c r="K67">
        <v>35011</v>
      </c>
      <c r="L67">
        <v>781.71500000000003</v>
      </c>
      <c r="M67">
        <v>718.24</v>
      </c>
      <c r="N67">
        <v>816.12400000000002</v>
      </c>
      <c r="O67">
        <v>712.572</v>
      </c>
      <c r="P67">
        <v>809.14300000000003</v>
      </c>
      <c r="Q67">
        <v>709.77700000000004</v>
      </c>
      <c r="R67">
        <v>840.30600000000004</v>
      </c>
      <c r="S67">
        <v>710.70399999999995</v>
      </c>
      <c r="T67">
        <v>0.222026</v>
      </c>
      <c r="U67">
        <v>0.22031000000000001</v>
      </c>
      <c r="V67">
        <v>0</v>
      </c>
      <c r="W67">
        <v>0</v>
      </c>
      <c r="X67" s="1">
        <v>3.6100000000000002E-6</v>
      </c>
      <c r="Y67" s="1">
        <v>4.5499999999999996E-6</v>
      </c>
      <c r="Z67">
        <v>0</v>
      </c>
      <c r="AA67">
        <v>0</v>
      </c>
      <c r="AB67">
        <v>0</v>
      </c>
      <c r="AC67">
        <v>0</v>
      </c>
      <c r="AD67">
        <v>1.27606</v>
      </c>
      <c r="AE67">
        <v>1.39839</v>
      </c>
      <c r="AF67">
        <v>1.45201</v>
      </c>
      <c r="AG67">
        <v>1.61093</v>
      </c>
      <c r="AH67">
        <v>1.3458000000000001</v>
      </c>
      <c r="AI67">
        <v>1.47689</v>
      </c>
      <c r="AJ67">
        <v>3380</v>
      </c>
      <c r="AK67">
        <v>5229</v>
      </c>
      <c r="AL67">
        <v>3455</v>
      </c>
      <c r="AM67">
        <v>5300</v>
      </c>
      <c r="AN67">
        <v>3531</v>
      </c>
      <c r="AO67">
        <v>5276</v>
      </c>
      <c r="AP67">
        <v>3554</v>
      </c>
      <c r="AQ67">
        <v>5286</v>
      </c>
    </row>
    <row r="68" spans="1:43" x14ac:dyDescent="0.25">
      <c r="A68" s="1">
        <v>20230700000000</v>
      </c>
      <c r="B68">
        <v>100</v>
      </c>
      <c r="C68">
        <v>10</v>
      </c>
      <c r="D68">
        <v>0</v>
      </c>
      <c r="E68">
        <v>0</v>
      </c>
      <c r="F68">
        <v>617.84500000000003</v>
      </c>
      <c r="G68">
        <v>1738.93</v>
      </c>
      <c r="H68">
        <v>37896.6</v>
      </c>
      <c r="I68">
        <v>6086.26</v>
      </c>
      <c r="J68">
        <v>9474.14</v>
      </c>
      <c r="K68">
        <v>34659</v>
      </c>
      <c r="L68">
        <v>0</v>
      </c>
      <c r="M68">
        <v>616.86699999999996</v>
      </c>
      <c r="N68">
        <v>0</v>
      </c>
      <c r="O68">
        <v>624.83500000000004</v>
      </c>
      <c r="P68">
        <v>0</v>
      </c>
      <c r="Q68">
        <v>616.59199999999998</v>
      </c>
      <c r="R68">
        <v>0</v>
      </c>
      <c r="S68">
        <v>612.99800000000005</v>
      </c>
      <c r="T68">
        <v>0</v>
      </c>
      <c r="U68">
        <v>0.20328399999999999</v>
      </c>
      <c r="V68">
        <v>0</v>
      </c>
      <c r="W68">
        <v>0</v>
      </c>
      <c r="X68">
        <v>0</v>
      </c>
      <c r="Y68" s="1">
        <v>4.4700000000000004E-6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1.3574299999999999</v>
      </c>
      <c r="AF68">
        <v>0</v>
      </c>
      <c r="AG68">
        <v>1.5618300000000001</v>
      </c>
      <c r="AH68">
        <v>0</v>
      </c>
      <c r="AI68">
        <v>1.43587</v>
      </c>
      <c r="AJ68">
        <v>0</v>
      </c>
      <c r="AK68">
        <v>8554</v>
      </c>
      <c r="AL68">
        <v>0</v>
      </c>
      <c r="AM68">
        <v>8748</v>
      </c>
      <c r="AN68">
        <v>0</v>
      </c>
      <c r="AO68">
        <v>8728</v>
      </c>
      <c r="AP68">
        <v>0</v>
      </c>
      <c r="AQ68">
        <v>8629</v>
      </c>
    </row>
    <row r="69" spans="1:43" x14ac:dyDescent="0.25">
      <c r="A69" s="1">
        <v>20230700000000</v>
      </c>
      <c r="B69">
        <v>100</v>
      </c>
      <c r="C69">
        <v>10</v>
      </c>
      <c r="D69">
        <v>10</v>
      </c>
      <c r="E69">
        <v>0</v>
      </c>
      <c r="F69">
        <v>632.94399999999996</v>
      </c>
      <c r="G69">
        <v>1741.91</v>
      </c>
      <c r="H69">
        <v>37859.800000000003</v>
      </c>
      <c r="I69">
        <v>6096.67</v>
      </c>
      <c r="J69">
        <v>9464.9599999999991</v>
      </c>
      <c r="K69">
        <v>34779</v>
      </c>
      <c r="L69">
        <v>676.34500000000003</v>
      </c>
      <c r="M69">
        <v>629.34500000000003</v>
      </c>
      <c r="N69">
        <v>662.21600000000001</v>
      </c>
      <c r="O69">
        <v>632.19899999999996</v>
      </c>
      <c r="P69">
        <v>622.80600000000004</v>
      </c>
      <c r="Q69">
        <v>635.36199999999997</v>
      </c>
      <c r="R69">
        <v>636.47699999999998</v>
      </c>
      <c r="S69">
        <v>627.50900000000001</v>
      </c>
      <c r="T69">
        <v>0.20732500000000001</v>
      </c>
      <c r="U69">
        <v>0.20516799999999999</v>
      </c>
      <c r="V69">
        <v>0</v>
      </c>
      <c r="W69">
        <v>0</v>
      </c>
      <c r="X69" s="1">
        <v>4.3499999999999999E-6</v>
      </c>
      <c r="Y69" s="1">
        <v>5.1200000000000001E-6</v>
      </c>
      <c r="Z69">
        <v>0</v>
      </c>
      <c r="AA69">
        <v>0</v>
      </c>
      <c r="AB69">
        <v>0</v>
      </c>
      <c r="AC69">
        <v>0</v>
      </c>
      <c r="AD69">
        <v>1.3063400000000001</v>
      </c>
      <c r="AE69">
        <v>1.35669</v>
      </c>
      <c r="AF69">
        <v>1.42082</v>
      </c>
      <c r="AG69">
        <v>1.5523499999999999</v>
      </c>
      <c r="AH69">
        <v>1.2940199999999999</v>
      </c>
      <c r="AI69">
        <v>1.44014</v>
      </c>
      <c r="AJ69">
        <v>847</v>
      </c>
      <c r="AK69">
        <v>7634</v>
      </c>
      <c r="AL69">
        <v>873</v>
      </c>
      <c r="AM69">
        <v>7843</v>
      </c>
      <c r="AN69">
        <v>856</v>
      </c>
      <c r="AO69">
        <v>8015</v>
      </c>
      <c r="AP69">
        <v>852</v>
      </c>
      <c r="AQ69">
        <v>7859</v>
      </c>
    </row>
    <row r="70" spans="1:43" x14ac:dyDescent="0.25">
      <c r="A70" s="1">
        <v>20230700000000</v>
      </c>
      <c r="B70">
        <v>100</v>
      </c>
      <c r="C70">
        <v>10</v>
      </c>
      <c r="D70">
        <v>20</v>
      </c>
      <c r="E70">
        <v>0</v>
      </c>
      <c r="F70">
        <v>644.822</v>
      </c>
      <c r="G70">
        <v>1757.63</v>
      </c>
      <c r="H70">
        <v>37881.599999999999</v>
      </c>
      <c r="I70">
        <v>6151.71</v>
      </c>
      <c r="J70">
        <v>9470.39</v>
      </c>
      <c r="K70">
        <v>34860</v>
      </c>
      <c r="L70">
        <v>655.548</v>
      </c>
      <c r="M70">
        <v>636.572</v>
      </c>
      <c r="N70">
        <v>686.05899999999997</v>
      </c>
      <c r="O70">
        <v>632.529</v>
      </c>
      <c r="P70">
        <v>674.34799999999996</v>
      </c>
      <c r="Q70">
        <v>642.17200000000003</v>
      </c>
      <c r="R70">
        <v>676.42399999999998</v>
      </c>
      <c r="S70">
        <v>639.23900000000003</v>
      </c>
      <c r="T70">
        <v>0.20152600000000001</v>
      </c>
      <c r="U70">
        <v>0.20582800000000001</v>
      </c>
      <c r="V70">
        <v>0</v>
      </c>
      <c r="W70">
        <v>0</v>
      </c>
      <c r="X70" s="1">
        <v>3.5899999999999999E-6</v>
      </c>
      <c r="Y70" s="1">
        <v>4.3900000000000003E-6</v>
      </c>
      <c r="Z70">
        <v>0</v>
      </c>
      <c r="AA70">
        <v>0</v>
      </c>
      <c r="AB70">
        <v>0</v>
      </c>
      <c r="AC70">
        <v>0</v>
      </c>
      <c r="AD70">
        <v>1.2898799999999999</v>
      </c>
      <c r="AE70">
        <v>1.3615699999999999</v>
      </c>
      <c r="AF70">
        <v>1.4885600000000001</v>
      </c>
      <c r="AG70">
        <v>1.5717300000000001</v>
      </c>
      <c r="AH70">
        <v>1.3009900000000001</v>
      </c>
      <c r="AI70">
        <v>1.44933</v>
      </c>
      <c r="AJ70">
        <v>1716</v>
      </c>
      <c r="AK70">
        <v>6859</v>
      </c>
      <c r="AL70">
        <v>1775</v>
      </c>
      <c r="AM70">
        <v>6910</v>
      </c>
      <c r="AN70">
        <v>1805</v>
      </c>
      <c r="AO70">
        <v>7031</v>
      </c>
      <c r="AP70">
        <v>1726</v>
      </c>
      <c r="AQ70">
        <v>7038</v>
      </c>
    </row>
    <row r="71" spans="1:43" x14ac:dyDescent="0.25">
      <c r="A71" s="1">
        <v>20230700000000</v>
      </c>
      <c r="B71">
        <v>100</v>
      </c>
      <c r="C71">
        <v>10</v>
      </c>
      <c r="D71">
        <v>30</v>
      </c>
      <c r="E71">
        <v>0</v>
      </c>
      <c r="F71">
        <v>695.1</v>
      </c>
      <c r="G71">
        <v>1817.99</v>
      </c>
      <c r="H71">
        <v>37806.300000000003</v>
      </c>
      <c r="I71">
        <v>6362.98</v>
      </c>
      <c r="J71">
        <v>9451.58</v>
      </c>
      <c r="K71">
        <v>34827</v>
      </c>
      <c r="L71">
        <v>708.22500000000002</v>
      </c>
      <c r="M71">
        <v>683.50599999999997</v>
      </c>
      <c r="N71">
        <v>720.56799999999998</v>
      </c>
      <c r="O71">
        <v>675.07600000000002</v>
      </c>
      <c r="P71">
        <v>728.51300000000003</v>
      </c>
      <c r="Q71">
        <v>677.18100000000004</v>
      </c>
      <c r="R71">
        <v>758.98099999999999</v>
      </c>
      <c r="S71">
        <v>686.77800000000002</v>
      </c>
      <c r="T71">
        <v>0.21005199999999999</v>
      </c>
      <c r="U71">
        <v>0.214281</v>
      </c>
      <c r="V71">
        <v>0</v>
      </c>
      <c r="W71">
        <v>0</v>
      </c>
      <c r="X71" s="1">
        <v>3.8399999999999997E-6</v>
      </c>
      <c r="Y71" s="1">
        <v>4.5600000000000004E-6</v>
      </c>
      <c r="Z71">
        <v>0</v>
      </c>
      <c r="AA71">
        <v>0</v>
      </c>
      <c r="AB71">
        <v>0</v>
      </c>
      <c r="AC71">
        <v>0</v>
      </c>
      <c r="AD71">
        <v>1.2869900000000001</v>
      </c>
      <c r="AE71">
        <v>1.3647499999999999</v>
      </c>
      <c r="AF71">
        <v>1.45827</v>
      </c>
      <c r="AG71">
        <v>1.5818099999999999</v>
      </c>
      <c r="AH71">
        <v>1.3102</v>
      </c>
      <c r="AI71">
        <v>1.4744299999999999</v>
      </c>
      <c r="AJ71">
        <v>2585</v>
      </c>
      <c r="AK71">
        <v>5950</v>
      </c>
      <c r="AL71">
        <v>2636</v>
      </c>
      <c r="AM71">
        <v>6089</v>
      </c>
      <c r="AN71">
        <v>2647</v>
      </c>
      <c r="AO71">
        <v>6206</v>
      </c>
      <c r="AP71">
        <v>2564</v>
      </c>
      <c r="AQ71">
        <v>6150</v>
      </c>
    </row>
    <row r="72" spans="1:43" x14ac:dyDescent="0.25">
      <c r="A72" s="1">
        <v>20230700000000</v>
      </c>
      <c r="B72">
        <v>100</v>
      </c>
      <c r="C72">
        <v>10</v>
      </c>
      <c r="D72">
        <v>40</v>
      </c>
      <c r="E72">
        <v>0</v>
      </c>
      <c r="F72">
        <v>806.096</v>
      </c>
      <c r="G72">
        <v>1960.87</v>
      </c>
      <c r="H72">
        <v>37374.699999999997</v>
      </c>
      <c r="I72">
        <v>6863.04</v>
      </c>
      <c r="J72">
        <v>9343.68</v>
      </c>
      <c r="K72">
        <v>35010</v>
      </c>
      <c r="L72">
        <v>828.15899999999999</v>
      </c>
      <c r="M72">
        <v>768.79</v>
      </c>
      <c r="N72">
        <v>872.78899999999999</v>
      </c>
      <c r="O72">
        <v>759.55700000000002</v>
      </c>
      <c r="P72">
        <v>862.01599999999996</v>
      </c>
      <c r="Q72">
        <v>773.21900000000005</v>
      </c>
      <c r="R72">
        <v>906.39400000000001</v>
      </c>
      <c r="S72">
        <v>760.01</v>
      </c>
      <c r="T72">
        <v>0.228793</v>
      </c>
      <c r="U72">
        <v>0.227102</v>
      </c>
      <c r="V72">
        <v>0</v>
      </c>
      <c r="W72">
        <v>0</v>
      </c>
      <c r="X72" s="1">
        <v>3.1700000000000001E-6</v>
      </c>
      <c r="Y72" s="1">
        <v>4.0300000000000004E-6</v>
      </c>
      <c r="Z72">
        <v>0</v>
      </c>
      <c r="AA72">
        <v>0</v>
      </c>
      <c r="AB72">
        <v>0</v>
      </c>
      <c r="AC72">
        <v>0</v>
      </c>
      <c r="AD72">
        <v>1.2628900000000001</v>
      </c>
      <c r="AE72">
        <v>1.37588</v>
      </c>
      <c r="AF72">
        <v>1.42946</v>
      </c>
      <c r="AG72">
        <v>1.5877600000000001</v>
      </c>
      <c r="AH72">
        <v>1.3076300000000001</v>
      </c>
      <c r="AI72">
        <v>1.4470000000000001</v>
      </c>
      <c r="AJ72">
        <v>3380</v>
      </c>
      <c r="AK72">
        <v>5229</v>
      </c>
      <c r="AL72">
        <v>3455</v>
      </c>
      <c r="AM72">
        <v>5300</v>
      </c>
      <c r="AN72">
        <v>3531</v>
      </c>
      <c r="AO72">
        <v>5276</v>
      </c>
      <c r="AP72">
        <v>3553</v>
      </c>
      <c r="AQ72">
        <v>5286</v>
      </c>
    </row>
    <row r="73" spans="1:43" x14ac:dyDescent="0.25">
      <c r="A73" t="s">
        <v>46</v>
      </c>
    </row>
    <row r="74" spans="1:43" x14ac:dyDescent="0.25">
      <c r="A74">
        <v>20230725152619</v>
      </c>
      <c r="B74">
        <v>100</v>
      </c>
      <c r="C74">
        <v>2</v>
      </c>
      <c r="D74">
        <v>0</v>
      </c>
      <c r="E74">
        <v>0</v>
      </c>
      <c r="F74">
        <v>617.851</v>
      </c>
      <c r="G74">
        <v>7086.03</v>
      </c>
      <c r="H74">
        <v>0</v>
      </c>
      <c r="I74">
        <v>24801.1</v>
      </c>
      <c r="J74">
        <v>0</v>
      </c>
      <c r="K74">
        <v>34851</v>
      </c>
      <c r="L74">
        <v>0</v>
      </c>
      <c r="M74">
        <v>617.851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0.203324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34851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1:43" x14ac:dyDescent="0.25">
      <c r="A75">
        <v>20230725152935</v>
      </c>
      <c r="B75">
        <v>100</v>
      </c>
      <c r="C75">
        <v>2</v>
      </c>
      <c r="D75">
        <v>10</v>
      </c>
      <c r="E75">
        <v>0</v>
      </c>
      <c r="F75">
        <v>743.58100000000002</v>
      </c>
      <c r="G75">
        <v>7514.37</v>
      </c>
      <c r="H75">
        <v>0</v>
      </c>
      <c r="I75">
        <v>26300.3</v>
      </c>
      <c r="J75">
        <v>0</v>
      </c>
      <c r="K75">
        <v>34270</v>
      </c>
      <c r="L75">
        <v>761.49800000000005</v>
      </c>
      <c r="M75">
        <v>741.62199999999996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0.215444</v>
      </c>
      <c r="U75">
        <v>0.21968799999999999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3378</v>
      </c>
      <c r="AK75">
        <v>30892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</row>
    <row r="76" spans="1:43" x14ac:dyDescent="0.25">
      <c r="A76">
        <v>20230725153247</v>
      </c>
      <c r="B76">
        <v>100</v>
      </c>
      <c r="C76">
        <v>2</v>
      </c>
      <c r="D76">
        <v>20</v>
      </c>
      <c r="E76">
        <v>0</v>
      </c>
      <c r="F76">
        <v>718.68299999999999</v>
      </c>
      <c r="G76">
        <v>7423.07</v>
      </c>
      <c r="H76">
        <v>0</v>
      </c>
      <c r="I76">
        <v>25980.7</v>
      </c>
      <c r="J76">
        <v>0</v>
      </c>
      <c r="K76">
        <v>34586</v>
      </c>
      <c r="L76">
        <v>752.98900000000003</v>
      </c>
      <c r="M76">
        <v>710.10500000000002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0.21479799999999999</v>
      </c>
      <c r="U76">
        <v>0.214584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6918</v>
      </c>
      <c r="AK76">
        <v>27668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1:43" x14ac:dyDescent="0.25">
      <c r="A77">
        <v>20230725153628</v>
      </c>
      <c r="B77">
        <v>100</v>
      </c>
      <c r="C77">
        <v>2</v>
      </c>
      <c r="D77">
        <v>30</v>
      </c>
      <c r="E77">
        <v>0</v>
      </c>
      <c r="F77">
        <v>880.87300000000005</v>
      </c>
      <c r="G77">
        <v>8284.4</v>
      </c>
      <c r="H77">
        <v>0</v>
      </c>
      <c r="I77">
        <v>28995.4</v>
      </c>
      <c r="J77">
        <v>0</v>
      </c>
      <c r="K77">
        <v>34609</v>
      </c>
      <c r="L77">
        <v>938.04399999999998</v>
      </c>
      <c r="M77">
        <v>856.77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0.24212</v>
      </c>
      <c r="U77">
        <v>0.23821200000000001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10264</v>
      </c>
      <c r="AK77">
        <v>24345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</row>
    <row r="78" spans="1:43" x14ac:dyDescent="0.25">
      <c r="A78">
        <v>20230725153947</v>
      </c>
      <c r="B78">
        <v>100</v>
      </c>
      <c r="C78">
        <v>2</v>
      </c>
      <c r="D78">
        <v>40</v>
      </c>
      <c r="E78">
        <v>0</v>
      </c>
      <c r="F78">
        <v>720.60599999999999</v>
      </c>
      <c r="G78">
        <v>7489.71</v>
      </c>
      <c r="H78">
        <v>0</v>
      </c>
      <c r="I78">
        <v>26214</v>
      </c>
      <c r="J78">
        <v>0</v>
      </c>
      <c r="K78">
        <v>34745</v>
      </c>
      <c r="L78">
        <v>776.82600000000002</v>
      </c>
      <c r="M78">
        <v>682.78300000000002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0.21962400000000001</v>
      </c>
      <c r="U78">
        <v>0.21282999999999999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13974</v>
      </c>
      <c r="AK78">
        <v>20771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1:43" x14ac:dyDescent="0.25">
      <c r="A79">
        <v>20230725154244</v>
      </c>
      <c r="B79">
        <v>100</v>
      </c>
      <c r="C79">
        <v>5</v>
      </c>
      <c r="D79">
        <v>0</v>
      </c>
      <c r="E79">
        <v>0</v>
      </c>
      <c r="F79">
        <v>617.851</v>
      </c>
      <c r="G79">
        <v>7086.03</v>
      </c>
      <c r="H79">
        <v>0</v>
      </c>
      <c r="I79">
        <v>24801.1</v>
      </c>
      <c r="J79">
        <v>0</v>
      </c>
      <c r="K79">
        <v>34851</v>
      </c>
      <c r="L79">
        <v>0</v>
      </c>
      <c r="M79">
        <v>617.851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0.203324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34851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</row>
    <row r="80" spans="1:43" x14ac:dyDescent="0.25">
      <c r="A80">
        <v>20230725154553</v>
      </c>
      <c r="B80">
        <v>100</v>
      </c>
      <c r="C80">
        <v>5</v>
      </c>
      <c r="D80">
        <v>10</v>
      </c>
      <c r="E80">
        <v>0</v>
      </c>
      <c r="F80">
        <v>708.76300000000003</v>
      </c>
      <c r="G80">
        <v>7322.9</v>
      </c>
      <c r="H80">
        <v>0</v>
      </c>
      <c r="I80">
        <v>25630.1</v>
      </c>
      <c r="J80">
        <v>0</v>
      </c>
      <c r="K80">
        <v>34202</v>
      </c>
      <c r="L80">
        <v>779.03599999999994</v>
      </c>
      <c r="M80">
        <v>701.06100000000004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0.21709600000000001</v>
      </c>
      <c r="U80">
        <v>0.21378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3378</v>
      </c>
      <c r="AK80">
        <v>30824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</row>
    <row r="81" spans="1:43" x14ac:dyDescent="0.25">
      <c r="A81">
        <v>20230725154853</v>
      </c>
      <c r="B81">
        <v>100</v>
      </c>
      <c r="C81">
        <v>5</v>
      </c>
      <c r="D81">
        <v>20</v>
      </c>
      <c r="E81">
        <v>0</v>
      </c>
      <c r="F81">
        <v>640.02599999999995</v>
      </c>
      <c r="G81">
        <v>7049.41</v>
      </c>
      <c r="H81">
        <v>0</v>
      </c>
      <c r="I81">
        <v>24672.9</v>
      </c>
      <c r="J81">
        <v>0</v>
      </c>
      <c r="K81">
        <v>34593</v>
      </c>
      <c r="L81">
        <v>656.71299999999997</v>
      </c>
      <c r="M81">
        <v>635.85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0.20051099999999999</v>
      </c>
      <c r="U81">
        <v>0.2046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6925</v>
      </c>
      <c r="AK81">
        <v>27668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1:43" x14ac:dyDescent="0.25">
      <c r="A82">
        <v>20230725155204</v>
      </c>
      <c r="B82">
        <v>100</v>
      </c>
      <c r="C82">
        <v>5</v>
      </c>
      <c r="D82">
        <v>30</v>
      </c>
      <c r="E82">
        <v>0</v>
      </c>
      <c r="F82">
        <v>689.44799999999998</v>
      </c>
      <c r="G82">
        <v>7400.78</v>
      </c>
      <c r="H82">
        <v>0</v>
      </c>
      <c r="I82">
        <v>25902.7</v>
      </c>
      <c r="J82">
        <v>0</v>
      </c>
      <c r="K82">
        <v>34677</v>
      </c>
      <c r="L82">
        <v>712.37900000000002</v>
      </c>
      <c r="M82">
        <v>679.78399999999999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0.21096300000000001</v>
      </c>
      <c r="U82">
        <v>0.21445600000000001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10281</v>
      </c>
      <c r="AK82">
        <v>24396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</row>
    <row r="83" spans="1:43" x14ac:dyDescent="0.25">
      <c r="A83">
        <v>20230725155520</v>
      </c>
      <c r="B83">
        <v>100</v>
      </c>
      <c r="C83">
        <v>5</v>
      </c>
      <c r="D83">
        <v>40</v>
      </c>
      <c r="E83">
        <v>0</v>
      </c>
      <c r="F83">
        <v>728.11699999999996</v>
      </c>
      <c r="G83">
        <v>7558.89</v>
      </c>
      <c r="H83">
        <v>0</v>
      </c>
      <c r="I83">
        <v>26456.1</v>
      </c>
      <c r="J83">
        <v>0</v>
      </c>
      <c r="K83">
        <v>34748</v>
      </c>
      <c r="L83">
        <v>783.17899999999997</v>
      </c>
      <c r="M83">
        <v>691.06500000000005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0.22138099999999999</v>
      </c>
      <c r="U83">
        <v>0.214946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13977</v>
      </c>
      <c r="AK83">
        <v>20771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1:43" x14ac:dyDescent="0.25">
      <c r="A84">
        <v>20230725155814</v>
      </c>
      <c r="B84">
        <v>100</v>
      </c>
      <c r="C84">
        <v>10</v>
      </c>
      <c r="D84">
        <v>0</v>
      </c>
      <c r="E84">
        <v>0</v>
      </c>
      <c r="F84">
        <v>617.851</v>
      </c>
      <c r="G84">
        <v>7086.03</v>
      </c>
      <c r="H84">
        <v>0</v>
      </c>
      <c r="I84">
        <v>24801.1</v>
      </c>
      <c r="J84">
        <v>0</v>
      </c>
      <c r="K84">
        <v>34851</v>
      </c>
      <c r="L84">
        <v>0</v>
      </c>
      <c r="M84">
        <v>617.851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0.203324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34851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</row>
    <row r="85" spans="1:43" x14ac:dyDescent="0.25">
      <c r="A85">
        <v>20230725160108</v>
      </c>
      <c r="B85">
        <v>100</v>
      </c>
      <c r="C85">
        <v>10</v>
      </c>
      <c r="D85">
        <v>10</v>
      </c>
      <c r="E85">
        <v>0</v>
      </c>
      <c r="F85">
        <v>622.9</v>
      </c>
      <c r="G85">
        <v>6948.19</v>
      </c>
      <c r="H85">
        <v>0</v>
      </c>
      <c r="I85">
        <v>24318.7</v>
      </c>
      <c r="J85">
        <v>0</v>
      </c>
      <c r="K85">
        <v>34278</v>
      </c>
      <c r="L85">
        <v>646.27800000000002</v>
      </c>
      <c r="M85">
        <v>620.33799999999997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0.199986</v>
      </c>
      <c r="U85">
        <v>0.20299900000000001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3386</v>
      </c>
      <c r="AK85">
        <v>30892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</row>
    <row r="86" spans="1:43" x14ac:dyDescent="0.25">
      <c r="A86">
        <v>20230725160403</v>
      </c>
      <c r="B86">
        <v>100</v>
      </c>
      <c r="C86">
        <v>10</v>
      </c>
      <c r="D86">
        <v>20</v>
      </c>
      <c r="E86">
        <v>0</v>
      </c>
      <c r="F86">
        <v>644.30700000000002</v>
      </c>
      <c r="G86">
        <v>7075.43</v>
      </c>
      <c r="H86">
        <v>0</v>
      </c>
      <c r="I86">
        <v>24764</v>
      </c>
      <c r="J86">
        <v>0</v>
      </c>
      <c r="K86">
        <v>34590</v>
      </c>
      <c r="L86">
        <v>669.48599999999999</v>
      </c>
      <c r="M86">
        <v>638.00800000000004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0.20288200000000001</v>
      </c>
      <c r="U86">
        <v>0.20496900000000001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6922</v>
      </c>
      <c r="AK86">
        <v>27668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</row>
    <row r="87" spans="1:43" x14ac:dyDescent="0.25">
      <c r="A87">
        <v>20230725160740</v>
      </c>
      <c r="B87">
        <v>100</v>
      </c>
      <c r="C87">
        <v>10</v>
      </c>
      <c r="D87">
        <v>30</v>
      </c>
      <c r="E87">
        <v>0</v>
      </c>
      <c r="F87">
        <v>905.64</v>
      </c>
      <c r="G87">
        <v>8359.36</v>
      </c>
      <c r="H87">
        <v>0</v>
      </c>
      <c r="I87">
        <v>29257.8</v>
      </c>
      <c r="J87">
        <v>0</v>
      </c>
      <c r="K87">
        <v>34386</v>
      </c>
      <c r="L87">
        <v>1000.86</v>
      </c>
      <c r="M87">
        <v>865.50599999999997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0.250861</v>
      </c>
      <c r="U87">
        <v>0.23983399999999999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10196</v>
      </c>
      <c r="AK87">
        <v>24190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</row>
    <row r="88" spans="1:43" x14ac:dyDescent="0.25">
      <c r="A88">
        <v>20230725161056</v>
      </c>
      <c r="B88">
        <v>100</v>
      </c>
      <c r="C88">
        <v>10</v>
      </c>
      <c r="D88">
        <v>40</v>
      </c>
      <c r="E88">
        <v>0</v>
      </c>
      <c r="F88">
        <v>714.58799999999997</v>
      </c>
      <c r="G88">
        <v>7472.58</v>
      </c>
      <c r="H88">
        <v>0</v>
      </c>
      <c r="I88">
        <v>26154</v>
      </c>
      <c r="J88">
        <v>0</v>
      </c>
      <c r="K88">
        <v>34745</v>
      </c>
      <c r="L88">
        <v>763.26599999999996</v>
      </c>
      <c r="M88">
        <v>681.83900000000006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0.21843899999999999</v>
      </c>
      <c r="U88">
        <v>0.21280199999999999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13974</v>
      </c>
      <c r="AK88">
        <v>20771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5"/>
  <sheetViews>
    <sheetView tabSelected="1" workbookViewId="0">
      <selection activeCell="K40" sqref="K40"/>
    </sheetView>
  </sheetViews>
  <sheetFormatPr defaultRowHeight="15" x14ac:dyDescent="0.25"/>
  <cols>
    <col min="8" max="8" width="12" bestFit="1" customWidth="1"/>
    <col min="10" max="10" width="12.7109375" bestFit="1" customWidth="1"/>
    <col min="13" max="13" width="12" bestFit="1" customWidth="1"/>
    <col min="16" max="16" width="12" bestFit="1" customWidth="1"/>
    <col min="19" max="19" width="12" bestFit="1" customWidth="1"/>
    <col min="22" max="22" width="12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47</v>
      </c>
      <c r="I1" t="s">
        <v>7</v>
      </c>
      <c r="J1" t="s">
        <v>47</v>
      </c>
      <c r="K1" t="s">
        <v>10</v>
      </c>
      <c r="L1" t="s">
        <v>19</v>
      </c>
      <c r="M1" t="s">
        <v>47</v>
      </c>
      <c r="N1" t="s">
        <v>20</v>
      </c>
      <c r="O1" t="s">
        <v>29</v>
      </c>
      <c r="P1" t="s">
        <v>47</v>
      </c>
      <c r="Q1" t="s">
        <v>30</v>
      </c>
      <c r="R1" t="s">
        <v>31</v>
      </c>
      <c r="S1" t="s">
        <v>47</v>
      </c>
      <c r="T1" t="s">
        <v>32</v>
      </c>
      <c r="U1" t="s">
        <v>33</v>
      </c>
      <c r="V1" t="s">
        <v>47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5">
      <c r="A2" t="s">
        <v>44</v>
      </c>
      <c r="H2" t="s">
        <v>48</v>
      </c>
      <c r="J2" t="s">
        <v>49</v>
      </c>
      <c r="M2" t="s">
        <v>50</v>
      </c>
      <c r="P2" t="s">
        <v>53</v>
      </c>
      <c r="S2" t="s">
        <v>51</v>
      </c>
      <c r="V2" t="s">
        <v>52</v>
      </c>
    </row>
    <row r="3" spans="1:31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798.95</v>
      </c>
      <c r="G3">
        <v>7367.41</v>
      </c>
      <c r="I3">
        <v>2949.34</v>
      </c>
      <c r="K3">
        <v>34232</v>
      </c>
      <c r="L3">
        <v>0</v>
      </c>
      <c r="N3">
        <v>0.22935</v>
      </c>
      <c r="O3">
        <v>0</v>
      </c>
      <c r="Q3">
        <v>1.3158300000000001</v>
      </c>
      <c r="R3">
        <v>0</v>
      </c>
      <c r="T3">
        <v>1.5245</v>
      </c>
      <c r="U3">
        <v>0</v>
      </c>
      <c r="W3">
        <v>1.38907</v>
      </c>
      <c r="X3">
        <v>0</v>
      </c>
      <c r="Y3">
        <v>32123</v>
      </c>
      <c r="Z3">
        <v>0</v>
      </c>
      <c r="AA3">
        <v>1039</v>
      </c>
      <c r="AB3">
        <v>0</v>
      </c>
      <c r="AC3">
        <v>708</v>
      </c>
      <c r="AD3">
        <v>0</v>
      </c>
      <c r="AE3">
        <v>362</v>
      </c>
    </row>
    <row r="4" spans="1:31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726.27499999999998</v>
      </c>
      <c r="G4">
        <v>7088.73</v>
      </c>
      <c r="H4">
        <f>(7367.41-G4)/7367.41*100</f>
        <v>3.7826047416934889</v>
      </c>
      <c r="I4">
        <v>3039.6</v>
      </c>
      <c r="J4">
        <f>(2949.34-I4)/2949.34*100</f>
        <v>-3.0603457044626849</v>
      </c>
      <c r="K4">
        <v>34529</v>
      </c>
      <c r="L4">
        <v>0.21538299999999999</v>
      </c>
      <c r="M4">
        <f>(0.22935-L4)/0.22935*100</f>
        <v>6.0898190538478341</v>
      </c>
      <c r="N4">
        <v>0.21937699999999999</v>
      </c>
      <c r="O4">
        <v>1.28678</v>
      </c>
      <c r="P4">
        <f>(1.31583-O4)/1.31583*100</f>
        <v>2.2077320018543443</v>
      </c>
      <c r="Q4">
        <v>1.3405499999999999</v>
      </c>
      <c r="R4">
        <v>1.1668400000000001</v>
      </c>
      <c r="S4">
        <f>(1.5245-R4)/1.5245*100</f>
        <v>23.460806821908815</v>
      </c>
      <c r="T4">
        <v>1.5629599999999999</v>
      </c>
      <c r="U4">
        <v>1.3075399999999999</v>
      </c>
      <c r="V4">
        <f>(1.38907-U4)/1.38907*100</f>
        <v>5.8693946309401328</v>
      </c>
      <c r="W4">
        <v>1.41574</v>
      </c>
      <c r="X4">
        <v>3239</v>
      </c>
      <c r="Y4">
        <v>29133</v>
      </c>
      <c r="Z4">
        <v>116</v>
      </c>
      <c r="AA4">
        <v>966</v>
      </c>
      <c r="AB4">
        <v>72</v>
      </c>
      <c r="AC4">
        <v>647</v>
      </c>
      <c r="AD4">
        <v>36</v>
      </c>
      <c r="AE4">
        <v>320</v>
      </c>
    </row>
    <row r="5" spans="1:31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701.72500000000002</v>
      </c>
      <c r="G5">
        <v>7009.85</v>
      </c>
      <c r="H5">
        <f t="shared" ref="H5:H22" si="0">(7367.41-G5)/7367.41*100</f>
        <v>4.8532659374189775</v>
      </c>
      <c r="I5">
        <v>3007</v>
      </c>
      <c r="J5">
        <f t="shared" ref="J5:J22" si="1">(2949.34-I5)/2949.34*100</f>
        <v>-1.9550136640739912</v>
      </c>
      <c r="K5">
        <v>34786</v>
      </c>
      <c r="L5">
        <v>0.211701</v>
      </c>
      <c r="M5">
        <f t="shared" ref="M5:M22" si="2">(0.22935-L5)/0.22935*100</f>
        <v>7.6952256376716806</v>
      </c>
      <c r="N5">
        <v>0.21543999999999999</v>
      </c>
      <c r="O5">
        <v>1.1515200000000001</v>
      </c>
      <c r="P5">
        <f t="shared" ref="P5:P22" si="3">(1.31583-O5)/1.31583*100</f>
        <v>12.487175394997831</v>
      </c>
      <c r="Q5">
        <v>1.3638999999999999</v>
      </c>
      <c r="R5">
        <v>1.3166500000000001</v>
      </c>
      <c r="S5">
        <f t="shared" ref="S5:S22" si="4">(1.5245-R5)/1.5245*100</f>
        <v>13.633978353558534</v>
      </c>
      <c r="T5">
        <v>1.60836</v>
      </c>
      <c r="U5">
        <v>1.32725</v>
      </c>
      <c r="V5">
        <f t="shared" ref="V5:V21" si="5">(1.38907-U5)/1.38907*100</f>
        <v>4.4504596600603268</v>
      </c>
      <c r="W5">
        <v>1.4211</v>
      </c>
      <c r="X5">
        <v>6604</v>
      </c>
      <c r="Y5">
        <v>26048</v>
      </c>
      <c r="Z5">
        <v>234</v>
      </c>
      <c r="AA5">
        <v>824</v>
      </c>
      <c r="AB5">
        <v>142</v>
      </c>
      <c r="AC5">
        <v>565</v>
      </c>
      <c r="AD5">
        <v>68</v>
      </c>
      <c r="AE5">
        <v>301</v>
      </c>
    </row>
    <row r="6" spans="1:31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800.61099999999999</v>
      </c>
      <c r="G6">
        <v>7504.37</v>
      </c>
      <c r="H6">
        <f t="shared" si="0"/>
        <v>-1.8589979382170945</v>
      </c>
      <c r="I6">
        <v>3049.03</v>
      </c>
      <c r="J6">
        <f t="shared" si="1"/>
        <v>-3.3800782547959902</v>
      </c>
      <c r="K6">
        <v>34662</v>
      </c>
      <c r="L6">
        <v>0.232762</v>
      </c>
      <c r="M6">
        <f t="shared" si="2"/>
        <v>-1.4876825812077603</v>
      </c>
      <c r="N6">
        <v>0.229549</v>
      </c>
      <c r="O6">
        <v>1.2703800000000001</v>
      </c>
      <c r="P6">
        <f t="shared" si="3"/>
        <v>3.4540936139166902</v>
      </c>
      <c r="Q6">
        <v>1.4103399999999999</v>
      </c>
      <c r="R6">
        <v>1.4457500000000001</v>
      </c>
      <c r="S6">
        <f t="shared" si="4"/>
        <v>5.1656280747786081</v>
      </c>
      <c r="T6">
        <v>1.6032599999999999</v>
      </c>
      <c r="U6">
        <v>1.3453299999999999</v>
      </c>
      <c r="V6">
        <f t="shared" si="5"/>
        <v>3.1488693874318874</v>
      </c>
      <c r="W6">
        <v>1.54765</v>
      </c>
      <c r="X6">
        <v>9703</v>
      </c>
      <c r="Y6">
        <v>22853</v>
      </c>
      <c r="Z6">
        <v>310</v>
      </c>
      <c r="AA6">
        <v>785</v>
      </c>
      <c r="AB6">
        <v>213</v>
      </c>
      <c r="AC6">
        <v>467</v>
      </c>
      <c r="AD6">
        <v>103</v>
      </c>
      <c r="AE6">
        <v>228</v>
      </c>
    </row>
    <row r="7" spans="1:31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765.61400000000003</v>
      </c>
      <c r="G7">
        <v>7306.69</v>
      </c>
      <c r="H7">
        <f t="shared" si="0"/>
        <v>0.82417023078667062</v>
      </c>
      <c r="I7">
        <v>3107.55</v>
      </c>
      <c r="J7">
        <f t="shared" si="1"/>
        <v>-5.3642509849661293</v>
      </c>
      <c r="K7">
        <v>34547</v>
      </c>
      <c r="L7">
        <v>0.22967000000000001</v>
      </c>
      <c r="M7">
        <f t="shared" si="2"/>
        <v>-0.13952474384129704</v>
      </c>
      <c r="N7">
        <v>0.22289900000000001</v>
      </c>
      <c r="O7">
        <v>1.2833600000000001</v>
      </c>
      <c r="P7">
        <f t="shared" si="3"/>
        <v>2.4676439965649055</v>
      </c>
      <c r="Q7">
        <v>1.41031</v>
      </c>
      <c r="R7">
        <v>1.44591</v>
      </c>
      <c r="S7">
        <f t="shared" si="4"/>
        <v>5.1551328304362043</v>
      </c>
      <c r="T7">
        <v>1.65984</v>
      </c>
      <c r="U7">
        <v>1.3286</v>
      </c>
      <c r="V7">
        <f t="shared" si="5"/>
        <v>4.353272333287741</v>
      </c>
      <c r="W7">
        <v>1.4140200000000001</v>
      </c>
      <c r="X7">
        <v>13077</v>
      </c>
      <c r="Y7">
        <v>19306</v>
      </c>
      <c r="Z7">
        <v>403</v>
      </c>
      <c r="AA7">
        <v>661</v>
      </c>
      <c r="AB7">
        <v>314</v>
      </c>
      <c r="AC7">
        <v>431</v>
      </c>
      <c r="AD7">
        <v>155</v>
      </c>
      <c r="AE7">
        <v>200</v>
      </c>
    </row>
    <row r="8" spans="1:31" x14ac:dyDescent="0.25">
      <c r="A8" s="1">
        <v>20230700000000</v>
      </c>
      <c r="B8">
        <v>100</v>
      </c>
      <c r="C8">
        <v>2</v>
      </c>
      <c r="D8">
        <v>50</v>
      </c>
      <c r="E8">
        <v>0</v>
      </c>
      <c r="F8">
        <v>790.89700000000005</v>
      </c>
      <c r="G8">
        <v>7392.91</v>
      </c>
      <c r="H8">
        <f t="shared" si="0"/>
        <v>-0.34611892103195019</v>
      </c>
      <c r="I8">
        <v>3000.7</v>
      </c>
      <c r="J8">
        <f t="shared" si="1"/>
        <v>-1.7414065519743289</v>
      </c>
      <c r="K8">
        <v>34677</v>
      </c>
      <c r="L8">
        <v>0.23231499999999999</v>
      </c>
      <c r="M8">
        <f t="shared" si="2"/>
        <v>-1.2927839546544564</v>
      </c>
      <c r="N8">
        <v>0.22228700000000001</v>
      </c>
      <c r="O8">
        <v>1.26633</v>
      </c>
      <c r="P8">
        <f t="shared" si="3"/>
        <v>3.7618841339686813</v>
      </c>
      <c r="Q8">
        <v>1.42228</v>
      </c>
      <c r="R8">
        <v>1.3319799999999999</v>
      </c>
      <c r="S8">
        <f t="shared" si="4"/>
        <v>12.628402755001641</v>
      </c>
      <c r="T8">
        <v>1.53054</v>
      </c>
      <c r="U8">
        <v>1.3954500000000001</v>
      </c>
      <c r="V8">
        <f t="shared" si="5"/>
        <v>-0.45930010726601628</v>
      </c>
      <c r="W8">
        <v>1.55402</v>
      </c>
      <c r="X8">
        <v>16301</v>
      </c>
      <c r="Y8">
        <v>16222</v>
      </c>
      <c r="Z8">
        <v>542</v>
      </c>
      <c r="AA8">
        <v>512</v>
      </c>
      <c r="AB8">
        <v>383</v>
      </c>
      <c r="AC8">
        <v>359</v>
      </c>
      <c r="AD8">
        <v>188</v>
      </c>
      <c r="AE8">
        <v>170</v>
      </c>
    </row>
    <row r="9" spans="1:31" x14ac:dyDescent="0.25">
      <c r="A9" s="1">
        <v>20230700000000</v>
      </c>
      <c r="B9">
        <v>100</v>
      </c>
      <c r="C9">
        <v>2</v>
      </c>
      <c r="D9">
        <v>60</v>
      </c>
      <c r="E9">
        <v>0</v>
      </c>
      <c r="F9">
        <v>861.52700000000004</v>
      </c>
      <c r="G9">
        <v>7701.94</v>
      </c>
      <c r="H9">
        <f t="shared" si="0"/>
        <v>-4.5406730452085569</v>
      </c>
      <c r="I9">
        <v>2964.72</v>
      </c>
      <c r="J9">
        <f t="shared" si="1"/>
        <v>-0.52147260064962508</v>
      </c>
      <c r="K9">
        <v>34806</v>
      </c>
      <c r="L9">
        <v>0.24332500000000001</v>
      </c>
      <c r="M9">
        <f t="shared" si="2"/>
        <v>-6.0933071724438692</v>
      </c>
      <c r="N9">
        <v>0.224547</v>
      </c>
      <c r="O9">
        <v>1.22254</v>
      </c>
      <c r="P9">
        <f t="shared" si="3"/>
        <v>7.0898216334936954</v>
      </c>
      <c r="Q9">
        <v>1.33788</v>
      </c>
      <c r="R9">
        <v>1.4461999999999999</v>
      </c>
      <c r="S9">
        <f t="shared" si="4"/>
        <v>5.1361102000655983</v>
      </c>
      <c r="T9">
        <v>1.6728700000000001</v>
      </c>
      <c r="U9">
        <v>1.3793</v>
      </c>
      <c r="V9">
        <f t="shared" si="5"/>
        <v>0.7033482833838508</v>
      </c>
      <c r="W9">
        <v>1.50336</v>
      </c>
      <c r="X9">
        <v>19514</v>
      </c>
      <c r="Y9">
        <v>13154</v>
      </c>
      <c r="Z9">
        <v>635</v>
      </c>
      <c r="AA9">
        <v>397</v>
      </c>
      <c r="AB9">
        <v>444</v>
      </c>
      <c r="AC9">
        <v>283</v>
      </c>
      <c r="AD9">
        <v>226</v>
      </c>
      <c r="AE9">
        <v>153</v>
      </c>
    </row>
    <row r="10" spans="1:31" x14ac:dyDescent="0.25">
      <c r="A10" s="1">
        <v>20230700000000</v>
      </c>
      <c r="B10">
        <v>100</v>
      </c>
      <c r="C10">
        <v>2</v>
      </c>
      <c r="D10">
        <v>70</v>
      </c>
      <c r="E10">
        <v>0</v>
      </c>
      <c r="F10">
        <v>926.13099999999997</v>
      </c>
      <c r="G10">
        <v>7972.96</v>
      </c>
      <c r="H10">
        <f t="shared" si="0"/>
        <v>-8.2193063776822548</v>
      </c>
      <c r="I10">
        <v>2937.32</v>
      </c>
      <c r="J10">
        <f t="shared" si="1"/>
        <v>0.40754880752981959</v>
      </c>
      <c r="K10">
        <v>34457</v>
      </c>
      <c r="L10">
        <v>0.25336500000000001</v>
      </c>
      <c r="M10">
        <f t="shared" si="2"/>
        <v>-10.470896010464358</v>
      </c>
      <c r="N10">
        <v>0.23006499999999999</v>
      </c>
      <c r="O10">
        <v>1.24394</v>
      </c>
      <c r="P10">
        <f t="shared" si="3"/>
        <v>5.4634717250708684</v>
      </c>
      <c r="Q10">
        <v>1.4650000000000001</v>
      </c>
      <c r="R10">
        <v>1.40327</v>
      </c>
      <c r="S10">
        <f t="shared" si="4"/>
        <v>7.9521154476877633</v>
      </c>
      <c r="T10">
        <v>1.72678</v>
      </c>
      <c r="U10">
        <v>1.4113100000000001</v>
      </c>
      <c r="V10">
        <f t="shared" si="5"/>
        <v>-1.6010712203128739</v>
      </c>
      <c r="W10">
        <v>1.52742</v>
      </c>
      <c r="X10">
        <v>22732</v>
      </c>
      <c r="Y10">
        <v>9621</v>
      </c>
      <c r="Z10">
        <v>743</v>
      </c>
      <c r="AA10">
        <v>294</v>
      </c>
      <c r="AB10">
        <v>502</v>
      </c>
      <c r="AC10">
        <v>217</v>
      </c>
      <c r="AD10">
        <v>244</v>
      </c>
      <c r="AE10">
        <v>104</v>
      </c>
    </row>
    <row r="11" spans="1:31" x14ac:dyDescent="0.25">
      <c r="A11" s="1">
        <v>20230700000000</v>
      </c>
      <c r="B11">
        <v>100</v>
      </c>
      <c r="C11">
        <v>2</v>
      </c>
      <c r="D11">
        <v>80</v>
      </c>
      <c r="E11">
        <v>0</v>
      </c>
      <c r="F11">
        <v>972.09699999999998</v>
      </c>
      <c r="G11">
        <v>8075.4</v>
      </c>
      <c r="H11">
        <f t="shared" si="0"/>
        <v>-9.6097543098592286</v>
      </c>
      <c r="I11">
        <v>2956.94</v>
      </c>
      <c r="J11">
        <f t="shared" si="1"/>
        <v>-0.25768477015196312</v>
      </c>
      <c r="K11">
        <v>34486</v>
      </c>
      <c r="L11">
        <v>0.25600000000000001</v>
      </c>
      <c r="M11">
        <f t="shared" si="2"/>
        <v>-11.619795073032487</v>
      </c>
      <c r="N11">
        <v>0.22557099999999999</v>
      </c>
      <c r="O11">
        <v>1.2397899999999999</v>
      </c>
      <c r="P11">
        <f t="shared" si="3"/>
        <v>5.7788620110500677</v>
      </c>
      <c r="Q11">
        <v>1.37046</v>
      </c>
      <c r="R11">
        <v>1.4412100000000001</v>
      </c>
      <c r="S11">
        <f t="shared" si="4"/>
        <v>5.4634306329944158</v>
      </c>
      <c r="T11">
        <v>1.4878800000000001</v>
      </c>
      <c r="U11">
        <v>1.3990199999999999</v>
      </c>
      <c r="V11">
        <f t="shared" si="5"/>
        <v>-0.71630659362018489</v>
      </c>
      <c r="W11">
        <v>1.5663400000000001</v>
      </c>
      <c r="X11">
        <v>25929</v>
      </c>
      <c r="Y11">
        <v>6373</v>
      </c>
      <c r="Z11">
        <v>888</v>
      </c>
      <c r="AA11">
        <v>220</v>
      </c>
      <c r="AB11">
        <v>578</v>
      </c>
      <c r="AC11">
        <v>130</v>
      </c>
      <c r="AD11">
        <v>289</v>
      </c>
      <c r="AE11">
        <v>79</v>
      </c>
    </row>
    <row r="12" spans="1:31" x14ac:dyDescent="0.25">
      <c r="A12" s="1">
        <v>20230700000000</v>
      </c>
      <c r="B12">
        <v>100</v>
      </c>
      <c r="C12">
        <v>2</v>
      </c>
      <c r="D12">
        <v>90</v>
      </c>
      <c r="E12">
        <v>0</v>
      </c>
      <c r="F12">
        <v>1056.08</v>
      </c>
      <c r="G12">
        <v>8533.25</v>
      </c>
      <c r="H12">
        <f t="shared" si="0"/>
        <v>-15.824285603760346</v>
      </c>
      <c r="I12">
        <v>2782.26</v>
      </c>
      <c r="J12">
        <f t="shared" si="1"/>
        <v>5.6649962364461173</v>
      </c>
      <c r="K12">
        <v>34522</v>
      </c>
      <c r="L12">
        <v>0.265787</v>
      </c>
      <c r="M12">
        <f t="shared" si="2"/>
        <v>-15.887072160453455</v>
      </c>
      <c r="N12">
        <v>0.237403</v>
      </c>
      <c r="O12">
        <v>1.2493099999999999</v>
      </c>
      <c r="P12">
        <f t="shared" si="3"/>
        <v>5.0553642947797313</v>
      </c>
      <c r="Q12">
        <v>1.3700699999999999</v>
      </c>
      <c r="R12">
        <v>1.4492799999999999</v>
      </c>
      <c r="S12">
        <f t="shared" si="4"/>
        <v>4.9340767464742585</v>
      </c>
      <c r="T12">
        <v>1.68028</v>
      </c>
      <c r="U12">
        <v>1.28027</v>
      </c>
      <c r="V12">
        <f t="shared" si="5"/>
        <v>7.8325786317464203</v>
      </c>
      <c r="W12">
        <v>1.3004899999999999</v>
      </c>
      <c r="X12">
        <v>29300</v>
      </c>
      <c r="Y12">
        <v>3141</v>
      </c>
      <c r="Z12">
        <v>944</v>
      </c>
      <c r="AA12">
        <v>106</v>
      </c>
      <c r="AB12">
        <v>619</v>
      </c>
      <c r="AC12">
        <v>81</v>
      </c>
      <c r="AD12">
        <v>296</v>
      </c>
      <c r="AE12">
        <v>35</v>
      </c>
    </row>
    <row r="13" spans="1:31" x14ac:dyDescent="0.25">
      <c r="A13" s="1">
        <v>20230700000000</v>
      </c>
      <c r="B13">
        <v>100</v>
      </c>
      <c r="C13">
        <v>5</v>
      </c>
      <c r="D13">
        <v>0</v>
      </c>
      <c r="E13">
        <v>0</v>
      </c>
      <c r="F13">
        <v>798.95</v>
      </c>
      <c r="G13">
        <v>7367.41</v>
      </c>
      <c r="I13">
        <v>2949.34</v>
      </c>
      <c r="K13">
        <v>34232</v>
      </c>
      <c r="L13">
        <v>0</v>
      </c>
      <c r="N13">
        <v>0.22935</v>
      </c>
      <c r="O13">
        <v>0</v>
      </c>
      <c r="Q13">
        <v>1.3158300000000001</v>
      </c>
      <c r="R13">
        <v>0</v>
      </c>
      <c r="T13">
        <v>1.5245</v>
      </c>
      <c r="U13">
        <v>0</v>
      </c>
      <c r="W13">
        <v>1.38907</v>
      </c>
      <c r="X13">
        <v>0</v>
      </c>
      <c r="Y13">
        <v>32123</v>
      </c>
      <c r="Z13">
        <v>0</v>
      </c>
      <c r="AA13">
        <v>1039</v>
      </c>
      <c r="AB13">
        <v>0</v>
      </c>
      <c r="AC13">
        <v>708</v>
      </c>
      <c r="AD13">
        <v>0</v>
      </c>
      <c r="AE13">
        <v>362</v>
      </c>
    </row>
    <row r="14" spans="1:31" x14ac:dyDescent="0.25">
      <c r="A14" s="1">
        <v>20230700000000</v>
      </c>
      <c r="B14">
        <v>100</v>
      </c>
      <c r="C14">
        <v>5</v>
      </c>
      <c r="D14">
        <v>10</v>
      </c>
      <c r="E14">
        <v>0</v>
      </c>
      <c r="F14">
        <v>710.75300000000004</v>
      </c>
      <c r="G14">
        <v>6990.42</v>
      </c>
      <c r="H14">
        <f t="shared" si="0"/>
        <v>5.1169949819543064</v>
      </c>
      <c r="I14">
        <v>3035.29</v>
      </c>
      <c r="J14">
        <f t="shared" si="1"/>
        <v>-2.9142113150738744</v>
      </c>
      <c r="K14">
        <v>34434</v>
      </c>
      <c r="L14">
        <v>0.22151000000000001</v>
      </c>
      <c r="M14">
        <f t="shared" si="2"/>
        <v>3.4183562241116134</v>
      </c>
      <c r="N14">
        <v>0.215974</v>
      </c>
      <c r="O14">
        <v>1.27657</v>
      </c>
      <c r="P14">
        <f t="shared" si="3"/>
        <v>2.9836681030224321</v>
      </c>
      <c r="Q14">
        <v>1.3460399999999999</v>
      </c>
      <c r="R14">
        <v>1.1267199999999999</v>
      </c>
      <c r="S14">
        <f t="shared" si="4"/>
        <v>26.092489340767465</v>
      </c>
      <c r="T14">
        <v>1.5704499999999999</v>
      </c>
      <c r="U14">
        <v>1.29209</v>
      </c>
      <c r="V14">
        <f t="shared" si="5"/>
        <v>6.9816495928930911</v>
      </c>
      <c r="W14">
        <v>1.41632</v>
      </c>
      <c r="X14">
        <v>3234</v>
      </c>
      <c r="Y14">
        <v>29050</v>
      </c>
      <c r="Z14">
        <v>115</v>
      </c>
      <c r="AA14">
        <v>965</v>
      </c>
      <c r="AB14">
        <v>72</v>
      </c>
      <c r="AC14">
        <v>645</v>
      </c>
      <c r="AD14">
        <v>36</v>
      </c>
      <c r="AE14">
        <v>317</v>
      </c>
    </row>
    <row r="15" spans="1:31" x14ac:dyDescent="0.25">
      <c r="A15" s="1">
        <v>20230700000000</v>
      </c>
      <c r="B15">
        <v>100</v>
      </c>
      <c r="C15">
        <v>5</v>
      </c>
      <c r="D15">
        <v>20</v>
      </c>
      <c r="E15">
        <v>0</v>
      </c>
      <c r="F15">
        <v>654.85799999999995</v>
      </c>
      <c r="G15">
        <v>6801.54</v>
      </c>
      <c r="H15">
        <f t="shared" si="0"/>
        <v>7.6807181899744945</v>
      </c>
      <c r="I15">
        <v>3031.85</v>
      </c>
      <c r="J15">
        <f t="shared" si="1"/>
        <v>-2.7975750506892987</v>
      </c>
      <c r="K15">
        <v>34786</v>
      </c>
      <c r="L15">
        <v>0.20579800000000001</v>
      </c>
      <c r="M15">
        <f t="shared" si="2"/>
        <v>10.269021146718984</v>
      </c>
      <c r="N15">
        <v>0.20893900000000001</v>
      </c>
      <c r="O15">
        <v>1.1553</v>
      </c>
      <c r="P15">
        <f t="shared" si="3"/>
        <v>12.199904242949321</v>
      </c>
      <c r="Q15">
        <v>1.37988</v>
      </c>
      <c r="R15">
        <v>1.3301799999999999</v>
      </c>
      <c r="S15">
        <f t="shared" si="4"/>
        <v>12.746474253853727</v>
      </c>
      <c r="T15">
        <v>1.62205</v>
      </c>
      <c r="U15">
        <v>1.3009999999999999</v>
      </c>
      <c r="V15">
        <f t="shared" si="5"/>
        <v>6.3402132361940078</v>
      </c>
      <c r="W15">
        <v>1.4308099999999999</v>
      </c>
      <c r="X15">
        <v>6604</v>
      </c>
      <c r="Y15">
        <v>26048</v>
      </c>
      <c r="Z15">
        <v>234</v>
      </c>
      <c r="AA15">
        <v>824</v>
      </c>
      <c r="AB15">
        <v>142</v>
      </c>
      <c r="AC15">
        <v>565</v>
      </c>
      <c r="AD15">
        <v>68</v>
      </c>
      <c r="AE15">
        <v>301</v>
      </c>
    </row>
    <row r="16" spans="1:31" x14ac:dyDescent="0.25">
      <c r="A16" s="1">
        <v>20230700000000</v>
      </c>
      <c r="B16">
        <v>100</v>
      </c>
      <c r="C16">
        <v>5</v>
      </c>
      <c r="D16">
        <v>30</v>
      </c>
      <c r="E16">
        <v>0</v>
      </c>
      <c r="F16">
        <v>794.649</v>
      </c>
      <c r="G16">
        <v>7462.27</v>
      </c>
      <c r="H16">
        <f t="shared" si="0"/>
        <v>-1.2875623862388625</v>
      </c>
      <c r="I16">
        <v>3045.92</v>
      </c>
      <c r="J16">
        <f t="shared" si="1"/>
        <v>-3.2746309343785365</v>
      </c>
      <c r="K16">
        <v>34646</v>
      </c>
      <c r="L16">
        <v>0.231269</v>
      </c>
      <c r="M16">
        <f t="shared" si="2"/>
        <v>-0.83671244822324142</v>
      </c>
      <c r="N16">
        <v>0.228492</v>
      </c>
      <c r="O16">
        <v>1.28956</v>
      </c>
      <c r="P16">
        <f t="shared" si="3"/>
        <v>1.9964585090779214</v>
      </c>
      <c r="Q16">
        <v>1.4151199999999999</v>
      </c>
      <c r="R16">
        <v>1.44126</v>
      </c>
      <c r="S16">
        <f t="shared" si="4"/>
        <v>5.4601508691374212</v>
      </c>
      <c r="T16">
        <v>1.61066</v>
      </c>
      <c r="U16">
        <v>1.29901</v>
      </c>
      <c r="V16">
        <f t="shared" si="5"/>
        <v>6.4834745549180406</v>
      </c>
      <c r="W16">
        <v>1.5070600000000001</v>
      </c>
      <c r="X16">
        <v>9688</v>
      </c>
      <c r="Y16">
        <v>22853</v>
      </c>
      <c r="Z16">
        <v>309</v>
      </c>
      <c r="AA16">
        <v>785</v>
      </c>
      <c r="AB16">
        <v>213</v>
      </c>
      <c r="AC16">
        <v>467</v>
      </c>
      <c r="AD16">
        <v>103</v>
      </c>
      <c r="AE16">
        <v>228</v>
      </c>
    </row>
    <row r="17" spans="1:31" x14ac:dyDescent="0.25">
      <c r="A17" s="1">
        <v>20230700000000</v>
      </c>
      <c r="B17">
        <v>100</v>
      </c>
      <c r="C17">
        <v>5</v>
      </c>
      <c r="D17">
        <v>40</v>
      </c>
      <c r="E17">
        <v>0</v>
      </c>
      <c r="F17">
        <v>734.61300000000006</v>
      </c>
      <c r="G17">
        <v>7082.23</v>
      </c>
      <c r="H17">
        <f t="shared" si="0"/>
        <v>3.8708311333290841</v>
      </c>
      <c r="I17">
        <v>3077</v>
      </c>
      <c r="J17">
        <f t="shared" si="1"/>
        <v>-4.3284260207368375</v>
      </c>
      <c r="K17">
        <v>34542</v>
      </c>
      <c r="L17">
        <v>0.222081</v>
      </c>
      <c r="M17">
        <f t="shared" si="2"/>
        <v>3.169391759319816</v>
      </c>
      <c r="N17">
        <v>0.216471</v>
      </c>
      <c r="O17">
        <v>1.28681</v>
      </c>
      <c r="P17">
        <f t="shared" si="3"/>
        <v>2.2054520720761834</v>
      </c>
      <c r="Q17">
        <v>1.4023699999999999</v>
      </c>
      <c r="R17">
        <v>1.4337899999999999</v>
      </c>
      <c r="S17">
        <f t="shared" si="4"/>
        <v>5.9501475893735698</v>
      </c>
      <c r="T17">
        <v>1.62713</v>
      </c>
      <c r="U17">
        <v>1.31704</v>
      </c>
      <c r="V17">
        <f t="shared" si="5"/>
        <v>5.1854838129107987</v>
      </c>
      <c r="W17">
        <v>1.379</v>
      </c>
      <c r="X17">
        <v>13072</v>
      </c>
      <c r="Y17">
        <v>19306</v>
      </c>
      <c r="Z17">
        <v>403</v>
      </c>
      <c r="AA17">
        <v>661</v>
      </c>
      <c r="AB17">
        <v>314</v>
      </c>
      <c r="AC17">
        <v>431</v>
      </c>
      <c r="AD17">
        <v>155</v>
      </c>
      <c r="AE17">
        <v>200</v>
      </c>
    </row>
    <row r="18" spans="1:31" x14ac:dyDescent="0.25">
      <c r="A18" s="1">
        <v>20230700000000</v>
      </c>
      <c r="B18">
        <v>100</v>
      </c>
      <c r="C18">
        <v>10</v>
      </c>
      <c r="D18">
        <v>0</v>
      </c>
      <c r="E18">
        <v>0</v>
      </c>
      <c r="F18">
        <v>798.95</v>
      </c>
      <c r="G18">
        <v>7367.41</v>
      </c>
      <c r="I18">
        <v>2949.34</v>
      </c>
      <c r="K18">
        <v>34232</v>
      </c>
      <c r="L18">
        <v>0</v>
      </c>
      <c r="N18">
        <v>0.22935</v>
      </c>
      <c r="O18">
        <v>0</v>
      </c>
      <c r="Q18">
        <v>1.3158300000000001</v>
      </c>
      <c r="R18">
        <v>0</v>
      </c>
      <c r="T18">
        <v>1.5245</v>
      </c>
      <c r="U18">
        <v>0</v>
      </c>
      <c r="W18">
        <v>1.38907</v>
      </c>
      <c r="X18">
        <v>0</v>
      </c>
      <c r="Y18">
        <v>32123</v>
      </c>
      <c r="Z18">
        <v>0</v>
      </c>
      <c r="AA18">
        <v>1039</v>
      </c>
      <c r="AB18">
        <v>0</v>
      </c>
      <c r="AC18">
        <v>708</v>
      </c>
      <c r="AD18">
        <v>0</v>
      </c>
      <c r="AE18">
        <v>362</v>
      </c>
    </row>
    <row r="19" spans="1:31" x14ac:dyDescent="0.25">
      <c r="A19" s="1">
        <v>20230700000000</v>
      </c>
      <c r="B19">
        <v>100</v>
      </c>
      <c r="C19">
        <v>10</v>
      </c>
      <c r="D19">
        <v>10</v>
      </c>
      <c r="E19">
        <v>0</v>
      </c>
      <c r="F19">
        <v>1084.33</v>
      </c>
      <c r="G19">
        <v>8612.19</v>
      </c>
      <c r="H19">
        <f t="shared" si="0"/>
        <v>-16.895761196947102</v>
      </c>
      <c r="I19">
        <v>2848.24</v>
      </c>
      <c r="J19">
        <f t="shared" si="1"/>
        <v>3.4278855608373524</v>
      </c>
      <c r="K19">
        <v>34277</v>
      </c>
      <c r="L19">
        <v>0.26224500000000001</v>
      </c>
      <c r="M19">
        <f t="shared" si="2"/>
        <v>-14.342707652060174</v>
      </c>
      <c r="N19">
        <v>0.26871099999999998</v>
      </c>
      <c r="O19">
        <v>1.18587</v>
      </c>
      <c r="P19">
        <f t="shared" si="3"/>
        <v>9.8766557990013961</v>
      </c>
      <c r="Q19">
        <v>1.2531699999999999</v>
      </c>
      <c r="R19">
        <v>1.0611600000000001</v>
      </c>
      <c r="S19">
        <f t="shared" si="4"/>
        <v>30.39291571006887</v>
      </c>
      <c r="T19">
        <v>1.47563</v>
      </c>
      <c r="U19">
        <v>1.38625</v>
      </c>
      <c r="V19">
        <f t="shared" si="5"/>
        <v>0.2030135270360777</v>
      </c>
      <c r="W19">
        <v>1.33748</v>
      </c>
      <c r="X19">
        <v>3200</v>
      </c>
      <c r="Y19">
        <v>28927</v>
      </c>
      <c r="Z19">
        <v>116</v>
      </c>
      <c r="AA19">
        <v>964</v>
      </c>
      <c r="AB19">
        <v>70</v>
      </c>
      <c r="AC19">
        <v>645</v>
      </c>
      <c r="AD19">
        <v>36</v>
      </c>
      <c r="AE19">
        <v>319</v>
      </c>
    </row>
    <row r="20" spans="1:31" x14ac:dyDescent="0.25">
      <c r="A20" s="1">
        <v>20230700000000</v>
      </c>
      <c r="B20">
        <v>100</v>
      </c>
      <c r="C20">
        <v>10</v>
      </c>
      <c r="D20">
        <v>20</v>
      </c>
      <c r="E20">
        <v>0</v>
      </c>
      <c r="F20">
        <v>718.09</v>
      </c>
      <c r="G20">
        <v>7078.16</v>
      </c>
      <c r="H20">
        <f t="shared" si="0"/>
        <v>3.9260744277839841</v>
      </c>
      <c r="I20">
        <v>3004.16</v>
      </c>
      <c r="J20">
        <f t="shared" si="1"/>
        <v>-1.8587209341750937</v>
      </c>
      <c r="K20">
        <v>34790</v>
      </c>
      <c r="L20">
        <v>0.21587000000000001</v>
      </c>
      <c r="M20">
        <f t="shared" si="2"/>
        <v>5.8774798343143635</v>
      </c>
      <c r="N20">
        <v>0.216972</v>
      </c>
      <c r="O20">
        <v>1.14507</v>
      </c>
      <c r="P20">
        <f t="shared" si="3"/>
        <v>12.977360297302845</v>
      </c>
      <c r="Q20">
        <v>1.35944</v>
      </c>
      <c r="R20">
        <v>1.32565</v>
      </c>
      <c r="S20">
        <f t="shared" si="4"/>
        <v>13.04362085929813</v>
      </c>
      <c r="T20">
        <v>1.6174599999999999</v>
      </c>
      <c r="U20">
        <v>1.3005500000000001</v>
      </c>
      <c r="V20">
        <f t="shared" si="5"/>
        <v>6.3726090117848582</v>
      </c>
      <c r="W20">
        <v>1.4135800000000001</v>
      </c>
      <c r="X20">
        <v>6608</v>
      </c>
      <c r="Y20">
        <v>26048</v>
      </c>
      <c r="Z20">
        <v>234</v>
      </c>
      <c r="AA20">
        <v>824</v>
      </c>
      <c r="AB20">
        <v>142</v>
      </c>
      <c r="AC20">
        <v>565</v>
      </c>
      <c r="AD20">
        <v>68</v>
      </c>
      <c r="AE20">
        <v>301</v>
      </c>
    </row>
    <row r="21" spans="1:31" x14ac:dyDescent="0.25">
      <c r="A21" s="1">
        <v>20230700000000</v>
      </c>
      <c r="B21">
        <v>100</v>
      </c>
      <c r="C21">
        <v>10</v>
      </c>
      <c r="D21">
        <v>30</v>
      </c>
      <c r="E21">
        <v>0</v>
      </c>
      <c r="F21">
        <v>705.33</v>
      </c>
      <c r="G21">
        <v>7076.64</v>
      </c>
      <c r="H21">
        <f t="shared" si="0"/>
        <v>3.9467058301356857</v>
      </c>
      <c r="I21">
        <v>3110.33</v>
      </c>
      <c r="J21">
        <f t="shared" si="1"/>
        <v>-5.4585093614164446</v>
      </c>
      <c r="K21">
        <v>34662</v>
      </c>
      <c r="L21">
        <v>0.21588099999999999</v>
      </c>
      <c r="M21">
        <f t="shared" si="2"/>
        <v>5.8726836712448263</v>
      </c>
      <c r="N21">
        <v>0.218</v>
      </c>
      <c r="O21">
        <v>1.3278099999999999</v>
      </c>
      <c r="P21">
        <f t="shared" si="3"/>
        <v>-0.91045195807968193</v>
      </c>
      <c r="Q21">
        <v>1.43344</v>
      </c>
      <c r="R21">
        <v>1.47818</v>
      </c>
      <c r="S21">
        <f t="shared" si="4"/>
        <v>3.0383732371269212</v>
      </c>
      <c r="T21">
        <v>1.63598</v>
      </c>
      <c r="U21">
        <v>1.32944</v>
      </c>
      <c r="V21">
        <f t="shared" si="5"/>
        <v>4.2928002188514665</v>
      </c>
      <c r="W21">
        <v>1.56873</v>
      </c>
      <c r="X21">
        <v>9703</v>
      </c>
      <c r="Y21">
        <v>22853</v>
      </c>
      <c r="Z21">
        <v>310</v>
      </c>
      <c r="AA21">
        <v>785</v>
      </c>
      <c r="AB21">
        <v>213</v>
      </c>
      <c r="AC21">
        <v>467</v>
      </c>
      <c r="AD21">
        <v>103</v>
      </c>
      <c r="AE21">
        <v>228</v>
      </c>
    </row>
    <row r="22" spans="1:31" x14ac:dyDescent="0.25">
      <c r="A22" s="1">
        <v>20230700000000</v>
      </c>
      <c r="B22">
        <v>100</v>
      </c>
      <c r="C22">
        <v>10</v>
      </c>
      <c r="D22">
        <v>40</v>
      </c>
      <c r="E22">
        <v>0</v>
      </c>
      <c r="F22">
        <v>746.98900000000003</v>
      </c>
      <c r="G22">
        <v>7144.94</v>
      </c>
      <c r="H22">
        <f t="shared" si="0"/>
        <v>3.0196500534109036</v>
      </c>
      <c r="I22">
        <v>3093.08</v>
      </c>
      <c r="J22">
        <f t="shared" si="1"/>
        <v>-4.8736327449531007</v>
      </c>
      <c r="K22">
        <v>34544</v>
      </c>
      <c r="L22">
        <v>0.223578</v>
      </c>
      <c r="M22">
        <f t="shared" si="2"/>
        <v>2.516677567037279</v>
      </c>
      <c r="N22">
        <v>0.21868199999999999</v>
      </c>
      <c r="O22">
        <v>1.2901400000000001</v>
      </c>
      <c r="P22">
        <f t="shared" si="3"/>
        <v>1.9523798667001051</v>
      </c>
      <c r="Q22">
        <v>1.4045399999999999</v>
      </c>
      <c r="R22">
        <v>1.42981</v>
      </c>
      <c r="S22">
        <f t="shared" si="4"/>
        <v>6.2112167923909434</v>
      </c>
      <c r="T22">
        <v>1.65046</v>
      </c>
      <c r="U22">
        <v>1.30633</v>
      </c>
      <c r="V22">
        <f>(1.38907-U22)/1.38907*100</f>
        <v>5.9565032719733377</v>
      </c>
      <c r="W22">
        <v>1.4098200000000001</v>
      </c>
      <c r="X22">
        <v>13074</v>
      </c>
      <c r="Y22">
        <v>19306</v>
      </c>
      <c r="Z22">
        <v>403</v>
      </c>
      <c r="AA22">
        <v>661</v>
      </c>
      <c r="AB22">
        <v>314</v>
      </c>
      <c r="AC22">
        <v>431</v>
      </c>
      <c r="AD22">
        <v>155</v>
      </c>
      <c r="AE22">
        <v>200</v>
      </c>
    </row>
    <row r="34" spans="1:9" x14ac:dyDescent="0.25">
      <c r="A34" t="s">
        <v>1</v>
      </c>
      <c r="B34" t="s">
        <v>2</v>
      </c>
      <c r="C34" t="s">
        <v>3</v>
      </c>
      <c r="D34" t="s">
        <v>47</v>
      </c>
      <c r="E34" t="s">
        <v>47</v>
      </c>
      <c r="F34" t="s">
        <v>47</v>
      </c>
      <c r="G34" t="s">
        <v>47</v>
      </c>
      <c r="H34" t="s">
        <v>47</v>
      </c>
      <c r="I34" t="s">
        <v>47</v>
      </c>
    </row>
    <row r="35" spans="1:9" x14ac:dyDescent="0.25">
      <c r="D35" t="s">
        <v>48</v>
      </c>
      <c r="E35" t="s">
        <v>49</v>
      </c>
      <c r="F35" t="s">
        <v>50</v>
      </c>
      <c r="G35" t="s">
        <v>53</v>
      </c>
      <c r="H35" t="s">
        <v>51</v>
      </c>
      <c r="I35" t="s">
        <v>52</v>
      </c>
    </row>
    <row r="36" spans="1:9" x14ac:dyDescent="0.25">
      <c r="A36">
        <v>100</v>
      </c>
      <c r="B36">
        <v>2</v>
      </c>
      <c r="C36">
        <v>0</v>
      </c>
    </row>
    <row r="37" spans="1:9" x14ac:dyDescent="0.25">
      <c r="A37">
        <v>100</v>
      </c>
      <c r="B37">
        <v>2</v>
      </c>
      <c r="C37">
        <v>10</v>
      </c>
      <c r="D37">
        <v>3.7826047416934889</v>
      </c>
      <c r="E37">
        <v>-3.0603457044626849</v>
      </c>
      <c r="F37">
        <v>6.0898190538478341</v>
      </c>
      <c r="G37">
        <v>2.2077320018543443</v>
      </c>
      <c r="H37">
        <v>23.460806821908815</v>
      </c>
      <c r="I37">
        <v>5.8693946309401328</v>
      </c>
    </row>
    <row r="38" spans="1:9" x14ac:dyDescent="0.25">
      <c r="A38">
        <v>100</v>
      </c>
      <c r="B38">
        <v>2</v>
      </c>
      <c r="C38">
        <v>20</v>
      </c>
      <c r="D38">
        <v>4.8532659374189775</v>
      </c>
      <c r="E38">
        <v>-1.9550136640739912</v>
      </c>
      <c r="F38">
        <v>7.6952256376716806</v>
      </c>
      <c r="G38">
        <v>12.487175394997831</v>
      </c>
      <c r="H38">
        <v>13.633978353558534</v>
      </c>
      <c r="I38">
        <v>4.4504596600603268</v>
      </c>
    </row>
    <row r="39" spans="1:9" x14ac:dyDescent="0.25">
      <c r="A39">
        <v>100</v>
      </c>
      <c r="B39">
        <v>2</v>
      </c>
      <c r="C39">
        <v>30</v>
      </c>
      <c r="D39">
        <v>-1.8589979382170945</v>
      </c>
      <c r="E39">
        <v>-3.3800782547959902</v>
      </c>
      <c r="F39">
        <v>-1.4876825812077603</v>
      </c>
      <c r="G39">
        <v>3.4540936139166902</v>
      </c>
      <c r="H39">
        <v>5.1656280747786081</v>
      </c>
      <c r="I39">
        <v>3.1488693874318874</v>
      </c>
    </row>
    <row r="40" spans="1:9" x14ac:dyDescent="0.25">
      <c r="A40">
        <v>100</v>
      </c>
      <c r="B40">
        <v>2</v>
      </c>
      <c r="C40">
        <v>40</v>
      </c>
      <c r="D40">
        <v>0.82417023078667062</v>
      </c>
      <c r="E40">
        <v>-5.3642509849661293</v>
      </c>
      <c r="F40">
        <v>-0.13952474384129704</v>
      </c>
      <c r="G40">
        <v>2.4676439965649055</v>
      </c>
      <c r="H40">
        <v>5.1551328304362043</v>
      </c>
      <c r="I40">
        <v>4.353272333287741</v>
      </c>
    </row>
    <row r="41" spans="1:9" x14ac:dyDescent="0.25">
      <c r="A41">
        <v>100</v>
      </c>
      <c r="B41">
        <v>2</v>
      </c>
      <c r="C41">
        <v>50</v>
      </c>
      <c r="D41">
        <v>-0.34611892103195019</v>
      </c>
      <c r="E41">
        <v>-1.7414065519743289</v>
      </c>
      <c r="F41">
        <v>-1.2927839546544564</v>
      </c>
      <c r="G41">
        <v>3.7618841339686813</v>
      </c>
      <c r="H41">
        <v>12.628402755001641</v>
      </c>
      <c r="I41">
        <v>-0.45930010726601628</v>
      </c>
    </row>
    <row r="42" spans="1:9" x14ac:dyDescent="0.25">
      <c r="A42">
        <v>100</v>
      </c>
      <c r="B42">
        <v>2</v>
      </c>
      <c r="C42">
        <v>60</v>
      </c>
      <c r="D42">
        <v>-4.5406730452085569</v>
      </c>
      <c r="E42">
        <v>-0.52147260064962508</v>
      </c>
      <c r="F42">
        <v>-6.0933071724438692</v>
      </c>
      <c r="G42">
        <v>7.0898216334936954</v>
      </c>
      <c r="H42">
        <v>5.1361102000655983</v>
      </c>
      <c r="I42">
        <v>0.7033482833838508</v>
      </c>
    </row>
    <row r="43" spans="1:9" x14ac:dyDescent="0.25">
      <c r="A43">
        <v>100</v>
      </c>
      <c r="B43">
        <v>2</v>
      </c>
      <c r="C43">
        <v>70</v>
      </c>
      <c r="D43">
        <v>-8.2193063776822548</v>
      </c>
      <c r="E43">
        <v>0.40754880752981959</v>
      </c>
      <c r="F43">
        <v>-10.470896010464358</v>
      </c>
      <c r="G43">
        <v>5.4634717250708684</v>
      </c>
      <c r="H43">
        <v>7.9521154476877633</v>
      </c>
      <c r="I43">
        <v>-1.6010712203128739</v>
      </c>
    </row>
    <row r="44" spans="1:9" x14ac:dyDescent="0.25">
      <c r="A44">
        <v>100</v>
      </c>
      <c r="B44">
        <v>2</v>
      </c>
      <c r="C44">
        <v>80</v>
      </c>
      <c r="D44">
        <v>-9.6097543098592286</v>
      </c>
      <c r="E44">
        <v>-0.25768477015196312</v>
      </c>
      <c r="F44">
        <v>-11.619795073032487</v>
      </c>
      <c r="G44">
        <v>5.7788620110500677</v>
      </c>
      <c r="H44">
        <v>5.4634306329944158</v>
      </c>
      <c r="I44">
        <v>-0.71630659362018489</v>
      </c>
    </row>
    <row r="45" spans="1:9" x14ac:dyDescent="0.25">
      <c r="A45">
        <v>100</v>
      </c>
      <c r="B45">
        <v>2</v>
      </c>
      <c r="C45">
        <v>90</v>
      </c>
      <c r="D45">
        <v>-15.824285603760346</v>
      </c>
      <c r="E45">
        <v>5.6649962364461173</v>
      </c>
      <c r="F45">
        <v>-15.887072160453455</v>
      </c>
      <c r="G45">
        <v>5.0553642947797313</v>
      </c>
      <c r="H45">
        <v>4.9340767464742585</v>
      </c>
      <c r="I45">
        <v>7.8325786317464203</v>
      </c>
    </row>
    <row r="46" spans="1:9" x14ac:dyDescent="0.25">
      <c r="A46">
        <v>100</v>
      </c>
      <c r="B46">
        <v>5</v>
      </c>
      <c r="C46">
        <v>0</v>
      </c>
    </row>
    <row r="47" spans="1:9" x14ac:dyDescent="0.25">
      <c r="A47">
        <v>100</v>
      </c>
      <c r="B47">
        <v>5</v>
      </c>
      <c r="C47">
        <v>10</v>
      </c>
      <c r="D47">
        <v>5.1169949819543064</v>
      </c>
      <c r="E47">
        <v>-2.9142113150738744</v>
      </c>
      <c r="F47">
        <v>3.4183562241116134</v>
      </c>
      <c r="G47">
        <v>2.9836681030224321</v>
      </c>
      <c r="H47">
        <v>26.092489340767465</v>
      </c>
      <c r="I47">
        <v>6.9816495928930911</v>
      </c>
    </row>
    <row r="48" spans="1:9" x14ac:dyDescent="0.25">
      <c r="A48">
        <v>100</v>
      </c>
      <c r="B48">
        <v>5</v>
      </c>
      <c r="C48">
        <v>20</v>
      </c>
      <c r="D48">
        <v>7.6807181899744945</v>
      </c>
      <c r="E48">
        <v>-2.7975750506892987</v>
      </c>
      <c r="F48">
        <v>10.269021146718984</v>
      </c>
      <c r="G48">
        <v>12.199904242949321</v>
      </c>
      <c r="H48">
        <v>12.746474253853727</v>
      </c>
      <c r="I48">
        <v>6.3402132361940078</v>
      </c>
    </row>
    <row r="49" spans="1:9" x14ac:dyDescent="0.25">
      <c r="A49">
        <v>100</v>
      </c>
      <c r="B49">
        <v>5</v>
      </c>
      <c r="C49">
        <v>30</v>
      </c>
      <c r="D49">
        <v>-1.2875623862388625</v>
      </c>
      <c r="E49">
        <v>-3.2746309343785365</v>
      </c>
      <c r="F49">
        <v>-0.83671244822324142</v>
      </c>
      <c r="G49">
        <v>1.9964585090779214</v>
      </c>
      <c r="H49">
        <v>5.4601508691374212</v>
      </c>
      <c r="I49">
        <v>6.4834745549180406</v>
      </c>
    </row>
    <row r="50" spans="1:9" x14ac:dyDescent="0.25">
      <c r="A50">
        <v>100</v>
      </c>
      <c r="B50">
        <v>5</v>
      </c>
      <c r="C50">
        <v>40</v>
      </c>
      <c r="D50">
        <v>3.8708311333290841</v>
      </c>
      <c r="E50">
        <v>-4.3284260207368375</v>
      </c>
      <c r="F50">
        <v>3.169391759319816</v>
      </c>
      <c r="G50">
        <v>2.2054520720761834</v>
      </c>
      <c r="H50">
        <v>5.9501475893735698</v>
      </c>
      <c r="I50">
        <v>5.1854838129107987</v>
      </c>
    </row>
    <row r="51" spans="1:9" x14ac:dyDescent="0.25">
      <c r="A51">
        <v>100</v>
      </c>
      <c r="B51">
        <v>10</v>
      </c>
      <c r="C51">
        <v>0</v>
      </c>
    </row>
    <row r="52" spans="1:9" x14ac:dyDescent="0.25">
      <c r="A52">
        <v>100</v>
      </c>
      <c r="B52">
        <v>10</v>
      </c>
      <c r="C52">
        <v>10</v>
      </c>
      <c r="D52">
        <v>-16.895761196947102</v>
      </c>
      <c r="E52">
        <v>3.4278855608373524</v>
      </c>
      <c r="F52">
        <v>-14.342707652060174</v>
      </c>
      <c r="G52">
        <v>9.8766557990013961</v>
      </c>
      <c r="H52">
        <v>30.39291571006887</v>
      </c>
      <c r="I52">
        <v>0.2030135270360777</v>
      </c>
    </row>
    <row r="53" spans="1:9" x14ac:dyDescent="0.25">
      <c r="A53">
        <v>100</v>
      </c>
      <c r="B53">
        <v>10</v>
      </c>
      <c r="C53">
        <v>20</v>
      </c>
      <c r="D53">
        <v>3.9260744277839841</v>
      </c>
      <c r="E53">
        <v>-1.8587209341750937</v>
      </c>
      <c r="F53">
        <v>5.8774798343143635</v>
      </c>
      <c r="G53">
        <v>12.977360297302845</v>
      </c>
      <c r="H53">
        <v>13.04362085929813</v>
      </c>
      <c r="I53">
        <v>6.3726090117848582</v>
      </c>
    </row>
    <row r="54" spans="1:9" x14ac:dyDescent="0.25">
      <c r="A54">
        <v>100</v>
      </c>
      <c r="B54">
        <v>10</v>
      </c>
      <c r="C54">
        <v>30</v>
      </c>
      <c r="D54">
        <v>3.9467058301356857</v>
      </c>
      <c r="E54">
        <v>-5.4585093614164446</v>
      </c>
      <c r="F54">
        <v>5.8726836712448263</v>
      </c>
      <c r="G54">
        <v>-0.91045195807968193</v>
      </c>
      <c r="H54">
        <v>3.0383732371269212</v>
      </c>
      <c r="I54">
        <v>4.2928002188514665</v>
      </c>
    </row>
    <row r="55" spans="1:9" x14ac:dyDescent="0.25">
      <c r="A55">
        <v>100</v>
      </c>
      <c r="B55">
        <v>10</v>
      </c>
      <c r="C55">
        <v>40</v>
      </c>
      <c r="D55">
        <v>3.0196500534109036</v>
      </c>
      <c r="E55">
        <v>-4.8736327449531007</v>
      </c>
      <c r="F55">
        <v>2.516677567037279</v>
      </c>
      <c r="G55">
        <v>1.9523798667001051</v>
      </c>
      <c r="H55">
        <v>6.2112167923909434</v>
      </c>
      <c r="I55">
        <v>5.9565032719733377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3"/>
  <sheetViews>
    <sheetView workbookViewId="0">
      <selection activeCell="C47" sqref="C47"/>
    </sheetView>
  </sheetViews>
  <sheetFormatPr defaultRowHeight="15" x14ac:dyDescent="0.25"/>
  <cols>
    <col min="8" max="8" width="12" bestFit="1" customWidth="1"/>
    <col min="10" max="10" width="12.7109375" bestFit="1" customWidth="1"/>
    <col min="13" max="13" width="12" bestFit="1" customWidth="1"/>
    <col min="16" max="16" width="12.7109375" bestFit="1" customWidth="1"/>
    <col min="19" max="19" width="12" bestFit="1" customWidth="1"/>
    <col min="22" max="22" width="12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47</v>
      </c>
      <c r="I1" t="s">
        <v>7</v>
      </c>
      <c r="J1" t="s">
        <v>47</v>
      </c>
      <c r="K1" t="s">
        <v>10</v>
      </c>
      <c r="L1" t="s">
        <v>19</v>
      </c>
      <c r="M1" t="s">
        <v>47</v>
      </c>
      <c r="N1" t="s">
        <v>20</v>
      </c>
      <c r="O1" t="s">
        <v>29</v>
      </c>
      <c r="P1" t="s">
        <v>47</v>
      </c>
      <c r="Q1" t="s">
        <v>30</v>
      </c>
      <c r="R1" t="s">
        <v>31</v>
      </c>
      <c r="S1" t="s">
        <v>47</v>
      </c>
      <c r="T1" t="s">
        <v>32</v>
      </c>
      <c r="U1" t="s">
        <v>33</v>
      </c>
      <c r="V1" t="s">
        <v>47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5">
      <c r="A2" t="s">
        <v>44</v>
      </c>
      <c r="H2" t="s">
        <v>48</v>
      </c>
      <c r="J2" t="s">
        <v>49</v>
      </c>
      <c r="M2" t="s">
        <v>50</v>
      </c>
      <c r="P2" t="s">
        <v>53</v>
      </c>
      <c r="S2" t="s">
        <v>51</v>
      </c>
      <c r="V2" t="s">
        <v>52</v>
      </c>
    </row>
    <row r="3" spans="1:31" x14ac:dyDescent="0.25">
      <c r="A3" s="1">
        <v>20230700000000</v>
      </c>
      <c r="B3">
        <v>70</v>
      </c>
      <c r="C3">
        <v>2</v>
      </c>
      <c r="D3">
        <v>0</v>
      </c>
      <c r="E3">
        <v>0</v>
      </c>
      <c r="F3">
        <v>412.47399999999999</v>
      </c>
      <c r="G3">
        <v>3594.19</v>
      </c>
      <c r="I3">
        <v>2001.92</v>
      </c>
      <c r="K3">
        <v>23842</v>
      </c>
      <c r="L3">
        <v>0</v>
      </c>
      <c r="N3">
        <v>0.16046199999999999</v>
      </c>
      <c r="O3">
        <v>0</v>
      </c>
      <c r="Q3">
        <v>1.3239700000000001</v>
      </c>
      <c r="R3">
        <v>0</v>
      </c>
      <c r="T3">
        <v>1.4657</v>
      </c>
      <c r="U3">
        <v>0</v>
      </c>
      <c r="W3">
        <v>1.44499</v>
      </c>
      <c r="X3">
        <v>0</v>
      </c>
      <c r="Y3">
        <v>22399</v>
      </c>
      <c r="Z3">
        <v>0</v>
      </c>
      <c r="AA3">
        <v>765</v>
      </c>
      <c r="AB3">
        <v>0</v>
      </c>
      <c r="AC3">
        <v>453</v>
      </c>
      <c r="AD3">
        <v>0</v>
      </c>
      <c r="AE3">
        <v>225</v>
      </c>
    </row>
    <row r="4" spans="1:31" x14ac:dyDescent="0.25">
      <c r="A4" s="1">
        <v>20230700000000</v>
      </c>
      <c r="B4">
        <v>70</v>
      </c>
      <c r="C4">
        <v>2</v>
      </c>
      <c r="D4">
        <v>10</v>
      </c>
      <c r="E4">
        <v>0</v>
      </c>
      <c r="F4">
        <v>406.726</v>
      </c>
      <c r="G4">
        <v>3552.28</v>
      </c>
      <c r="H4">
        <f>(3594.19-G4)/3594.19*100</f>
        <v>1.1660485394483835</v>
      </c>
      <c r="I4">
        <v>2005.32</v>
      </c>
      <c r="J4">
        <f>(2001.92-I4)/2001.92*100</f>
        <v>-0.16983695652173231</v>
      </c>
      <c r="K4">
        <v>23874</v>
      </c>
      <c r="L4">
        <v>0.15373400000000001</v>
      </c>
      <c r="M4">
        <f>(0.160462-L4)/0.160462*100</f>
        <v>4.1928930214006952</v>
      </c>
      <c r="N4">
        <v>0.158882</v>
      </c>
      <c r="O4">
        <v>1.39568</v>
      </c>
      <c r="P4">
        <f>(1.32397-O4)/1.32397*100</f>
        <v>-5.4162858675045458</v>
      </c>
      <c r="Q4">
        <v>1.3622300000000001</v>
      </c>
      <c r="R4">
        <v>1.26295</v>
      </c>
      <c r="S4">
        <f>(1.4657-R4)/1.4657*100</f>
        <v>13.832980828273179</v>
      </c>
      <c r="T4">
        <v>1.49458</v>
      </c>
      <c r="U4">
        <v>1.0619099999999999</v>
      </c>
      <c r="V4">
        <f>(1.44499-U4)/1.44499*100</f>
        <v>26.510910110104575</v>
      </c>
      <c r="W4">
        <v>1.3566199999999999</v>
      </c>
      <c r="X4">
        <v>2318</v>
      </c>
      <c r="Y4">
        <v>20115</v>
      </c>
      <c r="Z4">
        <v>66</v>
      </c>
      <c r="AA4">
        <v>646</v>
      </c>
      <c r="AB4">
        <v>56</v>
      </c>
      <c r="AC4">
        <v>412</v>
      </c>
      <c r="AD4">
        <v>25</v>
      </c>
      <c r="AE4">
        <v>236</v>
      </c>
    </row>
    <row r="5" spans="1:31" x14ac:dyDescent="0.25">
      <c r="A5" s="1">
        <v>20230700000000</v>
      </c>
      <c r="B5">
        <v>70</v>
      </c>
      <c r="C5">
        <v>2</v>
      </c>
      <c r="D5">
        <v>20</v>
      </c>
      <c r="E5">
        <v>0</v>
      </c>
      <c r="F5">
        <v>410.90300000000002</v>
      </c>
      <c r="G5">
        <v>3536.39</v>
      </c>
      <c r="H5">
        <f t="shared" ref="H5:H12" si="0">(3594.19-G5)/3594.19*100</f>
        <v>1.6081509324771419</v>
      </c>
      <c r="I5">
        <v>1956.07</v>
      </c>
      <c r="J5">
        <f t="shared" ref="J5:J12" si="1">(2001.92-I5)/2001.92*100</f>
        <v>2.2903013107416945</v>
      </c>
      <c r="K5">
        <v>23652</v>
      </c>
      <c r="L5">
        <v>0.156391</v>
      </c>
      <c r="M5">
        <f t="shared" ref="M5:M12" si="2">(0.160462-L5)/0.160462*100</f>
        <v>2.5370492702321989</v>
      </c>
      <c r="N5">
        <v>0.15989500000000001</v>
      </c>
      <c r="O5">
        <v>1.2853000000000001</v>
      </c>
      <c r="P5">
        <f t="shared" ref="P5:P12" si="3">(1.32397-O5)/1.32397*100</f>
        <v>2.9207610444345398</v>
      </c>
      <c r="Q5">
        <v>1.2847299999999999</v>
      </c>
      <c r="R5">
        <v>1.3131999999999999</v>
      </c>
      <c r="S5">
        <f t="shared" ref="S5:S12" si="4">(1.4657-R5)/1.4657*100</f>
        <v>10.404584840008193</v>
      </c>
      <c r="T5">
        <v>1.4967900000000001</v>
      </c>
      <c r="U5">
        <v>1.3808199999999999</v>
      </c>
      <c r="V5">
        <f t="shared" ref="V5:V12" si="5">(1.44499-U5)/1.44499*100</f>
        <v>4.440861182430333</v>
      </c>
      <c r="W5">
        <v>1.41099</v>
      </c>
      <c r="X5">
        <v>4475</v>
      </c>
      <c r="Y5">
        <v>17740</v>
      </c>
      <c r="Z5">
        <v>149</v>
      </c>
      <c r="AA5">
        <v>576</v>
      </c>
      <c r="AB5">
        <v>96</v>
      </c>
      <c r="AC5">
        <v>360</v>
      </c>
      <c r="AD5">
        <v>52</v>
      </c>
      <c r="AE5">
        <v>204</v>
      </c>
    </row>
    <row r="6" spans="1:31" x14ac:dyDescent="0.25">
      <c r="A6" s="1">
        <v>20230700000000</v>
      </c>
      <c r="B6">
        <v>70</v>
      </c>
      <c r="C6">
        <v>2</v>
      </c>
      <c r="D6">
        <v>30</v>
      </c>
      <c r="E6">
        <v>0</v>
      </c>
      <c r="F6">
        <v>430.66300000000001</v>
      </c>
      <c r="G6">
        <v>3631.96</v>
      </c>
      <c r="H6">
        <f t="shared" si="0"/>
        <v>-1.0508626422086751</v>
      </c>
      <c r="I6">
        <v>1974.83</v>
      </c>
      <c r="J6">
        <f t="shared" si="1"/>
        <v>1.3532009271099816</v>
      </c>
      <c r="K6">
        <v>23691</v>
      </c>
      <c r="L6">
        <v>0.16212699999999999</v>
      </c>
      <c r="M6">
        <f t="shared" si="2"/>
        <v>-1.0376288467051389</v>
      </c>
      <c r="N6">
        <v>0.163993</v>
      </c>
      <c r="O6">
        <v>1.28342</v>
      </c>
      <c r="P6">
        <f t="shared" si="3"/>
        <v>3.0627582195971272</v>
      </c>
      <c r="Q6">
        <v>1.3260000000000001</v>
      </c>
      <c r="R6">
        <v>1.2303500000000001</v>
      </c>
      <c r="S6">
        <f t="shared" si="4"/>
        <v>16.057174046530665</v>
      </c>
      <c r="T6">
        <v>1.4254800000000001</v>
      </c>
      <c r="U6">
        <v>1.32891</v>
      </c>
      <c r="V6">
        <f t="shared" si="5"/>
        <v>8.0332735866684164</v>
      </c>
      <c r="W6">
        <v>1.4321600000000001</v>
      </c>
      <c r="X6">
        <v>6767</v>
      </c>
      <c r="Y6">
        <v>15457</v>
      </c>
      <c r="Z6">
        <v>254</v>
      </c>
      <c r="AA6">
        <v>471</v>
      </c>
      <c r="AB6">
        <v>142</v>
      </c>
      <c r="AC6">
        <v>356</v>
      </c>
      <c r="AD6">
        <v>71</v>
      </c>
      <c r="AE6">
        <v>173</v>
      </c>
    </row>
    <row r="7" spans="1:31" x14ac:dyDescent="0.25">
      <c r="A7" s="1">
        <v>20230700000000</v>
      </c>
      <c r="B7">
        <v>70</v>
      </c>
      <c r="C7">
        <v>2</v>
      </c>
      <c r="D7">
        <v>40</v>
      </c>
      <c r="E7">
        <v>0</v>
      </c>
      <c r="F7">
        <v>451.49200000000002</v>
      </c>
      <c r="G7">
        <v>3715.15</v>
      </c>
      <c r="H7">
        <f t="shared" si="0"/>
        <v>-3.3654314323950607</v>
      </c>
      <c r="I7">
        <v>1997.55</v>
      </c>
      <c r="J7">
        <f t="shared" si="1"/>
        <v>0.2182904411764765</v>
      </c>
      <c r="K7">
        <v>23956</v>
      </c>
      <c r="L7">
        <v>0.16497999999999999</v>
      </c>
      <c r="M7">
        <f t="shared" si="2"/>
        <v>-2.8156198975458331</v>
      </c>
      <c r="N7">
        <v>0.165774</v>
      </c>
      <c r="O7">
        <v>1.2178899999999999</v>
      </c>
      <c r="P7">
        <f t="shared" si="3"/>
        <v>8.0122661389608645</v>
      </c>
      <c r="Q7">
        <v>1.3148500000000001</v>
      </c>
      <c r="R7">
        <v>1.2705500000000001</v>
      </c>
      <c r="S7">
        <f t="shared" si="4"/>
        <v>13.314457255918668</v>
      </c>
      <c r="T7">
        <v>1.47889</v>
      </c>
      <c r="U7">
        <v>1.16571</v>
      </c>
      <c r="V7">
        <f t="shared" si="5"/>
        <v>19.32746939425186</v>
      </c>
      <c r="W7">
        <v>1.46428</v>
      </c>
      <c r="X7">
        <v>8996</v>
      </c>
      <c r="Y7">
        <v>13458</v>
      </c>
      <c r="Z7">
        <v>295</v>
      </c>
      <c r="AA7">
        <v>409</v>
      </c>
      <c r="AB7">
        <v>222</v>
      </c>
      <c r="AC7">
        <v>313</v>
      </c>
      <c r="AD7">
        <v>99</v>
      </c>
      <c r="AE7">
        <v>164</v>
      </c>
    </row>
    <row r="8" spans="1:31" x14ac:dyDescent="0.25">
      <c r="A8" s="1">
        <v>20230700000000</v>
      </c>
      <c r="B8">
        <v>70</v>
      </c>
      <c r="C8">
        <v>5</v>
      </c>
      <c r="D8">
        <v>0</v>
      </c>
      <c r="E8">
        <v>0</v>
      </c>
      <c r="F8">
        <v>412.47399999999999</v>
      </c>
      <c r="G8">
        <v>3594.19</v>
      </c>
      <c r="I8">
        <v>2001.92</v>
      </c>
      <c r="K8">
        <v>23842</v>
      </c>
      <c r="L8">
        <v>0</v>
      </c>
      <c r="N8">
        <v>0.16046199999999999</v>
      </c>
      <c r="O8">
        <v>0</v>
      </c>
      <c r="Q8">
        <v>1.3239700000000001</v>
      </c>
      <c r="R8">
        <v>0</v>
      </c>
      <c r="T8">
        <v>1.4657</v>
      </c>
      <c r="U8">
        <v>0</v>
      </c>
      <c r="W8">
        <v>1.44499</v>
      </c>
      <c r="X8">
        <v>0</v>
      </c>
      <c r="Y8">
        <v>22399</v>
      </c>
      <c r="Z8">
        <v>0</v>
      </c>
      <c r="AA8">
        <v>765</v>
      </c>
      <c r="AB8">
        <v>0</v>
      </c>
      <c r="AC8">
        <v>453</v>
      </c>
      <c r="AD8">
        <v>0</v>
      </c>
      <c r="AE8">
        <v>225</v>
      </c>
    </row>
    <row r="9" spans="1:31" x14ac:dyDescent="0.25">
      <c r="A9" s="1">
        <v>20230700000000</v>
      </c>
      <c r="B9">
        <v>70</v>
      </c>
      <c r="C9">
        <v>5</v>
      </c>
      <c r="D9">
        <v>10</v>
      </c>
      <c r="E9">
        <v>0</v>
      </c>
      <c r="F9">
        <v>406.04300000000001</v>
      </c>
      <c r="G9">
        <v>3553.43</v>
      </c>
      <c r="H9">
        <f t="shared" si="0"/>
        <v>1.1340524568818071</v>
      </c>
      <c r="I9">
        <v>2010.06</v>
      </c>
      <c r="J9">
        <f t="shared" si="1"/>
        <v>-0.40660965473145139</v>
      </c>
      <c r="K9">
        <v>23874</v>
      </c>
      <c r="L9">
        <v>0.15373999999999999</v>
      </c>
      <c r="M9">
        <f t="shared" si="2"/>
        <v>4.1891538183495198</v>
      </c>
      <c r="N9">
        <v>0.158939</v>
      </c>
      <c r="O9">
        <v>1.3663700000000001</v>
      </c>
      <c r="P9">
        <f t="shared" si="3"/>
        <v>-3.2024894823900834</v>
      </c>
      <c r="Q9">
        <v>1.3694999999999999</v>
      </c>
      <c r="R9">
        <v>1.2522200000000001</v>
      </c>
      <c r="S9">
        <f t="shared" si="4"/>
        <v>14.565054240294733</v>
      </c>
      <c r="T9">
        <v>1.4906299999999999</v>
      </c>
      <c r="U9">
        <v>1.10328</v>
      </c>
      <c r="V9">
        <f t="shared" si="5"/>
        <v>23.64791451843957</v>
      </c>
      <c r="W9">
        <v>1.37009</v>
      </c>
      <c r="X9">
        <v>2318</v>
      </c>
      <c r="Y9">
        <v>20115</v>
      </c>
      <c r="Z9">
        <v>66</v>
      </c>
      <c r="AA9">
        <v>646</v>
      </c>
      <c r="AB9">
        <v>56</v>
      </c>
      <c r="AC9">
        <v>412</v>
      </c>
      <c r="AD9">
        <v>25</v>
      </c>
      <c r="AE9">
        <v>236</v>
      </c>
    </row>
    <row r="10" spans="1:31" x14ac:dyDescent="0.25">
      <c r="A10" s="1">
        <v>20230700000000</v>
      </c>
      <c r="B10">
        <v>70</v>
      </c>
      <c r="C10">
        <v>5</v>
      </c>
      <c r="D10">
        <v>20</v>
      </c>
      <c r="E10">
        <v>0</v>
      </c>
      <c r="F10">
        <v>413.55099999999999</v>
      </c>
      <c r="G10">
        <v>3552.54</v>
      </c>
      <c r="H10">
        <f t="shared" si="0"/>
        <v>1.1588146425202921</v>
      </c>
      <c r="I10">
        <v>1953.88</v>
      </c>
      <c r="J10">
        <f t="shared" si="1"/>
        <v>2.3996962915601006</v>
      </c>
      <c r="K10">
        <v>23652</v>
      </c>
      <c r="L10">
        <v>0.157134</v>
      </c>
      <c r="M10">
        <f t="shared" si="2"/>
        <v>2.0740112923932132</v>
      </c>
      <c r="N10">
        <v>0.16061800000000001</v>
      </c>
      <c r="O10">
        <v>1.2782800000000001</v>
      </c>
      <c r="P10">
        <f t="shared" si="3"/>
        <v>3.4509845389245988</v>
      </c>
      <c r="Q10">
        <v>1.28138</v>
      </c>
      <c r="R10">
        <v>1.30311</v>
      </c>
      <c r="S10">
        <f t="shared" si="4"/>
        <v>11.092993109094632</v>
      </c>
      <c r="T10">
        <v>1.49621</v>
      </c>
      <c r="U10">
        <v>1.38839</v>
      </c>
      <c r="V10">
        <f t="shared" si="5"/>
        <v>3.9169821244437664</v>
      </c>
      <c r="W10">
        <v>1.4187000000000001</v>
      </c>
      <c r="X10">
        <v>4475</v>
      </c>
      <c r="Y10">
        <v>17740</v>
      </c>
      <c r="Z10">
        <v>149</v>
      </c>
      <c r="AA10">
        <v>576</v>
      </c>
      <c r="AB10">
        <v>96</v>
      </c>
      <c r="AC10">
        <v>360</v>
      </c>
      <c r="AD10">
        <v>52</v>
      </c>
      <c r="AE10">
        <v>204</v>
      </c>
    </row>
    <row r="11" spans="1:31" x14ac:dyDescent="0.25">
      <c r="A11" s="1">
        <v>20230700000000</v>
      </c>
      <c r="B11">
        <v>70</v>
      </c>
      <c r="C11">
        <v>5</v>
      </c>
      <c r="D11">
        <v>30</v>
      </c>
      <c r="E11">
        <v>0</v>
      </c>
      <c r="F11">
        <v>436.28899999999999</v>
      </c>
      <c r="G11">
        <v>3640.88</v>
      </c>
      <c r="H11">
        <f t="shared" si="0"/>
        <v>-1.2990409522034185</v>
      </c>
      <c r="I11">
        <v>1976.89</v>
      </c>
      <c r="J11">
        <f t="shared" si="1"/>
        <v>1.2502997122762134</v>
      </c>
      <c r="K11">
        <v>23691</v>
      </c>
      <c r="L11">
        <v>0.163383</v>
      </c>
      <c r="M11">
        <f t="shared" si="2"/>
        <v>-1.8203686854208516</v>
      </c>
      <c r="N11">
        <v>0.16402</v>
      </c>
      <c r="O11">
        <v>1.3070299999999999</v>
      </c>
      <c r="P11">
        <f t="shared" si="3"/>
        <v>1.2794851847096367</v>
      </c>
      <c r="Q11">
        <v>1.3091699999999999</v>
      </c>
      <c r="R11">
        <v>1.2491699999999999</v>
      </c>
      <c r="S11">
        <f t="shared" si="4"/>
        <v>14.773145937094911</v>
      </c>
      <c r="T11">
        <v>1.43045</v>
      </c>
      <c r="U11">
        <v>1.3443000000000001</v>
      </c>
      <c r="V11">
        <f t="shared" si="5"/>
        <v>6.9682143129018161</v>
      </c>
      <c r="W11">
        <v>1.42319</v>
      </c>
      <c r="X11">
        <v>6767</v>
      </c>
      <c r="Y11">
        <v>15457</v>
      </c>
      <c r="Z11">
        <v>254</v>
      </c>
      <c r="AA11">
        <v>471</v>
      </c>
      <c r="AB11">
        <v>142</v>
      </c>
      <c r="AC11">
        <v>356</v>
      </c>
      <c r="AD11">
        <v>71</v>
      </c>
      <c r="AE11">
        <v>173</v>
      </c>
    </row>
    <row r="12" spans="1:31" x14ac:dyDescent="0.25">
      <c r="A12" s="1">
        <v>20230700000000</v>
      </c>
      <c r="B12">
        <v>70</v>
      </c>
      <c r="C12">
        <v>5</v>
      </c>
      <c r="D12">
        <v>40</v>
      </c>
      <c r="E12">
        <v>0</v>
      </c>
      <c r="F12">
        <v>451.26600000000002</v>
      </c>
      <c r="G12">
        <v>3721.52</v>
      </c>
      <c r="H12">
        <f t="shared" si="0"/>
        <v>-3.5426619071334549</v>
      </c>
      <c r="I12">
        <v>1992.79</v>
      </c>
      <c r="J12">
        <f t="shared" si="1"/>
        <v>0.45606218030691076</v>
      </c>
      <c r="K12">
        <v>23956</v>
      </c>
      <c r="L12">
        <v>0.16486000000000001</v>
      </c>
      <c r="M12">
        <f t="shared" si="2"/>
        <v>-2.7408358365220509</v>
      </c>
      <c r="N12">
        <v>0.166328</v>
      </c>
      <c r="O12">
        <v>1.2077599999999999</v>
      </c>
      <c r="P12">
        <f t="shared" si="3"/>
        <v>8.7773892157677391</v>
      </c>
      <c r="Q12">
        <v>1.3206199999999999</v>
      </c>
      <c r="R12">
        <v>1.2636000000000001</v>
      </c>
      <c r="S12">
        <f t="shared" si="4"/>
        <v>13.788633417479698</v>
      </c>
      <c r="T12">
        <v>1.47089</v>
      </c>
      <c r="U12">
        <v>1.1833199999999999</v>
      </c>
      <c r="V12">
        <f t="shared" si="5"/>
        <v>18.108775839279172</v>
      </c>
      <c r="W12">
        <v>1.4531099999999999</v>
      </c>
      <c r="X12">
        <v>8996</v>
      </c>
      <c r="Y12">
        <v>13458</v>
      </c>
      <c r="Z12">
        <v>295</v>
      </c>
      <c r="AA12">
        <v>409</v>
      </c>
      <c r="AB12">
        <v>222</v>
      </c>
      <c r="AC12">
        <v>313</v>
      </c>
      <c r="AD12">
        <v>99</v>
      </c>
      <c r="AE12">
        <v>164</v>
      </c>
    </row>
    <row r="22" spans="1:9" x14ac:dyDescent="0.25">
      <c r="A22" t="s">
        <v>1</v>
      </c>
      <c r="B22" t="s">
        <v>2</v>
      </c>
      <c r="C22" t="s">
        <v>3</v>
      </c>
      <c r="D22" t="s">
        <v>47</v>
      </c>
      <c r="E22" t="s">
        <v>47</v>
      </c>
      <c r="F22" t="s">
        <v>47</v>
      </c>
      <c r="G22" t="s">
        <v>47</v>
      </c>
      <c r="H22" t="s">
        <v>47</v>
      </c>
      <c r="I22" t="s">
        <v>47</v>
      </c>
    </row>
    <row r="23" spans="1:9" x14ac:dyDescent="0.25">
      <c r="D23" t="s">
        <v>48</v>
      </c>
      <c r="E23" t="s">
        <v>49</v>
      </c>
      <c r="F23" t="s">
        <v>50</v>
      </c>
      <c r="G23" t="s">
        <v>53</v>
      </c>
      <c r="H23" t="s">
        <v>51</v>
      </c>
      <c r="I23" t="s">
        <v>52</v>
      </c>
    </row>
    <row r="24" spans="1:9" x14ac:dyDescent="0.25">
      <c r="A24">
        <v>70</v>
      </c>
      <c r="B24">
        <v>2</v>
      </c>
      <c r="C24">
        <v>0</v>
      </c>
    </row>
    <row r="25" spans="1:9" x14ac:dyDescent="0.25">
      <c r="A25">
        <v>70</v>
      </c>
      <c r="B25">
        <v>2</v>
      </c>
      <c r="C25">
        <v>10</v>
      </c>
      <c r="D25">
        <v>1.1660485394483835</v>
      </c>
      <c r="E25">
        <v>-0.16983695652173231</v>
      </c>
      <c r="F25">
        <v>4.1928930214006952</v>
      </c>
      <c r="G25">
        <v>-5.4162858675045458</v>
      </c>
      <c r="H25">
        <v>13.832980828273179</v>
      </c>
      <c r="I25">
        <v>26.510910110104575</v>
      </c>
    </row>
    <row r="26" spans="1:9" x14ac:dyDescent="0.25">
      <c r="A26">
        <v>70</v>
      </c>
      <c r="B26">
        <v>2</v>
      </c>
      <c r="C26">
        <v>20</v>
      </c>
      <c r="D26">
        <v>1.6081509324771419</v>
      </c>
      <c r="E26">
        <v>2.2903013107416945</v>
      </c>
      <c r="F26">
        <v>2.5370492702321989</v>
      </c>
      <c r="G26">
        <v>2.9207610444345398</v>
      </c>
      <c r="H26">
        <v>10.404584840008193</v>
      </c>
      <c r="I26">
        <v>4.440861182430333</v>
      </c>
    </row>
    <row r="27" spans="1:9" x14ac:dyDescent="0.25">
      <c r="A27">
        <v>70</v>
      </c>
      <c r="B27">
        <v>2</v>
      </c>
      <c r="C27">
        <v>30</v>
      </c>
      <c r="D27">
        <v>-1.0508626422086751</v>
      </c>
      <c r="E27">
        <v>1.3532009271099816</v>
      </c>
      <c r="F27">
        <v>-1.0376288467051389</v>
      </c>
      <c r="G27">
        <v>3.0627582195971272</v>
      </c>
      <c r="H27">
        <v>16.057174046530665</v>
      </c>
      <c r="I27">
        <v>8.0332735866684164</v>
      </c>
    </row>
    <row r="28" spans="1:9" x14ac:dyDescent="0.25">
      <c r="A28">
        <v>70</v>
      </c>
      <c r="B28">
        <v>2</v>
      </c>
      <c r="C28">
        <v>40</v>
      </c>
      <c r="D28">
        <v>-3.3654314323950607</v>
      </c>
      <c r="E28">
        <v>0.2182904411764765</v>
      </c>
      <c r="F28">
        <v>-2.8156198975458331</v>
      </c>
      <c r="G28">
        <v>8.0122661389608645</v>
      </c>
      <c r="H28">
        <v>13.314457255918668</v>
      </c>
      <c r="I28">
        <v>19.32746939425186</v>
      </c>
    </row>
    <row r="29" spans="1:9" x14ac:dyDescent="0.25">
      <c r="A29">
        <v>70</v>
      </c>
      <c r="B29">
        <v>5</v>
      </c>
      <c r="C29">
        <v>0</v>
      </c>
    </row>
    <row r="30" spans="1:9" x14ac:dyDescent="0.25">
      <c r="A30">
        <v>70</v>
      </c>
      <c r="B30">
        <v>5</v>
      </c>
      <c r="C30">
        <v>10</v>
      </c>
      <c r="D30">
        <v>1.1340524568818071</v>
      </c>
      <c r="E30">
        <v>-0.40660965473145139</v>
      </c>
      <c r="F30">
        <v>4.1891538183495198</v>
      </c>
      <c r="G30">
        <v>-3.2024894823900834</v>
      </c>
      <c r="H30">
        <v>14.565054240294733</v>
      </c>
      <c r="I30">
        <v>23.64791451843957</v>
      </c>
    </row>
    <row r="31" spans="1:9" x14ac:dyDescent="0.25">
      <c r="A31">
        <v>70</v>
      </c>
      <c r="B31">
        <v>5</v>
      </c>
      <c r="C31">
        <v>20</v>
      </c>
      <c r="D31">
        <v>1.1588146425202921</v>
      </c>
      <c r="E31">
        <v>2.3996962915601006</v>
      </c>
      <c r="F31">
        <v>2.0740112923932132</v>
      </c>
      <c r="G31">
        <v>3.4509845389245988</v>
      </c>
      <c r="H31">
        <v>11.092993109094632</v>
      </c>
      <c r="I31">
        <v>3.9169821244437664</v>
      </c>
    </row>
    <row r="32" spans="1:9" x14ac:dyDescent="0.25">
      <c r="A32">
        <v>70</v>
      </c>
      <c r="B32">
        <v>5</v>
      </c>
      <c r="C32">
        <v>30</v>
      </c>
      <c r="D32">
        <v>-1.2990409522034185</v>
      </c>
      <c r="E32">
        <v>1.2502997122762134</v>
      </c>
      <c r="F32">
        <v>-1.8203686854208516</v>
      </c>
      <c r="G32">
        <v>1.2794851847096367</v>
      </c>
      <c r="H32">
        <v>14.773145937094911</v>
      </c>
      <c r="I32">
        <v>6.9682143129018161</v>
      </c>
    </row>
    <row r="33" spans="1:9" x14ac:dyDescent="0.25">
      <c r="A33">
        <v>70</v>
      </c>
      <c r="B33">
        <v>5</v>
      </c>
      <c r="C33">
        <v>40</v>
      </c>
      <c r="D33">
        <v>-3.5426619071334549</v>
      </c>
      <c r="E33">
        <v>0.45606218030691076</v>
      </c>
      <c r="F33">
        <v>-2.7408358365220509</v>
      </c>
      <c r="G33">
        <v>8.7773892157677391</v>
      </c>
      <c r="H33">
        <v>13.788633417479698</v>
      </c>
      <c r="I33">
        <v>18.108775839279172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43"/>
  <sheetViews>
    <sheetView workbookViewId="0">
      <selection activeCell="AC23" sqref="AC23"/>
    </sheetView>
  </sheetViews>
  <sheetFormatPr defaultRowHeight="15" x14ac:dyDescent="0.25"/>
  <cols>
    <col min="8" max="8" width="12" bestFit="1" customWidth="1"/>
    <col min="10" max="10" width="12" bestFit="1" customWidth="1"/>
    <col min="13" max="13" width="12" bestFit="1" customWidth="1"/>
    <col min="16" max="16" width="12" bestFit="1" customWidth="1"/>
    <col min="19" max="19" width="11" bestFit="1" customWidth="1"/>
    <col min="22" max="22" width="12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47</v>
      </c>
      <c r="I1" t="s">
        <v>7</v>
      </c>
      <c r="J1" t="s">
        <v>47</v>
      </c>
      <c r="K1" t="s">
        <v>10</v>
      </c>
      <c r="L1" t="s">
        <v>19</v>
      </c>
      <c r="M1" t="s">
        <v>47</v>
      </c>
      <c r="N1" t="s">
        <v>20</v>
      </c>
      <c r="O1" t="s">
        <v>29</v>
      </c>
      <c r="P1" t="s">
        <v>47</v>
      </c>
      <c r="Q1" t="s">
        <v>30</v>
      </c>
      <c r="R1" t="s">
        <v>31</v>
      </c>
      <c r="S1" t="s">
        <v>47</v>
      </c>
      <c r="T1" t="s">
        <v>32</v>
      </c>
      <c r="U1" t="s">
        <v>33</v>
      </c>
      <c r="V1" t="s">
        <v>47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5">
      <c r="A2" t="s">
        <v>44</v>
      </c>
      <c r="H2" t="s">
        <v>48</v>
      </c>
      <c r="J2" t="s">
        <v>49</v>
      </c>
      <c r="M2" t="s">
        <v>50</v>
      </c>
      <c r="P2" t="s">
        <v>53</v>
      </c>
      <c r="S2" t="s">
        <v>51</v>
      </c>
      <c r="V2" t="s">
        <v>52</v>
      </c>
    </row>
    <row r="3" spans="1:31" x14ac:dyDescent="0.25">
      <c r="A3" s="1">
        <v>20230700000000</v>
      </c>
      <c r="B3">
        <v>120</v>
      </c>
      <c r="C3">
        <v>2</v>
      </c>
      <c r="D3">
        <v>0</v>
      </c>
      <c r="E3">
        <v>0</v>
      </c>
      <c r="F3">
        <v>1063.69</v>
      </c>
      <c r="G3">
        <v>10811.9</v>
      </c>
      <c r="I3">
        <v>3778.92</v>
      </c>
      <c r="K3">
        <v>41832</v>
      </c>
      <c r="L3">
        <v>0</v>
      </c>
      <c r="N3">
        <v>0.27528000000000002</v>
      </c>
      <c r="O3">
        <v>0</v>
      </c>
      <c r="Q3">
        <v>1.43651</v>
      </c>
      <c r="R3">
        <v>0</v>
      </c>
      <c r="T3">
        <v>1.55704</v>
      </c>
      <c r="U3">
        <v>0</v>
      </c>
      <c r="W3">
        <v>1.44814</v>
      </c>
      <c r="X3">
        <v>0</v>
      </c>
      <c r="Y3">
        <v>39276</v>
      </c>
      <c r="Z3">
        <v>0</v>
      </c>
      <c r="AA3">
        <v>1279</v>
      </c>
      <c r="AB3">
        <v>0</v>
      </c>
      <c r="AC3">
        <v>848</v>
      </c>
      <c r="AD3">
        <v>0</v>
      </c>
      <c r="AE3">
        <v>429</v>
      </c>
    </row>
    <row r="4" spans="1:31" x14ac:dyDescent="0.25">
      <c r="A4" s="1">
        <v>20230700000000</v>
      </c>
      <c r="B4">
        <v>120</v>
      </c>
      <c r="C4">
        <v>2</v>
      </c>
      <c r="D4">
        <v>10</v>
      </c>
      <c r="E4">
        <v>0</v>
      </c>
      <c r="F4">
        <v>1033.73</v>
      </c>
      <c r="G4">
        <v>10584.1</v>
      </c>
      <c r="H4">
        <f>(10811.9-G4)/10811.9*100</f>
        <v>2.1069377260240962</v>
      </c>
      <c r="I4">
        <v>3696.09</v>
      </c>
      <c r="J4">
        <f>(3778.92-I4)/3778.92*100</f>
        <v>2.1918960972976387</v>
      </c>
      <c r="K4">
        <v>41993</v>
      </c>
      <c r="L4">
        <v>0.25756600000000002</v>
      </c>
      <c r="M4">
        <f>(0.27528-L4)/0.27528*100</f>
        <v>6.4349026445800668</v>
      </c>
      <c r="N4">
        <v>0.26996399999999998</v>
      </c>
      <c r="O4">
        <v>1.1927700000000001</v>
      </c>
      <c r="P4">
        <f>(1.43651-O4)/1.43651*100</f>
        <v>16.967511538381206</v>
      </c>
      <c r="Q4">
        <v>1.35842</v>
      </c>
      <c r="R4">
        <v>1.20113</v>
      </c>
      <c r="S4">
        <f>(1.55704-R4)/1.55704*100</f>
        <v>22.858115398448334</v>
      </c>
      <c r="T4">
        <v>1.60236</v>
      </c>
      <c r="U4">
        <v>1.3914800000000001</v>
      </c>
      <c r="V4">
        <f>(1.44814-U4)/1.44814*100</f>
        <v>3.9126051348626469</v>
      </c>
      <c r="W4">
        <v>1.37869</v>
      </c>
      <c r="X4">
        <v>4019</v>
      </c>
      <c r="Y4">
        <v>35371</v>
      </c>
      <c r="Z4">
        <v>147</v>
      </c>
      <c r="AA4">
        <v>1164</v>
      </c>
      <c r="AB4">
        <v>75</v>
      </c>
      <c r="AC4">
        <v>765</v>
      </c>
      <c r="AD4">
        <v>39</v>
      </c>
      <c r="AE4">
        <v>413</v>
      </c>
    </row>
    <row r="5" spans="1:31" x14ac:dyDescent="0.25">
      <c r="A5" s="1">
        <v>20230700000000</v>
      </c>
      <c r="B5">
        <v>120</v>
      </c>
      <c r="C5">
        <v>2</v>
      </c>
      <c r="D5">
        <v>20</v>
      </c>
      <c r="E5">
        <v>0</v>
      </c>
      <c r="F5">
        <v>951.10299999999995</v>
      </c>
      <c r="G5">
        <v>10095</v>
      </c>
      <c r="H5">
        <f t="shared" ref="H5:H17" si="0">(10811.9-G5)/10811.9*100</f>
        <v>6.6306569613111446</v>
      </c>
      <c r="I5">
        <v>3714.89</v>
      </c>
      <c r="J5">
        <f t="shared" ref="J5:J17" si="1">(3778.92-I5)/3778.92*100</f>
        <v>1.6943994580462196</v>
      </c>
      <c r="K5">
        <v>41689</v>
      </c>
      <c r="L5">
        <v>0.25140099999999999</v>
      </c>
      <c r="M5">
        <f t="shared" ref="M5:M17" si="2">(0.27528-L5)/0.27528*100</f>
        <v>8.6744405696018738</v>
      </c>
      <c r="N5">
        <v>0.25990600000000003</v>
      </c>
      <c r="O5">
        <v>1.26434</v>
      </c>
      <c r="P5">
        <f t="shared" ref="P5:P17" si="3">(1.43651-O5)/1.43651*100</f>
        <v>11.985297700677332</v>
      </c>
      <c r="Q5">
        <v>1.3761399999999999</v>
      </c>
      <c r="R5">
        <v>1.3948499999999999</v>
      </c>
      <c r="S5">
        <f t="shared" ref="S5:S17" si="4">(1.55704-R5)/1.55704*100</f>
        <v>10.416559625956948</v>
      </c>
      <c r="T5">
        <v>1.6171899999999999</v>
      </c>
      <c r="U5">
        <v>1.14435</v>
      </c>
      <c r="V5">
        <f t="shared" ref="V5:V17" si="5">(1.44814-U5)/1.44814*100</f>
        <v>20.977944121424724</v>
      </c>
      <c r="W5">
        <v>1.45478</v>
      </c>
      <c r="X5">
        <v>7795</v>
      </c>
      <c r="Y5">
        <v>31301</v>
      </c>
      <c r="Z5">
        <v>266</v>
      </c>
      <c r="AA5">
        <v>1017</v>
      </c>
      <c r="AB5">
        <v>156</v>
      </c>
      <c r="AC5">
        <v>698</v>
      </c>
      <c r="AD5">
        <v>99</v>
      </c>
      <c r="AE5">
        <v>357</v>
      </c>
    </row>
    <row r="6" spans="1:31" x14ac:dyDescent="0.25">
      <c r="A6" s="1">
        <v>20230700000000</v>
      </c>
      <c r="B6">
        <v>120</v>
      </c>
      <c r="C6">
        <v>2</v>
      </c>
      <c r="D6">
        <v>30</v>
      </c>
      <c r="E6">
        <v>0</v>
      </c>
      <c r="F6">
        <v>1035.3699999999999</v>
      </c>
      <c r="G6">
        <v>10399.200000000001</v>
      </c>
      <c r="H6">
        <f t="shared" si="0"/>
        <v>3.8170904281393554</v>
      </c>
      <c r="I6">
        <v>3572.88</v>
      </c>
      <c r="J6">
        <f t="shared" si="1"/>
        <v>5.4523514654980776</v>
      </c>
      <c r="K6">
        <v>41477</v>
      </c>
      <c r="L6">
        <v>0.26761600000000002</v>
      </c>
      <c r="M6">
        <f t="shared" si="2"/>
        <v>2.784074396977624</v>
      </c>
      <c r="N6">
        <v>0.26733000000000001</v>
      </c>
      <c r="O6">
        <v>1.21452</v>
      </c>
      <c r="P6">
        <f t="shared" si="3"/>
        <v>15.45342531552164</v>
      </c>
      <c r="Q6">
        <v>1.34432</v>
      </c>
      <c r="R6">
        <v>1.4334800000000001</v>
      </c>
      <c r="S6">
        <f t="shared" si="4"/>
        <v>7.9355700560036917</v>
      </c>
      <c r="T6">
        <v>1.5795300000000001</v>
      </c>
      <c r="U6">
        <v>1.2925500000000001</v>
      </c>
      <c r="V6">
        <f t="shared" si="5"/>
        <v>10.74412694905188</v>
      </c>
      <c r="W6">
        <v>1.3188500000000001</v>
      </c>
      <c r="X6">
        <v>11648</v>
      </c>
      <c r="Y6">
        <v>27240</v>
      </c>
      <c r="Z6">
        <v>396</v>
      </c>
      <c r="AA6">
        <v>910</v>
      </c>
      <c r="AB6">
        <v>266</v>
      </c>
      <c r="AC6">
        <v>574</v>
      </c>
      <c r="AD6">
        <v>137</v>
      </c>
      <c r="AE6">
        <v>306</v>
      </c>
    </row>
    <row r="7" spans="1:31" x14ac:dyDescent="0.25">
      <c r="A7" s="1">
        <v>20230700000000</v>
      </c>
      <c r="B7">
        <v>120</v>
      </c>
      <c r="C7">
        <v>2</v>
      </c>
      <c r="D7">
        <v>40</v>
      </c>
      <c r="E7">
        <v>0</v>
      </c>
      <c r="F7">
        <v>1046.3900000000001</v>
      </c>
      <c r="G7">
        <v>10532.5</v>
      </c>
      <c r="H7">
        <f t="shared" si="0"/>
        <v>2.5841896428934752</v>
      </c>
      <c r="I7">
        <v>3617.95</v>
      </c>
      <c r="J7">
        <f t="shared" si="1"/>
        <v>4.2596826606543736</v>
      </c>
      <c r="K7">
        <v>41839</v>
      </c>
      <c r="L7">
        <v>0.27130799999999999</v>
      </c>
      <c r="M7">
        <f t="shared" si="2"/>
        <v>1.4428945074106476</v>
      </c>
      <c r="N7">
        <v>0.26600400000000002</v>
      </c>
      <c r="O7">
        <v>1.2903100000000001</v>
      </c>
      <c r="P7">
        <f t="shared" si="3"/>
        <v>10.177443944003167</v>
      </c>
      <c r="Q7">
        <v>1.41364</v>
      </c>
      <c r="R7">
        <v>1.46133</v>
      </c>
      <c r="S7">
        <f t="shared" si="4"/>
        <v>6.1469197965370173</v>
      </c>
      <c r="T7">
        <v>1.54555</v>
      </c>
      <c r="U7">
        <v>1.3237399999999999</v>
      </c>
      <c r="V7">
        <f t="shared" si="5"/>
        <v>8.5903296642589844</v>
      </c>
      <c r="W7">
        <v>1.43055</v>
      </c>
      <c r="X7">
        <v>15720</v>
      </c>
      <c r="Y7">
        <v>23562</v>
      </c>
      <c r="Z7">
        <v>531</v>
      </c>
      <c r="AA7">
        <v>764</v>
      </c>
      <c r="AB7">
        <v>336</v>
      </c>
      <c r="AC7">
        <v>484</v>
      </c>
      <c r="AD7">
        <v>174</v>
      </c>
      <c r="AE7">
        <v>268</v>
      </c>
    </row>
    <row r="8" spans="1:31" x14ac:dyDescent="0.25">
      <c r="A8" s="1">
        <v>20230700000000</v>
      </c>
      <c r="B8">
        <v>120</v>
      </c>
      <c r="C8">
        <v>5</v>
      </c>
      <c r="D8">
        <v>0</v>
      </c>
      <c r="E8">
        <v>0</v>
      </c>
      <c r="F8">
        <v>1063.69</v>
      </c>
      <c r="G8">
        <v>10811.9</v>
      </c>
      <c r="I8">
        <v>3778.92</v>
      </c>
      <c r="K8">
        <v>41832</v>
      </c>
      <c r="L8">
        <v>0</v>
      </c>
      <c r="N8">
        <v>0.27528000000000002</v>
      </c>
      <c r="O8">
        <v>0</v>
      </c>
      <c r="Q8">
        <v>1.43651</v>
      </c>
      <c r="R8">
        <v>0</v>
      </c>
      <c r="T8">
        <v>1.55704</v>
      </c>
      <c r="U8">
        <v>0</v>
      </c>
      <c r="W8">
        <v>1.44814</v>
      </c>
      <c r="X8">
        <v>0</v>
      </c>
      <c r="Y8">
        <v>39276</v>
      </c>
      <c r="Z8">
        <v>0</v>
      </c>
      <c r="AA8">
        <v>1279</v>
      </c>
      <c r="AB8">
        <v>0</v>
      </c>
      <c r="AC8">
        <v>848</v>
      </c>
      <c r="AD8">
        <v>0</v>
      </c>
      <c r="AE8">
        <v>429</v>
      </c>
    </row>
    <row r="9" spans="1:31" x14ac:dyDescent="0.25">
      <c r="A9" s="1">
        <v>20230700000000</v>
      </c>
      <c r="B9">
        <v>120</v>
      </c>
      <c r="C9">
        <v>5</v>
      </c>
      <c r="D9">
        <v>10</v>
      </c>
      <c r="E9">
        <v>0</v>
      </c>
      <c r="F9">
        <v>1060.78</v>
      </c>
      <c r="G9">
        <v>10719</v>
      </c>
      <c r="H9">
        <f t="shared" si="0"/>
        <v>0.85923843172800007</v>
      </c>
      <c r="I9">
        <v>3682.81</v>
      </c>
      <c r="J9">
        <f t="shared" si="1"/>
        <v>2.5433192552369492</v>
      </c>
      <c r="K9">
        <v>41920</v>
      </c>
      <c r="L9">
        <v>0.25573099999999999</v>
      </c>
      <c r="M9">
        <f t="shared" si="2"/>
        <v>7.1014966579482834</v>
      </c>
      <c r="N9">
        <v>0.274451</v>
      </c>
      <c r="O9">
        <v>1.1962600000000001</v>
      </c>
      <c r="P9">
        <f t="shared" si="3"/>
        <v>16.724561611126958</v>
      </c>
      <c r="Q9">
        <v>1.35772</v>
      </c>
      <c r="R9">
        <v>1.2216</v>
      </c>
      <c r="S9">
        <f t="shared" si="4"/>
        <v>21.543441401633867</v>
      </c>
      <c r="T9">
        <v>1.5928500000000001</v>
      </c>
      <c r="U9">
        <v>1.3927099999999999</v>
      </c>
      <c r="V9">
        <f t="shared" si="5"/>
        <v>3.8276685955777814</v>
      </c>
      <c r="W9">
        <v>1.40483</v>
      </c>
      <c r="X9">
        <v>4016</v>
      </c>
      <c r="Y9">
        <v>35314</v>
      </c>
      <c r="Z9">
        <v>147</v>
      </c>
      <c r="AA9">
        <v>1152</v>
      </c>
      <c r="AB9">
        <v>75</v>
      </c>
      <c r="AC9">
        <v>763</v>
      </c>
      <c r="AD9">
        <v>40</v>
      </c>
      <c r="AE9">
        <v>413</v>
      </c>
    </row>
    <row r="10" spans="1:31" x14ac:dyDescent="0.25">
      <c r="A10" s="1">
        <v>20230700000000</v>
      </c>
      <c r="B10">
        <v>120</v>
      </c>
      <c r="C10">
        <v>5</v>
      </c>
      <c r="D10">
        <v>20</v>
      </c>
      <c r="E10">
        <v>0</v>
      </c>
      <c r="F10">
        <v>1026.32</v>
      </c>
      <c r="G10">
        <v>10402.9</v>
      </c>
      <c r="H10">
        <f t="shared" si="0"/>
        <v>3.7828688759607472</v>
      </c>
      <c r="I10">
        <v>3641.71</v>
      </c>
      <c r="J10">
        <f t="shared" si="1"/>
        <v>3.6309315889195863</v>
      </c>
      <c r="K10">
        <v>41468</v>
      </c>
      <c r="L10">
        <v>0.26121899999999998</v>
      </c>
      <c r="M10">
        <f t="shared" si="2"/>
        <v>5.1078901482127455</v>
      </c>
      <c r="N10">
        <v>0.26899699999999999</v>
      </c>
      <c r="O10">
        <v>1.2179</v>
      </c>
      <c r="P10">
        <f t="shared" si="3"/>
        <v>15.218132835831282</v>
      </c>
      <c r="Q10">
        <v>1.3717299999999999</v>
      </c>
      <c r="R10">
        <v>1.3402499999999999</v>
      </c>
      <c r="S10">
        <f t="shared" si="4"/>
        <v>13.923213276473312</v>
      </c>
      <c r="T10">
        <v>1.5848599999999999</v>
      </c>
      <c r="U10">
        <v>1.1506000000000001</v>
      </c>
      <c r="V10">
        <f t="shared" si="5"/>
        <v>20.546356015302383</v>
      </c>
      <c r="W10">
        <v>1.4728399999999999</v>
      </c>
      <c r="X10">
        <v>7744</v>
      </c>
      <c r="Y10">
        <v>31153</v>
      </c>
      <c r="Z10">
        <v>263</v>
      </c>
      <c r="AA10">
        <v>1013</v>
      </c>
      <c r="AB10">
        <v>155</v>
      </c>
      <c r="AC10">
        <v>687</v>
      </c>
      <c r="AD10">
        <v>99</v>
      </c>
      <c r="AE10">
        <v>354</v>
      </c>
    </row>
    <row r="11" spans="1:31" x14ac:dyDescent="0.25">
      <c r="A11" s="1">
        <v>20230700000000</v>
      </c>
      <c r="B11">
        <v>120</v>
      </c>
      <c r="C11">
        <v>5</v>
      </c>
      <c r="D11">
        <v>30</v>
      </c>
      <c r="E11">
        <v>0</v>
      </c>
      <c r="F11">
        <v>1386.48</v>
      </c>
      <c r="G11">
        <v>11746.6</v>
      </c>
      <c r="H11">
        <f t="shared" si="0"/>
        <v>-8.6451040057714259</v>
      </c>
      <c r="I11">
        <v>3126.55</v>
      </c>
      <c r="J11">
        <f t="shared" si="1"/>
        <v>17.263398007896434</v>
      </c>
      <c r="K11">
        <v>40414</v>
      </c>
      <c r="L11">
        <v>0.30910500000000002</v>
      </c>
      <c r="M11">
        <f t="shared" si="2"/>
        <v>-12.287489102005228</v>
      </c>
      <c r="N11">
        <v>0.31041600000000003</v>
      </c>
      <c r="O11">
        <v>1.1082399999999999</v>
      </c>
      <c r="P11">
        <f t="shared" si="3"/>
        <v>22.851911925430386</v>
      </c>
      <c r="Q11">
        <v>1.1942600000000001</v>
      </c>
      <c r="R11">
        <v>1.2825</v>
      </c>
      <c r="S11">
        <f t="shared" si="4"/>
        <v>17.632173868365616</v>
      </c>
      <c r="T11">
        <v>1.4119600000000001</v>
      </c>
      <c r="U11">
        <v>1.16486</v>
      </c>
      <c r="V11">
        <f t="shared" si="5"/>
        <v>19.561644592373664</v>
      </c>
      <c r="W11">
        <v>1.2036199999999999</v>
      </c>
      <c r="X11">
        <v>11258</v>
      </c>
      <c r="Y11">
        <v>26631</v>
      </c>
      <c r="Z11">
        <v>381</v>
      </c>
      <c r="AA11">
        <v>892</v>
      </c>
      <c r="AB11">
        <v>254</v>
      </c>
      <c r="AC11">
        <v>563</v>
      </c>
      <c r="AD11">
        <v>135</v>
      </c>
      <c r="AE11">
        <v>300</v>
      </c>
    </row>
    <row r="12" spans="1:31" x14ac:dyDescent="0.25">
      <c r="A12" s="1">
        <v>20230700000000</v>
      </c>
      <c r="B12">
        <v>120</v>
      </c>
      <c r="C12">
        <v>5</v>
      </c>
      <c r="D12">
        <v>40</v>
      </c>
      <c r="E12">
        <v>0</v>
      </c>
      <c r="F12">
        <v>1147.1600000000001</v>
      </c>
      <c r="G12">
        <v>11122.9</v>
      </c>
      <c r="H12">
        <f t="shared" si="0"/>
        <v>-2.8764601966351893</v>
      </c>
      <c r="I12">
        <v>3552.29</v>
      </c>
      <c r="J12">
        <f t="shared" si="1"/>
        <v>5.9972161358271698</v>
      </c>
      <c r="K12">
        <v>41772</v>
      </c>
      <c r="L12">
        <v>0.28660000000000002</v>
      </c>
      <c r="M12">
        <f t="shared" si="2"/>
        <v>-4.1121766928218531</v>
      </c>
      <c r="N12">
        <v>0.28162199999999998</v>
      </c>
      <c r="O12">
        <v>1.2432000000000001</v>
      </c>
      <c r="P12">
        <f t="shared" si="3"/>
        <v>13.456919896137157</v>
      </c>
      <c r="Q12">
        <v>1.4100999999999999</v>
      </c>
      <c r="R12">
        <v>1.38642</v>
      </c>
      <c r="S12">
        <f t="shared" si="4"/>
        <v>10.957971535734471</v>
      </c>
      <c r="T12">
        <v>1.53701</v>
      </c>
      <c r="U12">
        <v>1.3213200000000001</v>
      </c>
      <c r="V12">
        <f t="shared" si="5"/>
        <v>8.7574405789495451</v>
      </c>
      <c r="W12">
        <v>1.41611</v>
      </c>
      <c r="X12">
        <v>15708</v>
      </c>
      <c r="Y12">
        <v>23510</v>
      </c>
      <c r="Z12">
        <v>533</v>
      </c>
      <c r="AA12">
        <v>763</v>
      </c>
      <c r="AB12">
        <v>334</v>
      </c>
      <c r="AC12">
        <v>484</v>
      </c>
      <c r="AD12">
        <v>172</v>
      </c>
      <c r="AE12">
        <v>268</v>
      </c>
    </row>
    <row r="13" spans="1:31" x14ac:dyDescent="0.25">
      <c r="A13" s="1">
        <v>20230700000000</v>
      </c>
      <c r="B13">
        <v>120</v>
      </c>
      <c r="C13">
        <v>10</v>
      </c>
      <c r="D13">
        <v>0</v>
      </c>
      <c r="E13">
        <v>0</v>
      </c>
      <c r="F13">
        <v>1063.69</v>
      </c>
      <c r="G13">
        <v>10811.9</v>
      </c>
      <c r="I13">
        <v>3778.92</v>
      </c>
      <c r="K13">
        <v>41832</v>
      </c>
      <c r="L13">
        <v>0</v>
      </c>
      <c r="N13">
        <v>0.27528000000000002</v>
      </c>
      <c r="O13">
        <v>0</v>
      </c>
      <c r="Q13">
        <v>1.43651</v>
      </c>
      <c r="R13">
        <v>0</v>
      </c>
      <c r="T13">
        <v>1.55704</v>
      </c>
      <c r="U13">
        <v>0</v>
      </c>
      <c r="W13">
        <v>1.44814</v>
      </c>
      <c r="X13">
        <v>0</v>
      </c>
      <c r="Y13">
        <v>39276</v>
      </c>
      <c r="Z13">
        <v>0</v>
      </c>
      <c r="AA13">
        <v>1279</v>
      </c>
      <c r="AB13">
        <v>0</v>
      </c>
      <c r="AC13">
        <v>848</v>
      </c>
      <c r="AD13">
        <v>0</v>
      </c>
      <c r="AE13">
        <v>429</v>
      </c>
    </row>
    <row r="14" spans="1:31" x14ac:dyDescent="0.25">
      <c r="A14" s="1">
        <v>20230700000000</v>
      </c>
      <c r="B14">
        <v>120</v>
      </c>
      <c r="C14">
        <v>10</v>
      </c>
      <c r="D14">
        <v>10</v>
      </c>
      <c r="E14">
        <v>0</v>
      </c>
      <c r="F14">
        <v>888.10299999999995</v>
      </c>
      <c r="G14">
        <v>9849.31</v>
      </c>
      <c r="H14">
        <f t="shared" si="0"/>
        <v>8.903060516652948</v>
      </c>
      <c r="I14">
        <v>3848.74</v>
      </c>
      <c r="J14">
        <f t="shared" si="1"/>
        <v>-1.8476178379007682</v>
      </c>
      <c r="K14">
        <v>42072</v>
      </c>
      <c r="L14">
        <v>0.23622899999999999</v>
      </c>
      <c r="M14">
        <f t="shared" si="2"/>
        <v>14.185919790758511</v>
      </c>
      <c r="N14">
        <v>0.25109799999999999</v>
      </c>
      <c r="O14">
        <v>1.2646299999999999</v>
      </c>
      <c r="P14">
        <f t="shared" si="3"/>
        <v>11.965109884372545</v>
      </c>
      <c r="Q14">
        <v>1.4029700000000001</v>
      </c>
      <c r="R14">
        <v>1.3094600000000001</v>
      </c>
      <c r="S14">
        <f t="shared" si="4"/>
        <v>15.900683347890865</v>
      </c>
      <c r="T14">
        <v>1.6615800000000001</v>
      </c>
      <c r="U14">
        <v>1.4332800000000001</v>
      </c>
      <c r="V14">
        <f t="shared" si="5"/>
        <v>1.026143881116458</v>
      </c>
      <c r="W14">
        <v>1.4464900000000001</v>
      </c>
      <c r="X14">
        <v>4037</v>
      </c>
      <c r="Y14">
        <v>35427</v>
      </c>
      <c r="Z14">
        <v>148</v>
      </c>
      <c r="AA14">
        <v>1166</v>
      </c>
      <c r="AB14">
        <v>75</v>
      </c>
      <c r="AC14">
        <v>766</v>
      </c>
      <c r="AD14">
        <v>40</v>
      </c>
      <c r="AE14">
        <v>413</v>
      </c>
    </row>
    <row r="15" spans="1:31" x14ac:dyDescent="0.25">
      <c r="A15" s="1">
        <v>20230700000000</v>
      </c>
      <c r="B15">
        <v>120</v>
      </c>
      <c r="C15">
        <v>10</v>
      </c>
      <c r="D15">
        <v>20</v>
      </c>
      <c r="E15">
        <v>0</v>
      </c>
      <c r="F15">
        <v>911.07899999999995</v>
      </c>
      <c r="G15">
        <v>9932.84</v>
      </c>
      <c r="H15">
        <f t="shared" si="0"/>
        <v>8.1304858535502493</v>
      </c>
      <c r="I15">
        <v>3806.48</v>
      </c>
      <c r="J15">
        <f t="shared" si="1"/>
        <v>-0.72930890307283414</v>
      </c>
      <c r="K15">
        <v>41656</v>
      </c>
      <c r="L15">
        <v>0.246002</v>
      </c>
      <c r="M15">
        <f t="shared" si="2"/>
        <v>10.635716361522823</v>
      </c>
      <c r="N15">
        <v>0.256299</v>
      </c>
      <c r="O15">
        <v>1.2984899999999999</v>
      </c>
      <c r="P15">
        <f t="shared" si="3"/>
        <v>9.6080082978886363</v>
      </c>
      <c r="Q15">
        <v>1.41482</v>
      </c>
      <c r="R15">
        <v>1.40734</v>
      </c>
      <c r="S15">
        <f t="shared" si="4"/>
        <v>9.6143965472948629</v>
      </c>
      <c r="T15">
        <v>1.6455500000000001</v>
      </c>
      <c r="U15">
        <v>1.2596400000000001</v>
      </c>
      <c r="V15">
        <f t="shared" si="5"/>
        <v>13.016697280649653</v>
      </c>
      <c r="W15">
        <v>1.5038800000000001</v>
      </c>
      <c r="X15">
        <v>7793</v>
      </c>
      <c r="Y15">
        <v>31275</v>
      </c>
      <c r="Z15">
        <v>266</v>
      </c>
      <c r="AA15">
        <v>1017</v>
      </c>
      <c r="AB15">
        <v>156</v>
      </c>
      <c r="AC15">
        <v>698</v>
      </c>
      <c r="AD15">
        <v>99</v>
      </c>
      <c r="AE15">
        <v>352</v>
      </c>
    </row>
    <row r="16" spans="1:31" x14ac:dyDescent="0.25">
      <c r="A16" s="1">
        <v>20230700000000</v>
      </c>
      <c r="B16">
        <v>120</v>
      </c>
      <c r="C16">
        <v>10</v>
      </c>
      <c r="D16">
        <v>30</v>
      </c>
      <c r="E16">
        <v>0</v>
      </c>
      <c r="F16">
        <v>932.39800000000002</v>
      </c>
      <c r="G16">
        <v>9980.9699999999993</v>
      </c>
      <c r="H16">
        <f t="shared" si="0"/>
        <v>7.6853282031835324</v>
      </c>
      <c r="I16">
        <v>3725.77</v>
      </c>
      <c r="J16">
        <f t="shared" si="1"/>
        <v>1.4064865093730508</v>
      </c>
      <c r="K16">
        <v>41668</v>
      </c>
      <c r="L16">
        <v>0.25221700000000002</v>
      </c>
      <c r="M16">
        <f t="shared" si="2"/>
        <v>8.3780151118860786</v>
      </c>
      <c r="N16">
        <v>0.25688899999999998</v>
      </c>
      <c r="O16">
        <v>1.2783899999999999</v>
      </c>
      <c r="P16">
        <f t="shared" si="3"/>
        <v>11.007232807289894</v>
      </c>
      <c r="Q16">
        <v>1.3843700000000001</v>
      </c>
      <c r="R16">
        <v>1.4944</v>
      </c>
      <c r="S16">
        <f t="shared" si="4"/>
        <v>4.0230180342187758</v>
      </c>
      <c r="T16">
        <v>1.64124</v>
      </c>
      <c r="U16">
        <v>1.3608</v>
      </c>
      <c r="V16">
        <f t="shared" si="5"/>
        <v>6.0311848301959738</v>
      </c>
      <c r="W16">
        <v>1.3584400000000001</v>
      </c>
      <c r="X16">
        <v>11700</v>
      </c>
      <c r="Y16">
        <v>27366</v>
      </c>
      <c r="Z16">
        <v>399</v>
      </c>
      <c r="AA16">
        <v>913</v>
      </c>
      <c r="AB16">
        <v>268</v>
      </c>
      <c r="AC16">
        <v>575</v>
      </c>
      <c r="AD16">
        <v>138</v>
      </c>
      <c r="AE16">
        <v>309</v>
      </c>
    </row>
    <row r="17" spans="1:31" x14ac:dyDescent="0.25">
      <c r="A17" s="1">
        <v>20230700000000</v>
      </c>
      <c r="B17">
        <v>120</v>
      </c>
      <c r="C17">
        <v>10</v>
      </c>
      <c r="D17">
        <v>40</v>
      </c>
      <c r="E17">
        <v>0</v>
      </c>
      <c r="F17">
        <v>1217.9100000000001</v>
      </c>
      <c r="G17">
        <v>11457.5</v>
      </c>
      <c r="H17">
        <f t="shared" si="0"/>
        <v>-5.9711984017610265</v>
      </c>
      <c r="I17">
        <v>3442.2</v>
      </c>
      <c r="J17">
        <f t="shared" si="1"/>
        <v>8.9104823600393832</v>
      </c>
      <c r="K17">
        <v>41640</v>
      </c>
      <c r="L17">
        <v>0.29735099999999998</v>
      </c>
      <c r="M17">
        <f t="shared" si="2"/>
        <v>-8.0176547515257006</v>
      </c>
      <c r="N17">
        <v>0.290273</v>
      </c>
      <c r="O17">
        <v>1.2236100000000001</v>
      </c>
      <c r="P17">
        <f t="shared" si="3"/>
        <v>14.820641694105847</v>
      </c>
      <c r="Q17">
        <v>1.32917</v>
      </c>
      <c r="R17">
        <v>1.4026000000000001</v>
      </c>
      <c r="S17">
        <f t="shared" si="4"/>
        <v>9.9188203257462817</v>
      </c>
      <c r="T17">
        <v>1.4856400000000001</v>
      </c>
      <c r="U17">
        <v>1.3164199999999999</v>
      </c>
      <c r="V17">
        <f t="shared" si="5"/>
        <v>9.0958056541494656</v>
      </c>
      <c r="W17">
        <v>1.37018</v>
      </c>
      <c r="X17">
        <v>15650</v>
      </c>
      <c r="Y17">
        <v>23440</v>
      </c>
      <c r="Z17">
        <v>531</v>
      </c>
      <c r="AA17">
        <v>760</v>
      </c>
      <c r="AB17">
        <v>336</v>
      </c>
      <c r="AC17">
        <v>482</v>
      </c>
      <c r="AD17">
        <v>173</v>
      </c>
      <c r="AE17">
        <v>268</v>
      </c>
    </row>
    <row r="27" spans="1:31" x14ac:dyDescent="0.25">
      <c r="A27" t="s">
        <v>1</v>
      </c>
      <c r="B27" t="s">
        <v>2</v>
      </c>
      <c r="C27" t="s">
        <v>3</v>
      </c>
      <c r="D27" t="s">
        <v>47</v>
      </c>
      <c r="E27" t="s">
        <v>47</v>
      </c>
      <c r="F27" t="s">
        <v>47</v>
      </c>
      <c r="G27" t="s">
        <v>47</v>
      </c>
      <c r="H27" t="s">
        <v>47</v>
      </c>
      <c r="I27" t="s">
        <v>47</v>
      </c>
    </row>
    <row r="28" spans="1:31" x14ac:dyDescent="0.25">
      <c r="D28" t="s">
        <v>48</v>
      </c>
      <c r="E28" t="s">
        <v>49</v>
      </c>
      <c r="F28" t="s">
        <v>50</v>
      </c>
      <c r="G28" t="s">
        <v>53</v>
      </c>
      <c r="H28" t="s">
        <v>51</v>
      </c>
      <c r="I28" t="s">
        <v>52</v>
      </c>
    </row>
    <row r="29" spans="1:31" x14ac:dyDescent="0.25">
      <c r="A29">
        <v>120</v>
      </c>
      <c r="B29">
        <v>2</v>
      </c>
      <c r="C29">
        <v>0</v>
      </c>
    </row>
    <row r="30" spans="1:31" x14ac:dyDescent="0.25">
      <c r="A30">
        <v>120</v>
      </c>
      <c r="B30">
        <v>2</v>
      </c>
      <c r="C30">
        <v>10</v>
      </c>
      <c r="D30">
        <v>2.1069377260240962</v>
      </c>
      <c r="E30">
        <v>2.1918960972976387</v>
      </c>
      <c r="F30">
        <v>6.4349026445800668</v>
      </c>
      <c r="G30">
        <v>16.967511538381206</v>
      </c>
      <c r="H30">
        <v>22.858115398448334</v>
      </c>
      <c r="I30">
        <v>3.9126051348626469</v>
      </c>
    </row>
    <row r="31" spans="1:31" x14ac:dyDescent="0.25">
      <c r="A31">
        <v>120</v>
      </c>
      <c r="B31">
        <v>2</v>
      </c>
      <c r="C31">
        <v>20</v>
      </c>
      <c r="D31">
        <v>6.6306569613111446</v>
      </c>
      <c r="E31">
        <v>1.6943994580462196</v>
      </c>
      <c r="F31">
        <v>8.6744405696018738</v>
      </c>
      <c r="G31">
        <v>11.985297700677332</v>
      </c>
      <c r="H31">
        <v>10.416559625956948</v>
      </c>
      <c r="I31">
        <v>20.977944121424724</v>
      </c>
    </row>
    <row r="32" spans="1:31" x14ac:dyDescent="0.25">
      <c r="A32">
        <v>120</v>
      </c>
      <c r="B32">
        <v>2</v>
      </c>
      <c r="C32">
        <v>30</v>
      </c>
      <c r="D32">
        <v>3.8170904281393554</v>
      </c>
      <c r="E32">
        <v>5.4523514654980776</v>
      </c>
      <c r="F32">
        <v>2.784074396977624</v>
      </c>
      <c r="G32">
        <v>15.45342531552164</v>
      </c>
      <c r="H32">
        <v>7.9355700560036917</v>
      </c>
      <c r="I32">
        <v>10.74412694905188</v>
      </c>
    </row>
    <row r="33" spans="1:9" x14ac:dyDescent="0.25">
      <c r="A33">
        <v>120</v>
      </c>
      <c r="B33">
        <v>2</v>
      </c>
      <c r="C33">
        <v>40</v>
      </c>
      <c r="D33">
        <v>2.5841896428934752</v>
      </c>
      <c r="E33">
        <v>4.2596826606543736</v>
      </c>
      <c r="F33">
        <v>1.4428945074106476</v>
      </c>
      <c r="G33">
        <v>10.177443944003167</v>
      </c>
      <c r="H33">
        <v>6.1469197965370173</v>
      </c>
      <c r="I33">
        <v>8.5903296642589844</v>
      </c>
    </row>
    <row r="34" spans="1:9" x14ac:dyDescent="0.25">
      <c r="A34">
        <v>120</v>
      </c>
      <c r="B34">
        <v>5</v>
      </c>
      <c r="C34">
        <v>0</v>
      </c>
    </row>
    <row r="35" spans="1:9" x14ac:dyDescent="0.25">
      <c r="A35">
        <v>120</v>
      </c>
      <c r="B35">
        <v>5</v>
      </c>
      <c r="C35">
        <v>10</v>
      </c>
      <c r="D35">
        <v>0.85923843172800007</v>
      </c>
      <c r="E35">
        <v>2.5433192552369492</v>
      </c>
      <c r="F35">
        <v>7.1014966579482834</v>
      </c>
      <c r="G35">
        <v>16.724561611126958</v>
      </c>
      <c r="H35">
        <v>21.543441401633867</v>
      </c>
      <c r="I35">
        <v>3.8276685955777814</v>
      </c>
    </row>
    <row r="36" spans="1:9" x14ac:dyDescent="0.25">
      <c r="A36">
        <v>120</v>
      </c>
      <c r="B36">
        <v>5</v>
      </c>
      <c r="C36">
        <v>20</v>
      </c>
      <c r="D36">
        <v>3.7828688759607472</v>
      </c>
      <c r="E36">
        <v>3.6309315889195863</v>
      </c>
      <c r="F36">
        <v>5.1078901482127455</v>
      </c>
      <c r="G36">
        <v>15.218132835831282</v>
      </c>
      <c r="H36">
        <v>13.923213276473312</v>
      </c>
      <c r="I36">
        <v>20.546356015302383</v>
      </c>
    </row>
    <row r="37" spans="1:9" x14ac:dyDescent="0.25">
      <c r="A37">
        <v>120</v>
      </c>
      <c r="B37">
        <v>5</v>
      </c>
      <c r="C37">
        <v>30</v>
      </c>
      <c r="D37">
        <v>-8.6451040057714259</v>
      </c>
      <c r="E37">
        <v>17.263398007896434</v>
      </c>
      <c r="F37">
        <v>-12.287489102005228</v>
      </c>
      <c r="G37">
        <v>22.851911925430386</v>
      </c>
      <c r="H37">
        <v>17.632173868365616</v>
      </c>
      <c r="I37">
        <v>19.561644592373664</v>
      </c>
    </row>
    <row r="38" spans="1:9" x14ac:dyDescent="0.25">
      <c r="A38">
        <v>120</v>
      </c>
      <c r="B38">
        <v>5</v>
      </c>
      <c r="C38">
        <v>40</v>
      </c>
      <c r="D38">
        <v>-2.8764601966351893</v>
      </c>
      <c r="E38">
        <v>5.9972161358271698</v>
      </c>
      <c r="F38">
        <v>-4.1121766928218531</v>
      </c>
      <c r="G38">
        <v>13.456919896137157</v>
      </c>
      <c r="H38">
        <v>10.957971535734471</v>
      </c>
      <c r="I38">
        <v>8.7574405789495451</v>
      </c>
    </row>
    <row r="39" spans="1:9" x14ac:dyDescent="0.25">
      <c r="A39">
        <v>120</v>
      </c>
      <c r="B39">
        <v>10</v>
      </c>
      <c r="C39">
        <v>0</v>
      </c>
    </row>
    <row r="40" spans="1:9" x14ac:dyDescent="0.25">
      <c r="A40">
        <v>120</v>
      </c>
      <c r="B40">
        <v>10</v>
      </c>
      <c r="C40">
        <v>10</v>
      </c>
      <c r="D40">
        <v>8.903060516652948</v>
      </c>
      <c r="E40">
        <v>-1.8476178379007682</v>
      </c>
      <c r="F40">
        <v>14.185919790758511</v>
      </c>
      <c r="G40">
        <v>11.965109884372545</v>
      </c>
      <c r="H40">
        <v>15.900683347890865</v>
      </c>
      <c r="I40">
        <v>1.026143881116458</v>
      </c>
    </row>
    <row r="41" spans="1:9" x14ac:dyDescent="0.25">
      <c r="A41">
        <v>120</v>
      </c>
      <c r="B41">
        <v>10</v>
      </c>
      <c r="C41">
        <v>20</v>
      </c>
      <c r="D41">
        <v>8.1304858535502493</v>
      </c>
      <c r="E41">
        <v>-0.72930890307283414</v>
      </c>
      <c r="F41">
        <v>10.635716361522823</v>
      </c>
      <c r="G41">
        <v>9.6080082978886363</v>
      </c>
      <c r="H41">
        <v>9.6143965472948629</v>
      </c>
      <c r="I41">
        <v>13.016697280649653</v>
      </c>
    </row>
    <row r="42" spans="1:9" x14ac:dyDescent="0.25">
      <c r="A42">
        <v>120</v>
      </c>
      <c r="B42">
        <v>10</v>
      </c>
      <c r="C42">
        <v>30</v>
      </c>
      <c r="D42">
        <v>7.6853282031835324</v>
      </c>
      <c r="E42">
        <v>1.4064865093730508</v>
      </c>
      <c r="F42">
        <v>8.3780151118860786</v>
      </c>
      <c r="G42">
        <v>11.007232807289894</v>
      </c>
      <c r="H42">
        <v>4.0230180342187758</v>
      </c>
      <c r="I42">
        <v>6.0311848301959738</v>
      </c>
    </row>
    <row r="43" spans="1:9" x14ac:dyDescent="0.25">
      <c r="A43">
        <v>120</v>
      </c>
      <c r="B43">
        <v>10</v>
      </c>
      <c r="C43">
        <v>40</v>
      </c>
      <c r="D43">
        <v>-5.9711984017610265</v>
      </c>
      <c r="E43">
        <v>8.9104823600393832</v>
      </c>
      <c r="F43">
        <v>-8.0176547515257006</v>
      </c>
      <c r="G43">
        <v>14.820641694105847</v>
      </c>
      <c r="H43">
        <v>9.9188203257462817</v>
      </c>
      <c r="I43">
        <v>9.0958056541494656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33"/>
  <sheetViews>
    <sheetView workbookViewId="0">
      <selection activeCell="H43" sqref="H43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t="s">
        <v>45</v>
      </c>
    </row>
    <row r="3" spans="1:43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617.84500000000003</v>
      </c>
      <c r="G3">
        <v>1738.93</v>
      </c>
      <c r="H3">
        <v>37896.6</v>
      </c>
      <c r="I3">
        <v>6086.26</v>
      </c>
      <c r="J3">
        <v>9474.14</v>
      </c>
      <c r="K3">
        <v>34659</v>
      </c>
      <c r="L3">
        <v>0</v>
      </c>
      <c r="M3">
        <v>616.86699999999996</v>
      </c>
      <c r="N3">
        <v>0</v>
      </c>
      <c r="O3">
        <v>624.83500000000004</v>
      </c>
      <c r="P3">
        <v>0</v>
      </c>
      <c r="Q3">
        <v>616.59199999999998</v>
      </c>
      <c r="R3">
        <v>0</v>
      </c>
      <c r="S3">
        <v>612.99800000000005</v>
      </c>
      <c r="T3">
        <v>0</v>
      </c>
      <c r="U3">
        <v>0.20328399999999999</v>
      </c>
      <c r="V3">
        <v>0</v>
      </c>
      <c r="W3">
        <v>0</v>
      </c>
      <c r="X3">
        <v>0</v>
      </c>
      <c r="Y3" s="1">
        <v>4.4700000000000004E-6</v>
      </c>
      <c r="Z3">
        <v>0</v>
      </c>
      <c r="AA3">
        <v>0</v>
      </c>
      <c r="AB3">
        <v>0</v>
      </c>
      <c r="AC3">
        <v>0</v>
      </c>
      <c r="AD3">
        <v>0</v>
      </c>
      <c r="AE3">
        <v>1.3574299999999999</v>
      </c>
      <c r="AF3">
        <v>0</v>
      </c>
      <c r="AG3">
        <v>1.5618300000000001</v>
      </c>
      <c r="AH3">
        <v>0</v>
      </c>
      <c r="AI3">
        <v>1.43587</v>
      </c>
      <c r="AJ3">
        <v>0</v>
      </c>
      <c r="AK3">
        <v>8554</v>
      </c>
      <c r="AL3">
        <v>0</v>
      </c>
      <c r="AM3">
        <v>8748</v>
      </c>
      <c r="AN3">
        <v>0</v>
      </c>
      <c r="AO3">
        <v>8728</v>
      </c>
      <c r="AP3">
        <v>0</v>
      </c>
      <c r="AQ3">
        <v>8629</v>
      </c>
    </row>
    <row r="4" spans="1:43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642.65200000000004</v>
      </c>
      <c r="G4">
        <v>1751.11</v>
      </c>
      <c r="H4">
        <v>37892.1</v>
      </c>
      <c r="I4">
        <v>6128.89</v>
      </c>
      <c r="J4">
        <v>9473.0300000000007</v>
      </c>
      <c r="K4">
        <v>34788</v>
      </c>
      <c r="L4">
        <v>686.048</v>
      </c>
      <c r="M4">
        <v>639.27300000000002</v>
      </c>
      <c r="N4">
        <v>676.29600000000005</v>
      </c>
      <c r="O4">
        <v>641.14700000000005</v>
      </c>
      <c r="P4">
        <v>626.322</v>
      </c>
      <c r="Q4">
        <v>645.55999999999995</v>
      </c>
      <c r="R4">
        <v>645.06799999999998</v>
      </c>
      <c r="S4">
        <v>637.59100000000001</v>
      </c>
      <c r="T4">
        <v>0.20858299999999999</v>
      </c>
      <c r="U4">
        <v>0.206235</v>
      </c>
      <c r="V4">
        <v>0</v>
      </c>
      <c r="W4">
        <v>0</v>
      </c>
      <c r="X4" s="1">
        <v>5.0799999999999996E-6</v>
      </c>
      <c r="Y4" s="1">
        <v>5.0100000000000003E-6</v>
      </c>
      <c r="Z4">
        <v>0</v>
      </c>
      <c r="AA4">
        <v>0</v>
      </c>
      <c r="AB4">
        <v>0</v>
      </c>
      <c r="AC4">
        <v>0</v>
      </c>
      <c r="AD4">
        <v>1.30847</v>
      </c>
      <c r="AE4">
        <v>1.35615</v>
      </c>
      <c r="AF4">
        <v>1.4110100000000001</v>
      </c>
      <c r="AG4">
        <v>1.55714</v>
      </c>
      <c r="AH4">
        <v>1.2905</v>
      </c>
      <c r="AI4">
        <v>1.4395100000000001</v>
      </c>
      <c r="AJ4">
        <v>847</v>
      </c>
      <c r="AK4">
        <v>7634</v>
      </c>
      <c r="AL4">
        <v>873</v>
      </c>
      <c r="AM4">
        <v>7843</v>
      </c>
      <c r="AN4">
        <v>864</v>
      </c>
      <c r="AO4">
        <v>8015</v>
      </c>
      <c r="AP4">
        <v>853</v>
      </c>
      <c r="AQ4">
        <v>7859</v>
      </c>
    </row>
    <row r="5" spans="1:43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667.279</v>
      </c>
      <c r="G5">
        <v>1796.33</v>
      </c>
      <c r="H5">
        <v>38012.300000000003</v>
      </c>
      <c r="I5">
        <v>6287.15</v>
      </c>
      <c r="J5">
        <v>9503.06</v>
      </c>
      <c r="K5">
        <v>34864</v>
      </c>
      <c r="L5">
        <v>693.55600000000004</v>
      </c>
      <c r="M5">
        <v>659.495</v>
      </c>
      <c r="N5">
        <v>715.81600000000003</v>
      </c>
      <c r="O5">
        <v>653.46500000000003</v>
      </c>
      <c r="P5">
        <v>710.41499999999996</v>
      </c>
      <c r="Q5">
        <v>661.06600000000003</v>
      </c>
      <c r="R5">
        <v>719.7</v>
      </c>
      <c r="S5">
        <v>652.04399999999998</v>
      </c>
      <c r="T5">
        <v>0.20785000000000001</v>
      </c>
      <c r="U5">
        <v>0.20985699999999999</v>
      </c>
      <c r="V5">
        <v>0</v>
      </c>
      <c r="W5">
        <v>0</v>
      </c>
      <c r="X5" s="1">
        <v>4.1899999999999997E-6</v>
      </c>
      <c r="Y5" s="1">
        <v>4.5399999999999997E-6</v>
      </c>
      <c r="Z5">
        <v>0</v>
      </c>
      <c r="AA5">
        <v>0</v>
      </c>
      <c r="AB5">
        <v>0</v>
      </c>
      <c r="AC5">
        <v>0</v>
      </c>
      <c r="AD5">
        <v>1.29895</v>
      </c>
      <c r="AE5">
        <v>1.37293</v>
      </c>
      <c r="AF5">
        <v>1.4921899999999999</v>
      </c>
      <c r="AG5">
        <v>1.57633</v>
      </c>
      <c r="AH5">
        <v>1.2916300000000001</v>
      </c>
      <c r="AI5">
        <v>1.45065</v>
      </c>
      <c r="AJ5">
        <v>1717</v>
      </c>
      <c r="AK5">
        <v>6859</v>
      </c>
      <c r="AL5">
        <v>1776</v>
      </c>
      <c r="AM5">
        <v>6910</v>
      </c>
      <c r="AN5">
        <v>1806</v>
      </c>
      <c r="AO5">
        <v>7031</v>
      </c>
      <c r="AP5">
        <v>1727</v>
      </c>
      <c r="AQ5">
        <v>7038</v>
      </c>
    </row>
    <row r="6" spans="1:43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690.44799999999998</v>
      </c>
      <c r="G6">
        <v>1810.73</v>
      </c>
      <c r="H6">
        <v>37885.4</v>
      </c>
      <c r="I6">
        <v>6337.55</v>
      </c>
      <c r="J6">
        <v>9471.36</v>
      </c>
      <c r="K6">
        <v>34830</v>
      </c>
      <c r="L6">
        <v>701.24</v>
      </c>
      <c r="M6">
        <v>675.029</v>
      </c>
      <c r="N6">
        <v>715.95899999999995</v>
      </c>
      <c r="O6">
        <v>664.71199999999999</v>
      </c>
      <c r="P6">
        <v>731.01099999999997</v>
      </c>
      <c r="Q6">
        <v>674.12699999999995</v>
      </c>
      <c r="R6">
        <v>753.27</v>
      </c>
      <c r="S6">
        <v>688.18499999999995</v>
      </c>
      <c r="T6">
        <v>0.20921300000000001</v>
      </c>
      <c r="U6">
        <v>0.21335399999999999</v>
      </c>
      <c r="V6">
        <v>0</v>
      </c>
      <c r="W6">
        <v>0</v>
      </c>
      <c r="X6" s="1">
        <v>3.7799999999999998E-6</v>
      </c>
      <c r="Y6" s="1">
        <v>4.7899999999999999E-6</v>
      </c>
      <c r="Z6">
        <v>0</v>
      </c>
      <c r="AA6">
        <v>0</v>
      </c>
      <c r="AB6">
        <v>0</v>
      </c>
      <c r="AC6">
        <v>0</v>
      </c>
      <c r="AD6">
        <v>1.28485</v>
      </c>
      <c r="AE6">
        <v>1.3707800000000001</v>
      </c>
      <c r="AF6">
        <v>1.45488</v>
      </c>
      <c r="AG6">
        <v>1.5883100000000001</v>
      </c>
      <c r="AH6">
        <v>1.30542</v>
      </c>
      <c r="AI6">
        <v>1.4789000000000001</v>
      </c>
      <c r="AJ6">
        <v>2587</v>
      </c>
      <c r="AK6">
        <v>5950</v>
      </c>
      <c r="AL6">
        <v>2636</v>
      </c>
      <c r="AM6">
        <v>6089</v>
      </c>
      <c r="AN6">
        <v>2648</v>
      </c>
      <c r="AO6">
        <v>6206</v>
      </c>
      <c r="AP6">
        <v>2564</v>
      </c>
      <c r="AQ6">
        <v>6150</v>
      </c>
    </row>
    <row r="7" spans="1:43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760.22500000000002</v>
      </c>
      <c r="G7">
        <v>1922.15</v>
      </c>
      <c r="H7">
        <v>38073.1</v>
      </c>
      <c r="I7">
        <v>6727.51</v>
      </c>
      <c r="J7">
        <v>9518.27</v>
      </c>
      <c r="K7">
        <v>35009</v>
      </c>
      <c r="L7">
        <v>788.73699999999997</v>
      </c>
      <c r="M7">
        <v>730.22</v>
      </c>
      <c r="N7">
        <v>821.25400000000002</v>
      </c>
      <c r="O7">
        <v>726.75099999999998</v>
      </c>
      <c r="P7">
        <v>807.976</v>
      </c>
      <c r="Q7">
        <v>725.08900000000006</v>
      </c>
      <c r="R7">
        <v>837.13499999999999</v>
      </c>
      <c r="S7">
        <v>716.83</v>
      </c>
      <c r="T7">
        <v>0.223553</v>
      </c>
      <c r="U7">
        <v>0.22312499999999999</v>
      </c>
      <c r="V7">
        <v>0</v>
      </c>
      <c r="W7">
        <v>0</v>
      </c>
      <c r="X7" s="1">
        <v>3.4300000000000002E-6</v>
      </c>
      <c r="Y7" s="1">
        <v>4.7400000000000004E-6</v>
      </c>
      <c r="Z7">
        <v>0</v>
      </c>
      <c r="AA7">
        <v>0</v>
      </c>
      <c r="AB7">
        <v>0</v>
      </c>
      <c r="AC7">
        <v>0</v>
      </c>
      <c r="AD7">
        <v>1.2777400000000001</v>
      </c>
      <c r="AE7">
        <v>1.40028</v>
      </c>
      <c r="AF7">
        <v>1.4496100000000001</v>
      </c>
      <c r="AG7">
        <v>1.61107</v>
      </c>
      <c r="AH7">
        <v>1.34538</v>
      </c>
      <c r="AI7">
        <v>1.4828399999999999</v>
      </c>
      <c r="AJ7">
        <v>3379</v>
      </c>
      <c r="AK7">
        <v>5229</v>
      </c>
      <c r="AL7">
        <v>3455</v>
      </c>
      <c r="AM7">
        <v>5300</v>
      </c>
      <c r="AN7">
        <v>3531</v>
      </c>
      <c r="AO7">
        <v>5276</v>
      </c>
      <c r="AP7">
        <v>3553</v>
      </c>
      <c r="AQ7">
        <v>5286</v>
      </c>
    </row>
    <row r="8" spans="1:43" x14ac:dyDescent="0.25">
      <c r="A8" s="1">
        <v>20230700000000</v>
      </c>
      <c r="B8">
        <v>100</v>
      </c>
      <c r="C8">
        <v>5</v>
      </c>
      <c r="D8">
        <v>0</v>
      </c>
      <c r="E8">
        <v>0</v>
      </c>
      <c r="F8">
        <v>617.84500000000003</v>
      </c>
      <c r="G8">
        <v>1738.93</v>
      </c>
      <c r="H8">
        <v>37896.6</v>
      </c>
      <c r="I8">
        <v>6086.26</v>
      </c>
      <c r="J8">
        <v>9474.14</v>
      </c>
      <c r="K8">
        <v>34659</v>
      </c>
      <c r="L8">
        <v>0</v>
      </c>
      <c r="M8">
        <v>616.86699999999996</v>
      </c>
      <c r="N8">
        <v>0</v>
      </c>
      <c r="O8">
        <v>624.83500000000004</v>
      </c>
      <c r="P8">
        <v>0</v>
      </c>
      <c r="Q8">
        <v>616.59199999999998</v>
      </c>
      <c r="R8">
        <v>0</v>
      </c>
      <c r="S8">
        <v>612.99800000000005</v>
      </c>
      <c r="T8">
        <v>0</v>
      </c>
      <c r="U8">
        <v>0.20328399999999999</v>
      </c>
      <c r="V8">
        <v>0</v>
      </c>
      <c r="W8">
        <v>0</v>
      </c>
      <c r="X8">
        <v>0</v>
      </c>
      <c r="Y8" s="1">
        <v>4.4700000000000004E-6</v>
      </c>
      <c r="Z8">
        <v>0</v>
      </c>
      <c r="AA8">
        <v>0</v>
      </c>
      <c r="AB8">
        <v>0</v>
      </c>
      <c r="AC8">
        <v>0</v>
      </c>
      <c r="AD8">
        <v>0</v>
      </c>
      <c r="AE8">
        <v>1.3574299999999999</v>
      </c>
      <c r="AF8">
        <v>0</v>
      </c>
      <c r="AG8">
        <v>1.5618300000000001</v>
      </c>
      <c r="AH8">
        <v>0</v>
      </c>
      <c r="AI8">
        <v>1.43587</v>
      </c>
      <c r="AJ8">
        <v>0</v>
      </c>
      <c r="AK8">
        <v>8554</v>
      </c>
      <c r="AL8">
        <v>0</v>
      </c>
      <c r="AM8">
        <v>8748</v>
      </c>
      <c r="AN8">
        <v>0</v>
      </c>
      <c r="AO8">
        <v>8728</v>
      </c>
      <c r="AP8">
        <v>0</v>
      </c>
      <c r="AQ8">
        <v>8629</v>
      </c>
    </row>
    <row r="9" spans="1:43" x14ac:dyDescent="0.25">
      <c r="A9" s="1">
        <v>20230700000000</v>
      </c>
      <c r="B9">
        <v>100</v>
      </c>
      <c r="C9">
        <v>5</v>
      </c>
      <c r="D9">
        <v>10</v>
      </c>
      <c r="E9">
        <v>0</v>
      </c>
      <c r="F9">
        <v>829.00800000000004</v>
      </c>
      <c r="G9">
        <v>1970.45</v>
      </c>
      <c r="H9">
        <v>36569.599999999999</v>
      </c>
      <c r="I9">
        <v>6896.58</v>
      </c>
      <c r="J9">
        <v>9142.41</v>
      </c>
      <c r="K9">
        <v>34448</v>
      </c>
      <c r="L9">
        <v>1026.0899999999999</v>
      </c>
      <c r="M9">
        <v>817.20899999999995</v>
      </c>
      <c r="N9">
        <v>1016.25</v>
      </c>
      <c r="O9">
        <v>808.33100000000002</v>
      </c>
      <c r="P9">
        <v>884.61099999999999</v>
      </c>
      <c r="Q9">
        <v>808.84900000000005</v>
      </c>
      <c r="R9">
        <v>1011.54</v>
      </c>
      <c r="S9">
        <v>813.32500000000005</v>
      </c>
      <c r="T9">
        <v>0.25648799999999999</v>
      </c>
      <c r="U9">
        <v>0.231794</v>
      </c>
      <c r="V9">
        <v>0</v>
      </c>
      <c r="W9">
        <v>0</v>
      </c>
      <c r="X9" s="1">
        <v>3.7100000000000001E-6</v>
      </c>
      <c r="Y9" s="1">
        <v>4.8999999999999997E-6</v>
      </c>
      <c r="Z9">
        <v>0</v>
      </c>
      <c r="AA9">
        <v>0</v>
      </c>
      <c r="AB9">
        <v>0</v>
      </c>
      <c r="AC9">
        <v>0</v>
      </c>
      <c r="AD9">
        <v>1.23644</v>
      </c>
      <c r="AE9">
        <v>1.3312999999999999</v>
      </c>
      <c r="AF9">
        <v>1.34575</v>
      </c>
      <c r="AG9">
        <v>1.5214099999999999</v>
      </c>
      <c r="AH9">
        <v>1.20126</v>
      </c>
      <c r="AI9">
        <v>1.40584</v>
      </c>
      <c r="AJ9">
        <v>842</v>
      </c>
      <c r="AK9">
        <v>7569</v>
      </c>
      <c r="AL9">
        <v>871</v>
      </c>
      <c r="AM9">
        <v>7753</v>
      </c>
      <c r="AN9">
        <v>851</v>
      </c>
      <c r="AO9">
        <v>7928</v>
      </c>
      <c r="AP9">
        <v>850</v>
      </c>
      <c r="AQ9">
        <v>7784</v>
      </c>
    </row>
    <row r="10" spans="1:43" x14ac:dyDescent="0.25">
      <c r="A10" s="1">
        <v>20230700000000</v>
      </c>
      <c r="B10">
        <v>100</v>
      </c>
      <c r="C10">
        <v>5</v>
      </c>
      <c r="D10">
        <v>20</v>
      </c>
      <c r="E10">
        <v>0</v>
      </c>
      <c r="F10">
        <v>651.07600000000002</v>
      </c>
      <c r="G10">
        <v>1768.51</v>
      </c>
      <c r="H10">
        <v>38048.6</v>
      </c>
      <c r="I10">
        <v>6189.77</v>
      </c>
      <c r="J10">
        <v>9512.15</v>
      </c>
      <c r="K10">
        <v>34866</v>
      </c>
      <c r="L10">
        <v>665.428</v>
      </c>
      <c r="M10">
        <v>640.82399999999996</v>
      </c>
      <c r="N10">
        <v>697.77</v>
      </c>
      <c r="O10">
        <v>637.81899999999996</v>
      </c>
      <c r="P10">
        <v>690.01599999999996</v>
      </c>
      <c r="Q10">
        <v>647.79200000000003</v>
      </c>
      <c r="R10">
        <v>684.65499999999997</v>
      </c>
      <c r="S10">
        <v>643.83500000000004</v>
      </c>
      <c r="T10">
        <v>0.20342299999999999</v>
      </c>
      <c r="U10">
        <v>0.20690900000000001</v>
      </c>
      <c r="V10">
        <v>0</v>
      </c>
      <c r="W10">
        <v>0</v>
      </c>
      <c r="X10" s="1">
        <v>4.7600000000000002E-6</v>
      </c>
      <c r="Y10" s="1">
        <v>4.4800000000000003E-6</v>
      </c>
      <c r="Z10">
        <v>0</v>
      </c>
      <c r="AA10">
        <v>0</v>
      </c>
      <c r="AB10">
        <v>0</v>
      </c>
      <c r="AC10">
        <v>0</v>
      </c>
      <c r="AD10">
        <v>1.2978000000000001</v>
      </c>
      <c r="AE10">
        <v>1.3715599999999999</v>
      </c>
      <c r="AF10">
        <v>1.49407</v>
      </c>
      <c r="AG10">
        <v>1.5801400000000001</v>
      </c>
      <c r="AH10">
        <v>1.2962199999999999</v>
      </c>
      <c r="AI10">
        <v>1.45166</v>
      </c>
      <c r="AJ10">
        <v>1717</v>
      </c>
      <c r="AK10">
        <v>6859</v>
      </c>
      <c r="AL10">
        <v>1777</v>
      </c>
      <c r="AM10">
        <v>6910</v>
      </c>
      <c r="AN10">
        <v>1806</v>
      </c>
      <c r="AO10">
        <v>7031</v>
      </c>
      <c r="AP10">
        <v>1728</v>
      </c>
      <c r="AQ10">
        <v>7038</v>
      </c>
    </row>
    <row r="11" spans="1:43" x14ac:dyDescent="0.25">
      <c r="A11" s="1">
        <v>20230700000000</v>
      </c>
      <c r="B11">
        <v>100</v>
      </c>
      <c r="C11">
        <v>5</v>
      </c>
      <c r="D11">
        <v>30</v>
      </c>
      <c r="E11">
        <v>0</v>
      </c>
      <c r="F11">
        <v>694.995</v>
      </c>
      <c r="G11">
        <v>1814.35</v>
      </c>
      <c r="H11">
        <v>37962</v>
      </c>
      <c r="I11">
        <v>6350.21</v>
      </c>
      <c r="J11">
        <v>9490.5</v>
      </c>
      <c r="K11">
        <v>34838</v>
      </c>
      <c r="L11">
        <v>705.17899999999997</v>
      </c>
      <c r="M11">
        <v>677.51199999999994</v>
      </c>
      <c r="N11">
        <v>717.56399999999996</v>
      </c>
      <c r="O11">
        <v>671.64099999999996</v>
      </c>
      <c r="P11">
        <v>732.28399999999999</v>
      </c>
      <c r="Q11">
        <v>681.59100000000001</v>
      </c>
      <c r="R11">
        <v>764.25900000000001</v>
      </c>
      <c r="S11">
        <v>689.625</v>
      </c>
      <c r="T11">
        <v>0.20937700000000001</v>
      </c>
      <c r="U11">
        <v>0.21389</v>
      </c>
      <c r="V11">
        <v>0</v>
      </c>
      <c r="W11">
        <v>0</v>
      </c>
      <c r="X11" s="1">
        <v>4.3699999999999997E-6</v>
      </c>
      <c r="Y11" s="1">
        <v>4.4100000000000001E-6</v>
      </c>
      <c r="Z11">
        <v>0</v>
      </c>
      <c r="AA11">
        <v>0</v>
      </c>
      <c r="AB11">
        <v>0</v>
      </c>
      <c r="AC11">
        <v>0</v>
      </c>
      <c r="AD11">
        <v>1.28165</v>
      </c>
      <c r="AE11">
        <v>1.36818</v>
      </c>
      <c r="AF11">
        <v>1.4552400000000001</v>
      </c>
      <c r="AG11">
        <v>1.5958399999999999</v>
      </c>
      <c r="AH11">
        <v>1.3073999999999999</v>
      </c>
      <c r="AI11">
        <v>1.48498</v>
      </c>
      <c r="AJ11">
        <v>2587</v>
      </c>
      <c r="AK11">
        <v>5950</v>
      </c>
      <c r="AL11">
        <v>2641</v>
      </c>
      <c r="AM11">
        <v>6089</v>
      </c>
      <c r="AN11">
        <v>2650</v>
      </c>
      <c r="AO11">
        <v>6206</v>
      </c>
      <c r="AP11">
        <v>2565</v>
      </c>
      <c r="AQ11">
        <v>6150</v>
      </c>
    </row>
    <row r="12" spans="1:43" x14ac:dyDescent="0.25">
      <c r="A12" s="1">
        <v>20230700000000</v>
      </c>
      <c r="B12">
        <v>100</v>
      </c>
      <c r="C12">
        <v>5</v>
      </c>
      <c r="D12">
        <v>40</v>
      </c>
      <c r="E12">
        <v>0</v>
      </c>
      <c r="F12">
        <v>752.31500000000005</v>
      </c>
      <c r="G12">
        <v>1902.49</v>
      </c>
      <c r="H12">
        <v>38036.400000000001</v>
      </c>
      <c r="I12">
        <v>6658.7</v>
      </c>
      <c r="J12">
        <v>9509.09</v>
      </c>
      <c r="K12">
        <v>35011</v>
      </c>
      <c r="L12">
        <v>781.71500000000003</v>
      </c>
      <c r="M12">
        <v>718.24</v>
      </c>
      <c r="N12">
        <v>816.12400000000002</v>
      </c>
      <c r="O12">
        <v>712.572</v>
      </c>
      <c r="P12">
        <v>809.14300000000003</v>
      </c>
      <c r="Q12">
        <v>709.77700000000004</v>
      </c>
      <c r="R12">
        <v>840.30600000000004</v>
      </c>
      <c r="S12">
        <v>710.70399999999995</v>
      </c>
      <c r="T12">
        <v>0.222026</v>
      </c>
      <c r="U12">
        <v>0.22031000000000001</v>
      </c>
      <c r="V12">
        <v>0</v>
      </c>
      <c r="W12">
        <v>0</v>
      </c>
      <c r="X12" s="1">
        <v>3.6100000000000002E-6</v>
      </c>
      <c r="Y12" s="1">
        <v>4.5499999999999996E-6</v>
      </c>
      <c r="Z12">
        <v>0</v>
      </c>
      <c r="AA12">
        <v>0</v>
      </c>
      <c r="AB12">
        <v>0</v>
      </c>
      <c r="AC12">
        <v>0</v>
      </c>
      <c r="AD12">
        <v>1.27606</v>
      </c>
      <c r="AE12">
        <v>1.39839</v>
      </c>
      <c r="AF12">
        <v>1.45201</v>
      </c>
      <c r="AG12">
        <v>1.61093</v>
      </c>
      <c r="AH12">
        <v>1.3458000000000001</v>
      </c>
      <c r="AI12">
        <v>1.47689</v>
      </c>
      <c r="AJ12">
        <v>3380</v>
      </c>
      <c r="AK12">
        <v>5229</v>
      </c>
      <c r="AL12">
        <v>3455</v>
      </c>
      <c r="AM12">
        <v>5300</v>
      </c>
      <c r="AN12">
        <v>3531</v>
      </c>
      <c r="AO12">
        <v>5276</v>
      </c>
      <c r="AP12">
        <v>3554</v>
      </c>
      <c r="AQ12">
        <v>5286</v>
      </c>
    </row>
    <row r="13" spans="1:43" x14ac:dyDescent="0.25">
      <c r="A13" s="1">
        <v>20230700000000</v>
      </c>
      <c r="B13">
        <v>100</v>
      </c>
      <c r="C13">
        <v>10</v>
      </c>
      <c r="D13">
        <v>0</v>
      </c>
      <c r="E13">
        <v>0</v>
      </c>
      <c r="F13">
        <v>617.84500000000003</v>
      </c>
      <c r="G13">
        <v>1738.93</v>
      </c>
      <c r="H13">
        <v>37896.6</v>
      </c>
      <c r="I13">
        <v>6086.26</v>
      </c>
      <c r="J13">
        <v>9474.14</v>
      </c>
      <c r="K13">
        <v>34659</v>
      </c>
      <c r="L13">
        <v>0</v>
      </c>
      <c r="M13">
        <v>616.86699999999996</v>
      </c>
      <c r="N13">
        <v>0</v>
      </c>
      <c r="O13">
        <v>624.83500000000004</v>
      </c>
      <c r="P13">
        <v>0</v>
      </c>
      <c r="Q13">
        <v>616.59199999999998</v>
      </c>
      <c r="R13">
        <v>0</v>
      </c>
      <c r="S13">
        <v>612.99800000000005</v>
      </c>
      <c r="T13">
        <v>0</v>
      </c>
      <c r="U13">
        <v>0.20328399999999999</v>
      </c>
      <c r="V13">
        <v>0</v>
      </c>
      <c r="W13">
        <v>0</v>
      </c>
      <c r="X13">
        <v>0</v>
      </c>
      <c r="Y13" s="1">
        <v>4.4700000000000004E-6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1.3574299999999999</v>
      </c>
      <c r="AF13">
        <v>0</v>
      </c>
      <c r="AG13">
        <v>1.5618300000000001</v>
      </c>
      <c r="AH13">
        <v>0</v>
      </c>
      <c r="AI13">
        <v>1.43587</v>
      </c>
      <c r="AJ13">
        <v>0</v>
      </c>
      <c r="AK13">
        <v>8554</v>
      </c>
      <c r="AL13">
        <v>0</v>
      </c>
      <c r="AM13">
        <v>8748</v>
      </c>
      <c r="AN13">
        <v>0</v>
      </c>
      <c r="AO13">
        <v>8728</v>
      </c>
      <c r="AP13">
        <v>0</v>
      </c>
      <c r="AQ13">
        <v>8629</v>
      </c>
    </row>
    <row r="14" spans="1:43" x14ac:dyDescent="0.25">
      <c r="A14" s="1">
        <v>20230700000000</v>
      </c>
      <c r="B14">
        <v>100</v>
      </c>
      <c r="C14">
        <v>10</v>
      </c>
      <c r="D14">
        <v>10</v>
      </c>
      <c r="E14">
        <v>0</v>
      </c>
      <c r="F14">
        <v>632.94399999999996</v>
      </c>
      <c r="G14">
        <v>1741.91</v>
      </c>
      <c r="H14">
        <v>37859.800000000003</v>
      </c>
      <c r="I14">
        <v>6096.67</v>
      </c>
      <c r="J14">
        <v>9464.9599999999991</v>
      </c>
      <c r="K14">
        <v>34779</v>
      </c>
      <c r="L14">
        <v>676.34500000000003</v>
      </c>
      <c r="M14">
        <v>629.34500000000003</v>
      </c>
      <c r="N14">
        <v>662.21600000000001</v>
      </c>
      <c r="O14">
        <v>632.19899999999996</v>
      </c>
      <c r="P14">
        <v>622.80600000000004</v>
      </c>
      <c r="Q14">
        <v>635.36199999999997</v>
      </c>
      <c r="R14">
        <v>636.47699999999998</v>
      </c>
      <c r="S14">
        <v>627.50900000000001</v>
      </c>
      <c r="T14">
        <v>0.20732500000000001</v>
      </c>
      <c r="U14">
        <v>0.20516799999999999</v>
      </c>
      <c r="V14">
        <v>0</v>
      </c>
      <c r="W14">
        <v>0</v>
      </c>
      <c r="X14" s="1">
        <v>4.3499999999999999E-6</v>
      </c>
      <c r="Y14" s="1">
        <v>5.1200000000000001E-6</v>
      </c>
      <c r="Z14">
        <v>0</v>
      </c>
      <c r="AA14">
        <v>0</v>
      </c>
      <c r="AB14">
        <v>0</v>
      </c>
      <c r="AC14">
        <v>0</v>
      </c>
      <c r="AD14">
        <v>1.3063400000000001</v>
      </c>
      <c r="AE14">
        <v>1.35669</v>
      </c>
      <c r="AF14">
        <v>1.42082</v>
      </c>
      <c r="AG14">
        <v>1.5523499999999999</v>
      </c>
      <c r="AH14">
        <v>1.2940199999999999</v>
      </c>
      <c r="AI14">
        <v>1.44014</v>
      </c>
      <c r="AJ14">
        <v>847</v>
      </c>
      <c r="AK14">
        <v>7634</v>
      </c>
      <c r="AL14">
        <v>873</v>
      </c>
      <c r="AM14">
        <v>7843</v>
      </c>
      <c r="AN14">
        <v>856</v>
      </c>
      <c r="AO14">
        <v>8015</v>
      </c>
      <c r="AP14">
        <v>852</v>
      </c>
      <c r="AQ14">
        <v>7859</v>
      </c>
    </row>
    <row r="15" spans="1:43" x14ac:dyDescent="0.25">
      <c r="A15" s="1">
        <v>20230700000000</v>
      </c>
      <c r="B15">
        <v>100</v>
      </c>
      <c r="C15">
        <v>10</v>
      </c>
      <c r="D15">
        <v>20</v>
      </c>
      <c r="E15">
        <v>0</v>
      </c>
      <c r="F15">
        <v>644.822</v>
      </c>
      <c r="G15">
        <v>1757.63</v>
      </c>
      <c r="H15">
        <v>37881.599999999999</v>
      </c>
      <c r="I15">
        <v>6151.71</v>
      </c>
      <c r="J15">
        <v>9470.39</v>
      </c>
      <c r="K15">
        <v>34860</v>
      </c>
      <c r="L15">
        <v>655.548</v>
      </c>
      <c r="M15">
        <v>636.572</v>
      </c>
      <c r="N15">
        <v>686.05899999999997</v>
      </c>
      <c r="O15">
        <v>632.529</v>
      </c>
      <c r="P15">
        <v>674.34799999999996</v>
      </c>
      <c r="Q15">
        <v>642.17200000000003</v>
      </c>
      <c r="R15">
        <v>676.42399999999998</v>
      </c>
      <c r="S15">
        <v>639.23900000000003</v>
      </c>
      <c r="T15">
        <v>0.20152600000000001</v>
      </c>
      <c r="U15">
        <v>0.20582800000000001</v>
      </c>
      <c r="V15">
        <v>0</v>
      </c>
      <c r="W15">
        <v>0</v>
      </c>
      <c r="X15" s="1">
        <v>3.5899999999999999E-6</v>
      </c>
      <c r="Y15" s="1">
        <v>4.3900000000000003E-6</v>
      </c>
      <c r="Z15">
        <v>0</v>
      </c>
      <c r="AA15">
        <v>0</v>
      </c>
      <c r="AB15">
        <v>0</v>
      </c>
      <c r="AC15">
        <v>0</v>
      </c>
      <c r="AD15">
        <v>1.2898799999999999</v>
      </c>
      <c r="AE15">
        <v>1.3615699999999999</v>
      </c>
      <c r="AF15">
        <v>1.4885600000000001</v>
      </c>
      <c r="AG15">
        <v>1.5717300000000001</v>
      </c>
      <c r="AH15">
        <v>1.3009900000000001</v>
      </c>
      <c r="AI15">
        <v>1.44933</v>
      </c>
      <c r="AJ15">
        <v>1716</v>
      </c>
      <c r="AK15">
        <v>6859</v>
      </c>
      <c r="AL15">
        <v>1775</v>
      </c>
      <c r="AM15">
        <v>6910</v>
      </c>
      <c r="AN15">
        <v>1805</v>
      </c>
      <c r="AO15">
        <v>7031</v>
      </c>
      <c r="AP15">
        <v>1726</v>
      </c>
      <c r="AQ15">
        <v>7038</v>
      </c>
    </row>
    <row r="16" spans="1:43" x14ac:dyDescent="0.25">
      <c r="A16" s="1">
        <v>20230700000000</v>
      </c>
      <c r="B16">
        <v>100</v>
      </c>
      <c r="C16">
        <v>10</v>
      </c>
      <c r="D16">
        <v>30</v>
      </c>
      <c r="E16">
        <v>0</v>
      </c>
      <c r="F16">
        <v>695.1</v>
      </c>
      <c r="G16">
        <v>1817.99</v>
      </c>
      <c r="H16">
        <v>37806.300000000003</v>
      </c>
      <c r="I16">
        <v>6362.98</v>
      </c>
      <c r="J16">
        <v>9451.58</v>
      </c>
      <c r="K16">
        <v>34827</v>
      </c>
      <c r="L16">
        <v>708.22500000000002</v>
      </c>
      <c r="M16">
        <v>683.50599999999997</v>
      </c>
      <c r="N16">
        <v>720.56799999999998</v>
      </c>
      <c r="O16">
        <v>675.07600000000002</v>
      </c>
      <c r="P16">
        <v>728.51300000000003</v>
      </c>
      <c r="Q16">
        <v>677.18100000000004</v>
      </c>
      <c r="R16">
        <v>758.98099999999999</v>
      </c>
      <c r="S16">
        <v>686.77800000000002</v>
      </c>
      <c r="T16">
        <v>0.21005199999999999</v>
      </c>
      <c r="U16">
        <v>0.214281</v>
      </c>
      <c r="V16">
        <v>0</v>
      </c>
      <c r="W16">
        <v>0</v>
      </c>
      <c r="X16" s="1">
        <v>3.8399999999999997E-6</v>
      </c>
      <c r="Y16" s="1">
        <v>4.5600000000000004E-6</v>
      </c>
      <c r="Z16">
        <v>0</v>
      </c>
      <c r="AA16">
        <v>0</v>
      </c>
      <c r="AB16">
        <v>0</v>
      </c>
      <c r="AC16">
        <v>0</v>
      </c>
      <c r="AD16">
        <v>1.2869900000000001</v>
      </c>
      <c r="AE16">
        <v>1.3647499999999999</v>
      </c>
      <c r="AF16">
        <v>1.45827</v>
      </c>
      <c r="AG16">
        <v>1.5818099999999999</v>
      </c>
      <c r="AH16">
        <v>1.3102</v>
      </c>
      <c r="AI16">
        <v>1.4744299999999999</v>
      </c>
      <c r="AJ16">
        <v>2585</v>
      </c>
      <c r="AK16">
        <v>5950</v>
      </c>
      <c r="AL16">
        <v>2636</v>
      </c>
      <c r="AM16">
        <v>6089</v>
      </c>
      <c r="AN16">
        <v>2647</v>
      </c>
      <c r="AO16">
        <v>6206</v>
      </c>
      <c r="AP16">
        <v>2564</v>
      </c>
      <c r="AQ16">
        <v>6150</v>
      </c>
    </row>
    <row r="17" spans="1:43" x14ac:dyDescent="0.25">
      <c r="A17" s="1">
        <v>20230700000000</v>
      </c>
      <c r="B17">
        <v>100</v>
      </c>
      <c r="C17">
        <v>10</v>
      </c>
      <c r="D17">
        <v>40</v>
      </c>
      <c r="E17">
        <v>0</v>
      </c>
      <c r="F17">
        <v>806.096</v>
      </c>
      <c r="G17">
        <v>1960.87</v>
      </c>
      <c r="H17">
        <v>37374.699999999997</v>
      </c>
      <c r="I17">
        <v>6863.04</v>
      </c>
      <c r="J17">
        <v>9343.68</v>
      </c>
      <c r="K17">
        <v>35010</v>
      </c>
      <c r="L17">
        <v>828.15899999999999</v>
      </c>
      <c r="M17">
        <v>768.79</v>
      </c>
      <c r="N17">
        <v>872.78899999999999</v>
      </c>
      <c r="O17">
        <v>759.55700000000002</v>
      </c>
      <c r="P17">
        <v>862.01599999999996</v>
      </c>
      <c r="Q17">
        <v>773.21900000000005</v>
      </c>
      <c r="R17">
        <v>906.39400000000001</v>
      </c>
      <c r="S17">
        <v>760.01</v>
      </c>
      <c r="T17">
        <v>0.228793</v>
      </c>
      <c r="U17">
        <v>0.227102</v>
      </c>
      <c r="V17">
        <v>0</v>
      </c>
      <c r="W17">
        <v>0</v>
      </c>
      <c r="X17" s="1">
        <v>3.1700000000000001E-6</v>
      </c>
      <c r="Y17" s="1">
        <v>4.0300000000000004E-6</v>
      </c>
      <c r="Z17">
        <v>0</v>
      </c>
      <c r="AA17">
        <v>0</v>
      </c>
      <c r="AB17">
        <v>0</v>
      </c>
      <c r="AC17">
        <v>0</v>
      </c>
      <c r="AD17">
        <v>1.2628900000000001</v>
      </c>
      <c r="AE17">
        <v>1.37588</v>
      </c>
      <c r="AF17">
        <v>1.42946</v>
      </c>
      <c r="AG17">
        <v>1.5877600000000001</v>
      </c>
      <c r="AH17">
        <v>1.3076300000000001</v>
      </c>
      <c r="AI17">
        <v>1.4470000000000001</v>
      </c>
      <c r="AJ17">
        <v>3380</v>
      </c>
      <c r="AK17">
        <v>5229</v>
      </c>
      <c r="AL17">
        <v>3455</v>
      </c>
      <c r="AM17">
        <v>5300</v>
      </c>
      <c r="AN17">
        <v>3531</v>
      </c>
      <c r="AO17">
        <v>5276</v>
      </c>
      <c r="AP17">
        <v>3553</v>
      </c>
      <c r="AQ17">
        <v>5286</v>
      </c>
    </row>
    <row r="18" spans="1:43" x14ac:dyDescent="0.25">
      <c r="A18" t="s">
        <v>54</v>
      </c>
    </row>
    <row r="19" spans="1:43" x14ac:dyDescent="0.25">
      <c r="A19">
        <v>20230725152619</v>
      </c>
      <c r="B19">
        <v>100</v>
      </c>
      <c r="C19">
        <v>2</v>
      </c>
      <c r="D19">
        <v>0</v>
      </c>
      <c r="E19">
        <v>0</v>
      </c>
      <c r="F19">
        <v>617.851</v>
      </c>
      <c r="G19">
        <v>7086.03</v>
      </c>
      <c r="H19">
        <v>0</v>
      </c>
      <c r="I19">
        <v>24801.1</v>
      </c>
      <c r="J19">
        <v>0</v>
      </c>
      <c r="K19">
        <v>34851</v>
      </c>
      <c r="L19">
        <v>0</v>
      </c>
      <c r="M19">
        <v>617.851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0.203324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34851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25">
      <c r="A20">
        <v>20230725152935</v>
      </c>
      <c r="B20">
        <v>100</v>
      </c>
      <c r="C20">
        <v>2</v>
      </c>
      <c r="D20">
        <v>10</v>
      </c>
      <c r="E20">
        <v>0</v>
      </c>
      <c r="F20">
        <v>743.58100000000002</v>
      </c>
      <c r="G20">
        <v>7514.37</v>
      </c>
      <c r="H20">
        <v>0</v>
      </c>
      <c r="I20">
        <v>26300.3</v>
      </c>
      <c r="J20">
        <v>0</v>
      </c>
      <c r="K20">
        <v>34270</v>
      </c>
      <c r="L20">
        <v>761.49800000000005</v>
      </c>
      <c r="M20">
        <v>741.62199999999996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0.215444</v>
      </c>
      <c r="U20">
        <v>0.21968799999999999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3378</v>
      </c>
      <c r="AK20">
        <v>30892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25">
      <c r="A21">
        <v>20230725153247</v>
      </c>
      <c r="B21">
        <v>100</v>
      </c>
      <c r="C21">
        <v>2</v>
      </c>
      <c r="D21">
        <v>20</v>
      </c>
      <c r="E21">
        <v>0</v>
      </c>
      <c r="F21">
        <v>718.68299999999999</v>
      </c>
      <c r="G21">
        <v>7423.07</v>
      </c>
      <c r="H21">
        <v>0</v>
      </c>
      <c r="I21">
        <v>25980.7</v>
      </c>
      <c r="J21">
        <v>0</v>
      </c>
      <c r="K21">
        <v>34586</v>
      </c>
      <c r="L21">
        <v>752.98900000000003</v>
      </c>
      <c r="M21">
        <v>710.10500000000002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0.21479799999999999</v>
      </c>
      <c r="U21">
        <v>0.214584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6918</v>
      </c>
      <c r="AK21">
        <v>27668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25">
      <c r="A22">
        <v>20230725153628</v>
      </c>
      <c r="B22">
        <v>100</v>
      </c>
      <c r="C22">
        <v>2</v>
      </c>
      <c r="D22">
        <v>30</v>
      </c>
      <c r="E22">
        <v>0</v>
      </c>
      <c r="F22">
        <v>880.87300000000005</v>
      </c>
      <c r="G22">
        <v>8284.4</v>
      </c>
      <c r="H22">
        <v>0</v>
      </c>
      <c r="I22">
        <v>28995.4</v>
      </c>
      <c r="J22">
        <v>0</v>
      </c>
      <c r="K22">
        <v>34609</v>
      </c>
      <c r="L22">
        <v>938.04399999999998</v>
      </c>
      <c r="M22">
        <v>856.77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0.24212</v>
      </c>
      <c r="U22">
        <v>0.23821200000000001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10264</v>
      </c>
      <c r="AK22">
        <v>24345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25">
      <c r="A23">
        <v>20230725153947</v>
      </c>
      <c r="B23">
        <v>100</v>
      </c>
      <c r="C23">
        <v>2</v>
      </c>
      <c r="D23">
        <v>40</v>
      </c>
      <c r="E23">
        <v>0</v>
      </c>
      <c r="F23">
        <v>720.60599999999999</v>
      </c>
      <c r="G23">
        <v>7489.71</v>
      </c>
      <c r="H23">
        <v>0</v>
      </c>
      <c r="I23">
        <v>26214</v>
      </c>
      <c r="J23">
        <v>0</v>
      </c>
      <c r="K23">
        <v>34745</v>
      </c>
      <c r="L23">
        <v>776.82600000000002</v>
      </c>
      <c r="M23">
        <v>682.78300000000002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0.21962400000000001</v>
      </c>
      <c r="U23">
        <v>0.21282999999999999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13974</v>
      </c>
      <c r="AK23">
        <v>20771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25">
      <c r="A24">
        <v>20230725154244</v>
      </c>
      <c r="B24">
        <v>100</v>
      </c>
      <c r="C24">
        <v>5</v>
      </c>
      <c r="D24">
        <v>0</v>
      </c>
      <c r="E24">
        <v>0</v>
      </c>
      <c r="F24">
        <v>617.851</v>
      </c>
      <c r="G24">
        <v>7086.03</v>
      </c>
      <c r="H24">
        <v>0</v>
      </c>
      <c r="I24">
        <v>24801.1</v>
      </c>
      <c r="J24">
        <v>0</v>
      </c>
      <c r="K24">
        <v>34851</v>
      </c>
      <c r="L24">
        <v>0</v>
      </c>
      <c r="M24">
        <v>617.851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0.203324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34851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25">
      <c r="A25">
        <v>20230725154553</v>
      </c>
      <c r="B25">
        <v>100</v>
      </c>
      <c r="C25">
        <v>5</v>
      </c>
      <c r="D25">
        <v>10</v>
      </c>
      <c r="E25">
        <v>0</v>
      </c>
      <c r="F25">
        <v>708.76300000000003</v>
      </c>
      <c r="G25">
        <v>7322.9</v>
      </c>
      <c r="H25">
        <v>0</v>
      </c>
      <c r="I25">
        <v>25630.1</v>
      </c>
      <c r="J25">
        <v>0</v>
      </c>
      <c r="K25">
        <v>34202</v>
      </c>
      <c r="L25">
        <v>779.03599999999994</v>
      </c>
      <c r="M25">
        <v>701.06100000000004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0.21709600000000001</v>
      </c>
      <c r="U25">
        <v>0.21378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3378</v>
      </c>
      <c r="AK25">
        <v>30824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x14ac:dyDescent="0.25">
      <c r="A26">
        <v>20230725154853</v>
      </c>
      <c r="B26">
        <v>100</v>
      </c>
      <c r="C26">
        <v>5</v>
      </c>
      <c r="D26">
        <v>20</v>
      </c>
      <c r="E26">
        <v>0</v>
      </c>
      <c r="F26">
        <v>640.02599999999995</v>
      </c>
      <c r="G26">
        <v>7049.41</v>
      </c>
      <c r="H26">
        <v>0</v>
      </c>
      <c r="I26">
        <v>24672.9</v>
      </c>
      <c r="J26">
        <v>0</v>
      </c>
      <c r="K26">
        <v>34593</v>
      </c>
      <c r="L26">
        <v>656.71299999999997</v>
      </c>
      <c r="M26">
        <v>635.85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0.20051099999999999</v>
      </c>
      <c r="U26">
        <v>0.2046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6925</v>
      </c>
      <c r="AK26">
        <v>27668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x14ac:dyDescent="0.25">
      <c r="A27">
        <v>20230725155204</v>
      </c>
      <c r="B27">
        <v>100</v>
      </c>
      <c r="C27">
        <v>5</v>
      </c>
      <c r="D27">
        <v>30</v>
      </c>
      <c r="E27">
        <v>0</v>
      </c>
      <c r="F27">
        <v>689.44799999999998</v>
      </c>
      <c r="G27">
        <v>7400.78</v>
      </c>
      <c r="H27">
        <v>0</v>
      </c>
      <c r="I27">
        <v>25902.7</v>
      </c>
      <c r="J27">
        <v>0</v>
      </c>
      <c r="K27">
        <v>34677</v>
      </c>
      <c r="L27">
        <v>712.37900000000002</v>
      </c>
      <c r="M27">
        <v>679.78399999999999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0.21096300000000001</v>
      </c>
      <c r="U27">
        <v>0.21445600000000001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10281</v>
      </c>
      <c r="AK27">
        <v>24396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43" x14ac:dyDescent="0.25">
      <c r="A28">
        <v>20230725155520</v>
      </c>
      <c r="B28">
        <v>100</v>
      </c>
      <c r="C28">
        <v>5</v>
      </c>
      <c r="D28">
        <v>40</v>
      </c>
      <c r="E28">
        <v>0</v>
      </c>
      <c r="F28">
        <v>728.11699999999996</v>
      </c>
      <c r="G28">
        <v>7558.89</v>
      </c>
      <c r="H28">
        <v>0</v>
      </c>
      <c r="I28">
        <v>26456.1</v>
      </c>
      <c r="J28">
        <v>0</v>
      </c>
      <c r="K28">
        <v>34748</v>
      </c>
      <c r="L28">
        <v>783.17899999999997</v>
      </c>
      <c r="M28">
        <v>691.06500000000005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0.22138099999999999</v>
      </c>
      <c r="U28">
        <v>0.214946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13977</v>
      </c>
      <c r="AK28">
        <v>20771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25">
      <c r="A29">
        <v>20230725155814</v>
      </c>
      <c r="B29">
        <v>100</v>
      </c>
      <c r="C29">
        <v>10</v>
      </c>
      <c r="D29">
        <v>0</v>
      </c>
      <c r="E29">
        <v>0</v>
      </c>
      <c r="F29">
        <v>617.851</v>
      </c>
      <c r="G29">
        <v>7086.03</v>
      </c>
      <c r="H29">
        <v>0</v>
      </c>
      <c r="I29">
        <v>24801.1</v>
      </c>
      <c r="J29">
        <v>0</v>
      </c>
      <c r="K29">
        <v>34851</v>
      </c>
      <c r="L29">
        <v>0</v>
      </c>
      <c r="M29">
        <v>617.851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0.203324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34851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1:43" x14ac:dyDescent="0.25">
      <c r="A30">
        <v>20230725160108</v>
      </c>
      <c r="B30">
        <v>100</v>
      </c>
      <c r="C30">
        <v>10</v>
      </c>
      <c r="D30">
        <v>10</v>
      </c>
      <c r="E30">
        <v>0</v>
      </c>
      <c r="F30">
        <v>622.9</v>
      </c>
      <c r="G30">
        <v>6948.19</v>
      </c>
      <c r="H30">
        <v>0</v>
      </c>
      <c r="I30">
        <v>24318.7</v>
      </c>
      <c r="J30">
        <v>0</v>
      </c>
      <c r="K30">
        <v>34278</v>
      </c>
      <c r="L30">
        <v>646.27800000000002</v>
      </c>
      <c r="M30">
        <v>620.33799999999997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0.199986</v>
      </c>
      <c r="U30">
        <v>0.20299900000000001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3386</v>
      </c>
      <c r="AK30">
        <v>30892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x14ac:dyDescent="0.25">
      <c r="A31">
        <v>20230725160403</v>
      </c>
      <c r="B31">
        <v>100</v>
      </c>
      <c r="C31">
        <v>10</v>
      </c>
      <c r="D31">
        <v>20</v>
      </c>
      <c r="E31">
        <v>0</v>
      </c>
      <c r="F31">
        <v>644.30700000000002</v>
      </c>
      <c r="G31">
        <v>7075.43</v>
      </c>
      <c r="H31">
        <v>0</v>
      </c>
      <c r="I31">
        <v>24764</v>
      </c>
      <c r="J31">
        <v>0</v>
      </c>
      <c r="K31">
        <v>34590</v>
      </c>
      <c r="L31">
        <v>669.48599999999999</v>
      </c>
      <c r="M31">
        <v>638.00800000000004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0.20288200000000001</v>
      </c>
      <c r="U31">
        <v>0.20496900000000001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6922</v>
      </c>
      <c r="AK31">
        <v>27668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x14ac:dyDescent="0.25">
      <c r="A32">
        <v>20230725160740</v>
      </c>
      <c r="B32">
        <v>100</v>
      </c>
      <c r="C32">
        <v>10</v>
      </c>
      <c r="D32">
        <v>30</v>
      </c>
      <c r="E32">
        <v>0</v>
      </c>
      <c r="F32">
        <v>905.64</v>
      </c>
      <c r="G32">
        <v>8359.36</v>
      </c>
      <c r="H32">
        <v>0</v>
      </c>
      <c r="I32">
        <v>29257.8</v>
      </c>
      <c r="J32">
        <v>0</v>
      </c>
      <c r="K32">
        <v>34386</v>
      </c>
      <c r="L32">
        <v>1000.86</v>
      </c>
      <c r="M32">
        <v>865.50599999999997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0.250861</v>
      </c>
      <c r="U32">
        <v>0.23983399999999999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10196</v>
      </c>
      <c r="AK32">
        <v>24190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 x14ac:dyDescent="0.25">
      <c r="A33">
        <v>20230725161056</v>
      </c>
      <c r="B33">
        <v>100</v>
      </c>
      <c r="C33">
        <v>10</v>
      </c>
      <c r="D33">
        <v>40</v>
      </c>
      <c r="E33">
        <v>0</v>
      </c>
      <c r="F33">
        <v>714.58799999999997</v>
      </c>
      <c r="G33">
        <v>7472.58</v>
      </c>
      <c r="H33">
        <v>0</v>
      </c>
      <c r="I33">
        <v>26154</v>
      </c>
      <c r="J33">
        <v>0</v>
      </c>
      <c r="K33">
        <v>34745</v>
      </c>
      <c r="L33">
        <v>763.26599999999996</v>
      </c>
      <c r="M33">
        <v>681.83900000000006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0.21843899999999999</v>
      </c>
      <c r="U33">
        <v>0.21280199999999999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13974</v>
      </c>
      <c r="AK33">
        <v>20771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7"/>
  <sheetViews>
    <sheetView workbookViewId="0">
      <selection activeCell="A2" sqref="A2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t="s">
        <v>54</v>
      </c>
    </row>
    <row r="3" spans="1:43" x14ac:dyDescent="0.25">
      <c r="A3">
        <v>20230725152619</v>
      </c>
      <c r="B3">
        <v>100</v>
      </c>
      <c r="C3">
        <v>2</v>
      </c>
      <c r="D3">
        <v>0</v>
      </c>
      <c r="E3">
        <v>0</v>
      </c>
      <c r="F3">
        <v>617.851</v>
      </c>
      <c r="G3">
        <v>7086.03</v>
      </c>
      <c r="H3">
        <v>0</v>
      </c>
      <c r="I3">
        <v>24801.1</v>
      </c>
      <c r="J3">
        <v>0</v>
      </c>
      <c r="K3">
        <v>34851</v>
      </c>
      <c r="L3">
        <v>0</v>
      </c>
      <c r="M3">
        <v>617.851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0.203324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34851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25">
      <c r="A4">
        <v>20230725152935</v>
      </c>
      <c r="B4">
        <v>100</v>
      </c>
      <c r="C4">
        <v>2</v>
      </c>
      <c r="D4">
        <v>10</v>
      </c>
      <c r="E4">
        <v>0</v>
      </c>
      <c r="F4">
        <v>743.58100000000002</v>
      </c>
      <c r="G4">
        <v>7514.37</v>
      </c>
      <c r="H4">
        <v>0</v>
      </c>
      <c r="I4">
        <v>26300.3</v>
      </c>
      <c r="J4">
        <v>0</v>
      </c>
      <c r="K4">
        <v>34270</v>
      </c>
      <c r="L4">
        <v>761.49800000000005</v>
      </c>
      <c r="M4">
        <v>741.62199999999996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0.215444</v>
      </c>
      <c r="U4">
        <v>0.21968799999999999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3378</v>
      </c>
      <c r="AK4">
        <v>30892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5">
      <c r="A5">
        <v>20230725153247</v>
      </c>
      <c r="B5">
        <v>100</v>
      </c>
      <c r="C5">
        <v>2</v>
      </c>
      <c r="D5">
        <v>20</v>
      </c>
      <c r="E5">
        <v>0</v>
      </c>
      <c r="F5">
        <v>718.68299999999999</v>
      </c>
      <c r="G5">
        <v>7423.07</v>
      </c>
      <c r="H5">
        <v>0</v>
      </c>
      <c r="I5">
        <v>25980.7</v>
      </c>
      <c r="J5">
        <v>0</v>
      </c>
      <c r="K5">
        <v>34586</v>
      </c>
      <c r="L5">
        <v>752.98900000000003</v>
      </c>
      <c r="M5">
        <v>710.10500000000002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0.21479799999999999</v>
      </c>
      <c r="U5">
        <v>0.214584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6918</v>
      </c>
      <c r="AK5">
        <v>27668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25">
      <c r="A6">
        <v>20230725153628</v>
      </c>
      <c r="B6">
        <v>100</v>
      </c>
      <c r="C6">
        <v>2</v>
      </c>
      <c r="D6">
        <v>30</v>
      </c>
      <c r="E6">
        <v>0</v>
      </c>
      <c r="F6">
        <v>880.87300000000005</v>
      </c>
      <c r="G6">
        <v>8284.4</v>
      </c>
      <c r="H6">
        <v>0</v>
      </c>
      <c r="I6">
        <v>28995.4</v>
      </c>
      <c r="J6">
        <v>0</v>
      </c>
      <c r="K6">
        <v>34609</v>
      </c>
      <c r="L6">
        <v>938.04399999999998</v>
      </c>
      <c r="M6">
        <v>856.77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0.24212</v>
      </c>
      <c r="U6">
        <v>0.23821200000000001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10264</v>
      </c>
      <c r="AK6">
        <v>24345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25">
      <c r="A7">
        <v>20230725153947</v>
      </c>
      <c r="B7">
        <v>100</v>
      </c>
      <c r="C7">
        <v>2</v>
      </c>
      <c r="D7">
        <v>40</v>
      </c>
      <c r="E7">
        <v>0</v>
      </c>
      <c r="F7">
        <v>720.60599999999999</v>
      </c>
      <c r="G7">
        <v>7489.71</v>
      </c>
      <c r="H7">
        <v>0</v>
      </c>
      <c r="I7">
        <v>26214</v>
      </c>
      <c r="J7">
        <v>0</v>
      </c>
      <c r="K7">
        <v>34745</v>
      </c>
      <c r="L7">
        <v>776.82600000000002</v>
      </c>
      <c r="M7">
        <v>682.78300000000002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0.21962400000000001</v>
      </c>
      <c r="U7">
        <v>0.21282999999999999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13974</v>
      </c>
      <c r="AK7">
        <v>20771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5">
      <c r="A8">
        <v>20230725154244</v>
      </c>
      <c r="B8">
        <v>100</v>
      </c>
      <c r="C8">
        <v>5</v>
      </c>
      <c r="D8">
        <v>0</v>
      </c>
      <c r="E8">
        <v>0</v>
      </c>
      <c r="F8">
        <v>617.851</v>
      </c>
      <c r="G8">
        <v>7086.03</v>
      </c>
      <c r="H8">
        <v>0</v>
      </c>
      <c r="I8">
        <v>24801.1</v>
      </c>
      <c r="J8">
        <v>0</v>
      </c>
      <c r="K8">
        <v>34851</v>
      </c>
      <c r="L8">
        <v>0</v>
      </c>
      <c r="M8">
        <v>617.851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0.203324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34851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5">
      <c r="A9">
        <v>20230725154553</v>
      </c>
      <c r="B9">
        <v>100</v>
      </c>
      <c r="C9">
        <v>5</v>
      </c>
      <c r="D9">
        <v>10</v>
      </c>
      <c r="E9">
        <v>0</v>
      </c>
      <c r="F9">
        <v>708.76300000000003</v>
      </c>
      <c r="G9">
        <v>7322.9</v>
      </c>
      <c r="H9">
        <v>0</v>
      </c>
      <c r="I9">
        <v>25630.1</v>
      </c>
      <c r="J9">
        <v>0</v>
      </c>
      <c r="K9">
        <v>34202</v>
      </c>
      <c r="L9">
        <v>779.03599999999994</v>
      </c>
      <c r="M9">
        <v>701.06100000000004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0.21709600000000001</v>
      </c>
      <c r="U9">
        <v>0.21378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3378</v>
      </c>
      <c r="AK9">
        <v>30824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25">
      <c r="A10">
        <v>20230725154853</v>
      </c>
      <c r="B10">
        <v>100</v>
      </c>
      <c r="C10">
        <v>5</v>
      </c>
      <c r="D10">
        <v>20</v>
      </c>
      <c r="E10">
        <v>0</v>
      </c>
      <c r="F10">
        <v>640.02599999999995</v>
      </c>
      <c r="G10">
        <v>7049.41</v>
      </c>
      <c r="H10">
        <v>0</v>
      </c>
      <c r="I10">
        <v>24672.9</v>
      </c>
      <c r="J10">
        <v>0</v>
      </c>
      <c r="K10">
        <v>34593</v>
      </c>
      <c r="L10">
        <v>656.71299999999997</v>
      </c>
      <c r="M10">
        <v>635.85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0.20051099999999999</v>
      </c>
      <c r="U10">
        <v>0.2046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6925</v>
      </c>
      <c r="AK10">
        <v>27668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25">
      <c r="A11">
        <v>20230725155204</v>
      </c>
      <c r="B11">
        <v>100</v>
      </c>
      <c r="C11">
        <v>5</v>
      </c>
      <c r="D11">
        <v>30</v>
      </c>
      <c r="E11">
        <v>0</v>
      </c>
      <c r="F11">
        <v>689.44799999999998</v>
      </c>
      <c r="G11">
        <v>7400.78</v>
      </c>
      <c r="H11">
        <v>0</v>
      </c>
      <c r="I11">
        <v>25902.7</v>
      </c>
      <c r="J11">
        <v>0</v>
      </c>
      <c r="K11">
        <v>34677</v>
      </c>
      <c r="L11">
        <v>712.37900000000002</v>
      </c>
      <c r="M11">
        <v>679.78399999999999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0.21096300000000001</v>
      </c>
      <c r="U11">
        <v>0.21445600000000001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10281</v>
      </c>
      <c r="AK11">
        <v>24396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25">
      <c r="A12">
        <v>20230725155520</v>
      </c>
      <c r="B12">
        <v>100</v>
      </c>
      <c r="C12">
        <v>5</v>
      </c>
      <c r="D12">
        <v>40</v>
      </c>
      <c r="E12">
        <v>0</v>
      </c>
      <c r="F12">
        <v>728.11699999999996</v>
      </c>
      <c r="G12">
        <v>7558.89</v>
      </c>
      <c r="H12">
        <v>0</v>
      </c>
      <c r="I12">
        <v>26456.1</v>
      </c>
      <c r="J12">
        <v>0</v>
      </c>
      <c r="K12">
        <v>34748</v>
      </c>
      <c r="L12">
        <v>783.17899999999997</v>
      </c>
      <c r="M12">
        <v>691.06500000000005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0.22138099999999999</v>
      </c>
      <c r="U12">
        <v>0.214946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13977</v>
      </c>
      <c r="AK12">
        <v>20771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25">
      <c r="A13">
        <v>20230725155814</v>
      </c>
      <c r="B13">
        <v>100</v>
      </c>
      <c r="C13">
        <v>10</v>
      </c>
      <c r="D13">
        <v>0</v>
      </c>
      <c r="E13">
        <v>0</v>
      </c>
      <c r="F13">
        <v>617.851</v>
      </c>
      <c r="G13">
        <v>7086.03</v>
      </c>
      <c r="H13">
        <v>0</v>
      </c>
      <c r="I13">
        <v>24801.1</v>
      </c>
      <c r="J13">
        <v>0</v>
      </c>
      <c r="K13">
        <v>34851</v>
      </c>
      <c r="L13">
        <v>0</v>
      </c>
      <c r="M13">
        <v>617.851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0.203324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34851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25">
      <c r="A14">
        <v>20230725160108</v>
      </c>
      <c r="B14">
        <v>100</v>
      </c>
      <c r="C14">
        <v>10</v>
      </c>
      <c r="D14">
        <v>10</v>
      </c>
      <c r="E14">
        <v>0</v>
      </c>
      <c r="F14">
        <v>622.9</v>
      </c>
      <c r="G14">
        <v>6948.19</v>
      </c>
      <c r="H14">
        <v>0</v>
      </c>
      <c r="I14">
        <v>24318.7</v>
      </c>
      <c r="J14">
        <v>0</v>
      </c>
      <c r="K14">
        <v>34278</v>
      </c>
      <c r="L14">
        <v>646.27800000000002</v>
      </c>
      <c r="M14">
        <v>620.33799999999997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0.199986</v>
      </c>
      <c r="U14">
        <v>0.20299900000000001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3386</v>
      </c>
      <c r="AK14">
        <v>30892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25">
      <c r="A15">
        <v>20230725160403</v>
      </c>
      <c r="B15">
        <v>100</v>
      </c>
      <c r="C15">
        <v>10</v>
      </c>
      <c r="D15">
        <v>20</v>
      </c>
      <c r="E15">
        <v>0</v>
      </c>
      <c r="F15">
        <v>644.30700000000002</v>
      </c>
      <c r="G15">
        <v>7075.43</v>
      </c>
      <c r="H15">
        <v>0</v>
      </c>
      <c r="I15">
        <v>24764</v>
      </c>
      <c r="J15">
        <v>0</v>
      </c>
      <c r="K15">
        <v>34590</v>
      </c>
      <c r="L15">
        <v>669.48599999999999</v>
      </c>
      <c r="M15">
        <v>638.00800000000004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0.20288200000000001</v>
      </c>
      <c r="U15">
        <v>0.20496900000000001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6922</v>
      </c>
      <c r="AK15">
        <v>27668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25">
      <c r="A16">
        <v>20230725160740</v>
      </c>
      <c r="B16">
        <v>100</v>
      </c>
      <c r="C16">
        <v>10</v>
      </c>
      <c r="D16">
        <v>30</v>
      </c>
      <c r="E16">
        <v>0</v>
      </c>
      <c r="F16">
        <v>905.64</v>
      </c>
      <c r="G16">
        <v>8359.36</v>
      </c>
      <c r="H16">
        <v>0</v>
      </c>
      <c r="I16">
        <v>29257.8</v>
      </c>
      <c r="J16">
        <v>0</v>
      </c>
      <c r="K16">
        <v>34386</v>
      </c>
      <c r="L16">
        <v>1000.86</v>
      </c>
      <c r="M16">
        <v>865.50599999999997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0.250861</v>
      </c>
      <c r="U16">
        <v>0.23983399999999999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10196</v>
      </c>
      <c r="AK16">
        <v>24190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25">
      <c r="A17">
        <v>20230725161056</v>
      </c>
      <c r="B17">
        <v>100</v>
      </c>
      <c r="C17">
        <v>10</v>
      </c>
      <c r="D17">
        <v>40</v>
      </c>
      <c r="E17">
        <v>0</v>
      </c>
      <c r="F17">
        <v>714.58799999999997</v>
      </c>
      <c r="G17">
        <v>7472.58</v>
      </c>
      <c r="H17">
        <v>0</v>
      </c>
      <c r="I17">
        <v>26154</v>
      </c>
      <c r="J17">
        <v>0</v>
      </c>
      <c r="K17">
        <v>34745</v>
      </c>
      <c r="L17">
        <v>763.26599999999996</v>
      </c>
      <c r="M17">
        <v>681.83900000000006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0.21843899999999999</v>
      </c>
      <c r="U17">
        <v>0.21280199999999999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13974</v>
      </c>
      <c r="AK17">
        <v>20771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raw_data</vt:lpstr>
      <vt:lpstr>100demand</vt:lpstr>
      <vt:lpstr>70demand</vt:lpstr>
      <vt:lpstr>120demand</vt:lpstr>
      <vt:lpstr>25%fleet</vt:lpstr>
      <vt:lpstr>100%ice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 Li</cp:lastModifiedBy>
  <dcterms:created xsi:type="dcterms:W3CDTF">2023-07-26T11:24:28Z</dcterms:created>
  <dcterms:modified xsi:type="dcterms:W3CDTF">2023-07-26T11:55:57Z</dcterms:modified>
</cp:coreProperties>
</file>