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weppler/Downloads/Grad School/"/>
    </mc:Choice>
  </mc:AlternateContent>
  <xr:revisionPtr revIDLastSave="0" documentId="13_ncr:1_{D1A57D30-CF40-B84C-9A61-917C00BB82CD}" xr6:coauthVersionLast="47" xr6:coauthVersionMax="47" xr10:uidLastSave="{00000000-0000-0000-0000-000000000000}"/>
  <bookViews>
    <workbookView xWindow="5100" yWindow="780" windowWidth="23320" windowHeight="16580" activeTab="1" xr2:uid="{7A92E4AD-769F-A94B-8F77-3030BCE533CC}"/>
  </bookViews>
  <sheets>
    <sheet name="Q1" sheetId="1" r:id="rId1"/>
    <sheet name="Q2" sheetId="2" r:id="rId2"/>
  </sheets>
  <definedNames>
    <definedName name="solver_adj" localSheetId="0" hidden="1">'Q1'!$B$18:$E$22,'Q1'!$C$27:$E$27</definedName>
    <definedName name="solver_adj" localSheetId="1" hidden="1">'Q2'!$B$13:$G$13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'Q1'!$B$23:$E$23</definedName>
    <definedName name="solver_lhs1" localSheetId="1" hidden="1">'Q2'!$B$13:$G$13</definedName>
    <definedName name="solver_lhs2" localSheetId="0" hidden="1">'Q1'!$C$27:$E$27</definedName>
    <definedName name="solver_lhs2" localSheetId="1" hidden="1">'Q2'!$H$2:$H$7</definedName>
    <definedName name="solver_lhs3" localSheetId="0" hidden="1">'Q1'!$F$18:$F$22</definedName>
    <definedName name="solver_lhs3" localSheetId="1" hidden="1">'Q2'!$I$8</definedName>
    <definedName name="solver_lhs4" localSheetId="0" hidden="1">'Q1'!$F$27</definedName>
    <definedName name="solver_lhs5" localSheetId="0" hidden="1">'Q1'!$F$27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opt" localSheetId="0" hidden="1">'Q1'!$B$35</definedName>
    <definedName name="solver_opt" localSheetId="1" hidden="1">'Q2'!$I$16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5</definedName>
    <definedName name="solver_rel2" localSheetId="0" hidden="1">5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0" hidden="1">2</definedName>
    <definedName name="solver_rel5" localSheetId="0" hidden="1">2</definedName>
    <definedName name="solver_rhs1" localSheetId="0" hidden="1">'Q1'!$B$25:$E$25</definedName>
    <definedName name="solver_rhs1" localSheetId="1" hidden="1">"binary"</definedName>
    <definedName name="solver_rhs2" localSheetId="0" hidden="1">"binary"</definedName>
    <definedName name="solver_rhs2" localSheetId="1" hidden="1">'Q2'!$J$2:$J$7</definedName>
    <definedName name="solver_rhs3" localSheetId="0" hidden="1">'Q1'!$H$18:$H$22</definedName>
    <definedName name="solver_rhs3" localSheetId="1" hidden="1">'Q2'!$K$8</definedName>
    <definedName name="solver_rhs4" localSheetId="0" hidden="1">'Q1'!$H$27</definedName>
    <definedName name="solver_rhs5" localSheetId="0" hidden="1">'Q1'!$H$27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H22" i="1"/>
  <c r="H20" i="1"/>
  <c r="H19" i="1"/>
  <c r="H3" i="2"/>
  <c r="H4" i="2"/>
  <c r="H5" i="2"/>
  <c r="H6" i="2"/>
  <c r="H7" i="2"/>
  <c r="H2" i="2"/>
  <c r="I8" i="2"/>
  <c r="I16" i="2"/>
  <c r="F27" i="1"/>
  <c r="B33" i="1"/>
  <c r="B32" i="1"/>
  <c r="F19" i="1"/>
  <c r="F20" i="1"/>
  <c r="F21" i="1"/>
  <c r="F22" i="1"/>
  <c r="F18" i="1"/>
  <c r="C23" i="1"/>
  <c r="D23" i="1"/>
  <c r="E23" i="1"/>
  <c r="H18" i="1"/>
  <c r="H21" i="1"/>
  <c r="B23" i="1"/>
  <c r="B34" i="1" l="1"/>
  <c r="B35" i="1" s="1"/>
</calcChain>
</file>

<file path=xl/sharedStrings.xml><?xml version="1.0" encoding="utf-8"?>
<sst xmlns="http://schemas.openxmlformats.org/spreadsheetml/2006/main" count="57" uniqueCount="26">
  <si>
    <t>Distribution costs per pair from To</t>
  </si>
  <si>
    <t>Pontiac</t>
  </si>
  <si>
    <t>Cincinnati</t>
  </si>
  <si>
    <t>Dayton</t>
  </si>
  <si>
    <t>Atlanta</t>
  </si>
  <si>
    <t>Milwaukee</t>
  </si>
  <si>
    <t>Buffalo</t>
  </si>
  <si>
    <t>Demand</t>
  </si>
  <si>
    <t>&lt;=</t>
  </si>
  <si>
    <t>Production Units</t>
  </si>
  <si>
    <t>Build?</t>
  </si>
  <si>
    <t>=</t>
  </si>
  <si>
    <t>Objective</t>
  </si>
  <si>
    <t>Capacity</t>
  </si>
  <si>
    <t>Fixed Cost</t>
  </si>
  <si>
    <t>Production Cost</t>
  </si>
  <si>
    <t>Shipping Cost =</t>
  </si>
  <si>
    <t>Fixed Cost =</t>
  </si>
  <si>
    <t>Production Cost =</t>
  </si>
  <si>
    <t>Total Cost =</t>
  </si>
  <si>
    <t>Region 0</t>
  </si>
  <si>
    <t>Region 1</t>
  </si>
  <si>
    <t>Region 2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</si>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</sst>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3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0" xfId="0" applyAlignment="1"/>
    <xf numFmtId="0" fontId="0" fillId="0" borderId="1" xfId="0" applyFill="1" applyBorder="1"/>
    <xf numFmtId="43" fontId="0" fillId="0" borderId="1" xfId="1" applyFont="1" applyBorder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2D0B-552C-0245-A4D4-8B618D22E649}">
  <dimension ref="A4:H35"/>
  <sheetViews>
    <sheetView topLeftCell="A2" workbookViewId="0">
      <selection activeCell="F22" sqref="F22"/>
    </sheetView>
  </sheetViews>
  <sheetFormatPr baseColWidth="10" defaultRowHeight="16" x14ac:dyDescent="0.2"/>
  <cols>
    <col min="1" max="1" width="20.6640625" customWidth="1"/>
    <col min="5" max="5" width="13.83203125" bestFit="1" customWidth="1"/>
  </cols>
  <sheetData>
    <row r="4" spans="1:6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6" x14ac:dyDescent="0.2">
      <c r="A5" s="3" t="s">
        <v>5</v>
      </c>
      <c r="B5" s="4">
        <v>0.42</v>
      </c>
      <c r="C5" s="4">
        <v>0.46</v>
      </c>
      <c r="D5" s="4">
        <v>0.44</v>
      </c>
      <c r="E5" s="4">
        <v>0.48</v>
      </c>
      <c r="F5" s="2"/>
    </row>
    <row r="6" spans="1:6" x14ac:dyDescent="0.2">
      <c r="A6" s="3" t="s">
        <v>3</v>
      </c>
      <c r="B6" s="3">
        <v>0.36</v>
      </c>
      <c r="C6" s="3">
        <v>0.37</v>
      </c>
      <c r="D6" s="3">
        <v>0.3</v>
      </c>
      <c r="E6" s="3">
        <v>0.45</v>
      </c>
      <c r="F6" s="2"/>
    </row>
    <row r="7" spans="1:6" x14ac:dyDescent="0.2">
      <c r="A7" s="3" t="s">
        <v>2</v>
      </c>
      <c r="B7" s="3">
        <v>0.41</v>
      </c>
      <c r="C7" s="3">
        <v>0.3</v>
      </c>
      <c r="D7" s="3">
        <v>0.37</v>
      </c>
      <c r="E7" s="3">
        <v>0.43</v>
      </c>
      <c r="F7" s="2"/>
    </row>
    <row r="8" spans="1:6" x14ac:dyDescent="0.2">
      <c r="A8" s="3" t="s">
        <v>6</v>
      </c>
      <c r="B8" s="3">
        <v>0.39</v>
      </c>
      <c r="C8" s="3">
        <v>0.42</v>
      </c>
      <c r="D8" s="3">
        <v>0.38</v>
      </c>
      <c r="E8" s="3">
        <v>0.46</v>
      </c>
      <c r="F8" s="2"/>
    </row>
    <row r="9" spans="1:6" x14ac:dyDescent="0.2">
      <c r="A9" s="3" t="s">
        <v>4</v>
      </c>
      <c r="B9" s="3">
        <v>0.5</v>
      </c>
      <c r="C9" s="3">
        <v>0.43</v>
      </c>
      <c r="D9" s="3">
        <v>0.45</v>
      </c>
      <c r="E9" s="3">
        <v>0.27</v>
      </c>
      <c r="F9" s="2"/>
    </row>
    <row r="10" spans="1:6" x14ac:dyDescent="0.2">
      <c r="B10" s="2"/>
      <c r="C10" s="2"/>
      <c r="D10" s="2"/>
      <c r="E10" s="2"/>
    </row>
    <row r="11" spans="1:6" x14ac:dyDescent="0.2">
      <c r="B11" s="1"/>
      <c r="C11" s="1"/>
      <c r="D11" s="1"/>
      <c r="E11" s="1"/>
    </row>
    <row r="12" spans="1:6" x14ac:dyDescent="0.2">
      <c r="A12" s="2"/>
      <c r="B12" s="2"/>
      <c r="C12" s="2"/>
      <c r="D12" s="2"/>
      <c r="E12" s="2"/>
    </row>
    <row r="17" spans="1:8" x14ac:dyDescent="0.2">
      <c r="A17" s="3" t="s">
        <v>9</v>
      </c>
      <c r="B17" s="3" t="s">
        <v>1</v>
      </c>
      <c r="C17" s="3" t="s">
        <v>2</v>
      </c>
      <c r="D17" s="3" t="s">
        <v>3</v>
      </c>
      <c r="E17" s="3" t="s">
        <v>4</v>
      </c>
      <c r="H17" t="s">
        <v>7</v>
      </c>
    </row>
    <row r="18" spans="1:8" x14ac:dyDescent="0.2">
      <c r="A18" s="3" t="s">
        <v>5</v>
      </c>
      <c r="B18" s="7">
        <v>10000</v>
      </c>
      <c r="C18" s="7">
        <v>0</v>
      </c>
      <c r="D18" s="7">
        <v>0</v>
      </c>
      <c r="E18" s="7">
        <v>0</v>
      </c>
      <c r="F18" s="12">
        <f>SUM(B18:E18)</f>
        <v>10000</v>
      </c>
      <c r="G18" t="s">
        <v>11</v>
      </c>
      <c r="H18">
        <f>10000</f>
        <v>10000</v>
      </c>
    </row>
    <row r="19" spans="1:8" x14ac:dyDescent="0.2">
      <c r="A19" s="3" t="s">
        <v>3</v>
      </c>
      <c r="B19" s="7">
        <v>3000</v>
      </c>
      <c r="C19" s="7">
        <v>12000</v>
      </c>
      <c r="D19" s="7">
        <v>0</v>
      </c>
      <c r="E19" s="7">
        <v>0</v>
      </c>
      <c r="F19" s="12">
        <f t="shared" ref="F19:F26" si="0">SUM(B19:E19)</f>
        <v>15000</v>
      </c>
      <c r="G19" t="s">
        <v>11</v>
      </c>
      <c r="H19">
        <f>15000</f>
        <v>15000</v>
      </c>
    </row>
    <row r="20" spans="1:8" x14ac:dyDescent="0.2">
      <c r="A20" s="3" t="s">
        <v>2</v>
      </c>
      <c r="B20" s="7">
        <v>0</v>
      </c>
      <c r="C20" s="7">
        <v>16000</v>
      </c>
      <c r="D20" s="7">
        <v>0</v>
      </c>
      <c r="E20" s="7">
        <v>0</v>
      </c>
      <c r="F20" s="12">
        <f t="shared" si="0"/>
        <v>16000</v>
      </c>
      <c r="G20" t="s">
        <v>11</v>
      </c>
      <c r="H20">
        <f>16000</f>
        <v>16000</v>
      </c>
    </row>
    <row r="21" spans="1:8" x14ac:dyDescent="0.2">
      <c r="A21" s="3" t="s">
        <v>6</v>
      </c>
      <c r="B21" s="7">
        <v>19000</v>
      </c>
      <c r="C21" s="7">
        <v>0</v>
      </c>
      <c r="D21" s="7">
        <v>0</v>
      </c>
      <c r="E21" s="7">
        <v>0</v>
      </c>
      <c r="F21" s="12">
        <f t="shared" si="0"/>
        <v>19000</v>
      </c>
      <c r="G21" t="s">
        <v>11</v>
      </c>
      <c r="H21">
        <f>19000</f>
        <v>19000</v>
      </c>
    </row>
    <row r="22" spans="1:8" x14ac:dyDescent="0.2">
      <c r="A22" s="3" t="s">
        <v>4</v>
      </c>
      <c r="B22" s="7">
        <v>0</v>
      </c>
      <c r="C22" s="7">
        <v>12000.000000000002</v>
      </c>
      <c r="D22" s="7">
        <v>0</v>
      </c>
      <c r="E22" s="7">
        <v>0</v>
      </c>
      <c r="F22" s="12">
        <f t="shared" si="0"/>
        <v>12000.000000000002</v>
      </c>
      <c r="G22" t="s">
        <v>11</v>
      </c>
      <c r="H22">
        <f>12000</f>
        <v>12000</v>
      </c>
    </row>
    <row r="23" spans="1:8" x14ac:dyDescent="0.2">
      <c r="B23" s="8">
        <f>SUM(B18:B22)</f>
        <v>32000</v>
      </c>
      <c r="C23" s="12">
        <f>SUM(C18:C22)</f>
        <v>40000</v>
      </c>
      <c r="D23" s="12">
        <f>SUM(D18:D22)</f>
        <v>0</v>
      </c>
      <c r="E23" s="12">
        <f>SUM(E18:E22)</f>
        <v>0</v>
      </c>
      <c r="F23" s="12"/>
    </row>
    <row r="24" spans="1:8" x14ac:dyDescent="0.2">
      <c r="B24" t="s">
        <v>11</v>
      </c>
      <c r="C24" t="s">
        <v>11</v>
      </c>
      <c r="D24" t="s">
        <v>11</v>
      </c>
      <c r="E24" t="s">
        <v>11</v>
      </c>
      <c r="F24" s="12"/>
    </row>
    <row r="25" spans="1:8" x14ac:dyDescent="0.2">
      <c r="A25" t="s">
        <v>13</v>
      </c>
      <c r="B25">
        <v>32000</v>
      </c>
      <c r="C25">
        <f>40000*C27</f>
        <v>40000</v>
      </c>
      <c r="D25">
        <f>D27*40000</f>
        <v>0</v>
      </c>
      <c r="E25" s="5">
        <f>E27*40000</f>
        <v>0</v>
      </c>
      <c r="F25" s="12"/>
      <c r="G25" s="5"/>
      <c r="H25" s="5"/>
    </row>
    <row r="26" spans="1:8" x14ac:dyDescent="0.2">
      <c r="A26" s="3"/>
      <c r="B26" s="3" t="s">
        <v>1</v>
      </c>
      <c r="C26" s="3" t="s">
        <v>2</v>
      </c>
      <c r="D26" s="3" t="s">
        <v>3</v>
      </c>
      <c r="E26" s="6" t="s">
        <v>4</v>
      </c>
      <c r="F26" s="12"/>
      <c r="G26" s="9"/>
    </row>
    <row r="27" spans="1:8" x14ac:dyDescent="0.2">
      <c r="A27" s="3" t="s">
        <v>10</v>
      </c>
      <c r="B27" s="3">
        <v>1</v>
      </c>
      <c r="C27" s="3">
        <v>1</v>
      </c>
      <c r="D27" s="3">
        <v>0</v>
      </c>
      <c r="E27" s="3">
        <v>0</v>
      </c>
      <c r="F27" s="10">
        <f>SUM(C27:E27)</f>
        <v>1</v>
      </c>
      <c r="G27" t="s">
        <v>11</v>
      </c>
      <c r="H27">
        <v>1</v>
      </c>
    </row>
    <row r="28" spans="1:8" x14ac:dyDescent="0.2">
      <c r="A28" s="3" t="s">
        <v>14</v>
      </c>
      <c r="B28" s="3">
        <v>7000</v>
      </c>
      <c r="C28" s="3">
        <v>4000</v>
      </c>
      <c r="D28" s="3">
        <v>6000</v>
      </c>
      <c r="E28" s="3">
        <v>7000</v>
      </c>
    </row>
    <row r="29" spans="1:8" x14ac:dyDescent="0.2">
      <c r="A29" s="3" t="s">
        <v>15</v>
      </c>
      <c r="B29" s="3">
        <v>2.7</v>
      </c>
      <c r="C29" s="3">
        <v>2.64</v>
      </c>
      <c r="D29" s="3">
        <v>2.69</v>
      </c>
      <c r="E29" s="3">
        <v>2.62</v>
      </c>
    </row>
    <row r="32" spans="1:8" x14ac:dyDescent="0.2">
      <c r="A32" t="s">
        <v>16</v>
      </c>
      <c r="B32">
        <f>SUMPRODUCT(B5:E9,B18:E22)</f>
        <v>27090</v>
      </c>
    </row>
    <row r="33" spans="1:2" x14ac:dyDescent="0.2">
      <c r="A33" t="s">
        <v>17</v>
      </c>
      <c r="B33">
        <f>SUMPRODUCT(B27:E27,B28:E28)</f>
        <v>11000</v>
      </c>
    </row>
    <row r="34" spans="1:2" x14ac:dyDescent="0.2">
      <c r="A34" t="s">
        <v>18</v>
      </c>
      <c r="B34">
        <f>SUMPRODUCT(B23:E23,B29:E29)</f>
        <v>192000</v>
      </c>
    </row>
    <row r="35" spans="1:2" x14ac:dyDescent="0.2">
      <c r="A35" t="s">
        <v>19</v>
      </c>
      <c r="B35">
        <f>B32+B33+B34</f>
        <v>230090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9444-F80F-0942-8166-F3A0DE528101}">
  <dimension ref="A1:K16"/>
  <sheetViews>
    <sheetView tabSelected="1" workbookViewId="0">
      <selection activeCell="J9" sqref="J9"/>
    </sheetView>
  </sheetViews>
  <sheetFormatPr baseColWidth="10" defaultRowHeight="16" x14ac:dyDescent="0.2"/>
  <cols>
    <col min="1" max="6" width="12.6640625" bestFit="1" customWidth="1"/>
  </cols>
  <sheetData>
    <row r="1" spans="1:11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1" x14ac:dyDescent="0.2">
      <c r="A2" t="s">
        <v>20</v>
      </c>
      <c r="B2">
        <v>1</v>
      </c>
      <c r="C2">
        <v>1</v>
      </c>
      <c r="G2">
        <v>1</v>
      </c>
      <c r="H2">
        <f>SUMPRODUCT(B2:G2,$B$13:$G$13)</f>
        <v>1</v>
      </c>
      <c r="J2">
        <v>1</v>
      </c>
    </row>
    <row r="3" spans="1:11" x14ac:dyDescent="0.2">
      <c r="A3" t="s">
        <v>21</v>
      </c>
      <c r="B3">
        <v>1</v>
      </c>
      <c r="C3">
        <v>1</v>
      </c>
      <c r="H3">
        <f t="shared" ref="H3:H7" si="0">SUMPRODUCT(B3:G3,$B$13:$G$13)</f>
        <v>1</v>
      </c>
      <c r="J3">
        <v>1</v>
      </c>
    </row>
    <row r="4" spans="1:11" x14ac:dyDescent="0.2">
      <c r="A4" t="s">
        <v>22</v>
      </c>
      <c r="D4">
        <v>1</v>
      </c>
      <c r="E4">
        <v>1</v>
      </c>
      <c r="H4">
        <f t="shared" si="0"/>
        <v>2</v>
      </c>
      <c r="J4">
        <v>1</v>
      </c>
    </row>
    <row r="5" spans="1:11" x14ac:dyDescent="0.2">
      <c r="A5" t="s">
        <v>23</v>
      </c>
      <c r="D5">
        <v>1</v>
      </c>
      <c r="E5">
        <v>1</v>
      </c>
      <c r="G5">
        <v>1</v>
      </c>
      <c r="H5">
        <f t="shared" si="0"/>
        <v>2</v>
      </c>
      <c r="J5">
        <v>1</v>
      </c>
    </row>
    <row r="6" spans="1:11" x14ac:dyDescent="0.2">
      <c r="A6" t="s">
        <v>24</v>
      </c>
      <c r="F6">
        <v>1</v>
      </c>
      <c r="H6">
        <f t="shared" si="0"/>
        <v>1</v>
      </c>
      <c r="J6">
        <v>1</v>
      </c>
    </row>
    <row r="7" spans="1:11" x14ac:dyDescent="0.2">
      <c r="A7" t="s">
        <v>25</v>
      </c>
      <c r="B7">
        <v>1</v>
      </c>
      <c r="E7">
        <v>1</v>
      </c>
      <c r="G7">
        <v>1</v>
      </c>
      <c r="H7">
        <f t="shared" si="0"/>
        <v>2</v>
      </c>
      <c r="J7">
        <v>1</v>
      </c>
    </row>
    <row r="8" spans="1:11" x14ac:dyDescent="0.2">
      <c r="I8">
        <f>SUMPRODUCT(B13:G13,B11:G11)</f>
        <v>19.7</v>
      </c>
      <c r="J8" t="s">
        <v>8</v>
      </c>
      <c r="K8">
        <v>20</v>
      </c>
    </row>
    <row r="10" spans="1:11" x14ac:dyDescent="0.2">
      <c r="B10">
        <v>523</v>
      </c>
      <c r="C10">
        <v>690</v>
      </c>
      <c r="D10">
        <v>420</v>
      </c>
      <c r="E10">
        <v>1010</v>
      </c>
      <c r="F10">
        <v>1200</v>
      </c>
      <c r="G10">
        <v>850</v>
      </c>
    </row>
    <row r="11" spans="1:11" x14ac:dyDescent="0.2">
      <c r="B11">
        <v>4.2</v>
      </c>
      <c r="C11">
        <v>6.1</v>
      </c>
      <c r="D11">
        <v>5.2</v>
      </c>
      <c r="E11">
        <v>5.5</v>
      </c>
      <c r="F11">
        <v>4.8</v>
      </c>
      <c r="G11">
        <v>9.1999999999999993</v>
      </c>
    </row>
    <row r="13" spans="1:11" x14ac:dyDescent="0.2">
      <c r="B13" s="11">
        <v>1</v>
      </c>
      <c r="C13" s="11">
        <v>0</v>
      </c>
      <c r="D13" s="11">
        <v>1</v>
      </c>
      <c r="E13" s="11">
        <v>1</v>
      </c>
      <c r="F13" s="11">
        <v>1</v>
      </c>
      <c r="G13" s="11">
        <v>0</v>
      </c>
    </row>
    <row r="16" spans="1:11" x14ac:dyDescent="0.2">
      <c r="H16" t="s">
        <v>12</v>
      </c>
      <c r="I16">
        <f>SUMPRODUCT(B13:G13,B10:G10)</f>
        <v>3153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Weppler, Alex Joseph</dc:creator>
  <cp:lastModifiedBy>Weppler, Alex Joseph</cp:lastModifiedBy>
  <dcterms:created xsi:type="dcterms:W3CDTF">2023-02-03T15:05:10Z</dcterms:created>
  <dcterms:modified xsi:type="dcterms:W3CDTF">2023-02-03T19:58:00Z</dcterms:modified>
</cp:coreProperties>
</file>