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xweppler/Downloads/Grad School/"/>
    </mc:Choice>
  </mc:AlternateContent>
  <xr:revisionPtr revIDLastSave="0" documentId="13_ncr:1_{6BF3C734-3DDC-954C-8B39-62625B698964}" xr6:coauthVersionLast="47" xr6:coauthVersionMax="47" xr10:uidLastSave="{00000000-0000-0000-0000-000000000000}"/>
  <bookViews>
    <workbookView xWindow="-17300" yWindow="-5680" windowWidth="17300" windowHeight="19940" activeTab="5" xr2:uid="{00000000-000D-0000-FFFF-FFFF00000000}"/>
  </bookViews>
  <sheets>
    <sheet name="Sheet1" sheetId="1" r:id="rId1"/>
    <sheet name="Sales" sheetId="2" r:id="rId2"/>
    <sheet name="Hits" sheetId="3" r:id="rId3"/>
    <sheet name="Weighted" sheetId="4" r:id="rId4"/>
    <sheet name="Pivot" sheetId="6" r:id="rId5"/>
    <sheet name="ROP + SS" sheetId="7" r:id="rId6"/>
  </sheets>
  <externalReferences>
    <externalReference r:id="rId7"/>
  </externalReferences>
  <definedNames>
    <definedName name="_xlnm._FilterDatabase" localSheetId="2" hidden="1">Hits!$A$1:$E$1</definedName>
    <definedName name="_xlnm._FilterDatabase" localSheetId="1" hidden="1">Sales!$A$1:$E$1</definedName>
  </definedNames>
  <calcPr calcId="191029"/>
  <pivotCaches>
    <pivotCache cacheId="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7" l="1"/>
  <c r="G5" i="7" s="1"/>
  <c r="F3" i="7"/>
  <c r="F2" i="7"/>
  <c r="G2" i="7" s="1"/>
  <c r="I3" i="7"/>
  <c r="I2" i="7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" i="4"/>
  <c r="G3" i="7"/>
  <c r="F4" i="7"/>
  <c r="G4" i="7"/>
  <c r="I3" i="4"/>
  <c r="I4" i="4"/>
  <c r="I5" i="4"/>
  <c r="I6" i="4"/>
  <c r="I7" i="4"/>
  <c r="I8" i="4"/>
  <c r="I9" i="4"/>
  <c r="I10" i="4"/>
  <c r="I11" i="4"/>
  <c r="I12" i="4"/>
  <c r="I13" i="4"/>
  <c r="I14" i="4"/>
  <c r="I15" i="4"/>
  <c r="I24" i="4"/>
  <c r="I25" i="4"/>
  <c r="I16" i="4"/>
  <c r="I26" i="4"/>
  <c r="I27" i="4"/>
  <c r="I28" i="4"/>
  <c r="I17" i="4"/>
  <c r="I29" i="4"/>
  <c r="I30" i="4"/>
  <c r="I18" i="4"/>
  <c r="I31" i="4"/>
  <c r="I32" i="4"/>
  <c r="I33" i="4"/>
  <c r="I19" i="4"/>
  <c r="I34" i="4"/>
  <c r="I20" i="4"/>
  <c r="I35" i="4"/>
  <c r="I21" i="4"/>
  <c r="I36" i="4"/>
  <c r="I22" i="4"/>
  <c r="I37" i="4"/>
  <c r="I23" i="4"/>
  <c r="I38" i="4"/>
  <c r="I42" i="4"/>
  <c r="I39" i="4"/>
  <c r="I40" i="4"/>
  <c r="I65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41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64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" i="4"/>
  <c r="D3" i="4"/>
  <c r="F3" i="4" s="1"/>
  <c r="D4" i="4"/>
  <c r="F4" i="4" s="1"/>
  <c r="D5" i="4"/>
  <c r="F5" i="4" s="1"/>
  <c r="D6" i="4"/>
  <c r="F6" i="4" s="1"/>
  <c r="D7" i="4"/>
  <c r="F7" i="4" s="1"/>
  <c r="D8" i="4"/>
  <c r="F8" i="4" s="1"/>
  <c r="D9" i="4"/>
  <c r="F9" i="4" s="1"/>
  <c r="D10" i="4"/>
  <c r="F10" i="4" s="1"/>
  <c r="D11" i="4"/>
  <c r="F11" i="4" s="1"/>
  <c r="D12" i="4"/>
  <c r="F12" i="4" s="1"/>
  <c r="D13" i="4"/>
  <c r="F13" i="4" s="1"/>
  <c r="D14" i="4"/>
  <c r="F14" i="4" s="1"/>
  <c r="D15" i="4"/>
  <c r="F15" i="4" s="1"/>
  <c r="D24" i="4"/>
  <c r="F24" i="4" s="1"/>
  <c r="D25" i="4"/>
  <c r="F25" i="4" s="1"/>
  <c r="D16" i="4"/>
  <c r="F16" i="4" s="1"/>
  <c r="D26" i="4"/>
  <c r="F26" i="4" s="1"/>
  <c r="D27" i="4"/>
  <c r="F27" i="4" s="1"/>
  <c r="D28" i="4"/>
  <c r="F28" i="4" s="1"/>
  <c r="D17" i="4"/>
  <c r="F17" i="4" s="1"/>
  <c r="D29" i="4"/>
  <c r="F29" i="4" s="1"/>
  <c r="D30" i="4"/>
  <c r="F30" i="4" s="1"/>
  <c r="D18" i="4"/>
  <c r="F18" i="4" s="1"/>
  <c r="D31" i="4"/>
  <c r="F31" i="4" s="1"/>
  <c r="D32" i="4"/>
  <c r="F32" i="4" s="1"/>
  <c r="D33" i="4"/>
  <c r="F33" i="4" s="1"/>
  <c r="D19" i="4"/>
  <c r="F19" i="4" s="1"/>
  <c r="D34" i="4"/>
  <c r="F34" i="4" s="1"/>
  <c r="D20" i="4"/>
  <c r="F20" i="4" s="1"/>
  <c r="D35" i="4"/>
  <c r="F35" i="4" s="1"/>
  <c r="D21" i="4"/>
  <c r="F21" i="4" s="1"/>
  <c r="D36" i="4"/>
  <c r="F36" i="4" s="1"/>
  <c r="D22" i="4"/>
  <c r="F22" i="4" s="1"/>
  <c r="D37" i="4"/>
  <c r="F37" i="4" s="1"/>
  <c r="D23" i="4"/>
  <c r="F23" i="4" s="1"/>
  <c r="D38" i="4"/>
  <c r="F38" i="4" s="1"/>
  <c r="D42" i="4"/>
  <c r="F42" i="4" s="1"/>
  <c r="D39" i="4"/>
  <c r="F39" i="4" s="1"/>
  <c r="D40" i="4"/>
  <c r="F40" i="4" s="1"/>
  <c r="D65" i="4"/>
  <c r="F65" i="4" s="1"/>
  <c r="D43" i="4"/>
  <c r="F43" i="4" s="1"/>
  <c r="D44" i="4"/>
  <c r="F44" i="4" s="1"/>
  <c r="D45" i="4"/>
  <c r="F45" i="4" s="1"/>
  <c r="D46" i="4"/>
  <c r="F46" i="4" s="1"/>
  <c r="D47" i="4"/>
  <c r="F47" i="4" s="1"/>
  <c r="D48" i="4"/>
  <c r="F48" i="4" s="1"/>
  <c r="D49" i="4"/>
  <c r="F49" i="4" s="1"/>
  <c r="D50" i="4"/>
  <c r="F50" i="4" s="1"/>
  <c r="D51" i="4"/>
  <c r="F51" i="4" s="1"/>
  <c r="D52" i="4"/>
  <c r="F52" i="4" s="1"/>
  <c r="D53" i="4"/>
  <c r="F53" i="4" s="1"/>
  <c r="D54" i="4"/>
  <c r="F54" i="4" s="1"/>
  <c r="D55" i="4"/>
  <c r="F55" i="4" s="1"/>
  <c r="D56" i="4"/>
  <c r="F56" i="4" s="1"/>
  <c r="D57" i="4"/>
  <c r="F57" i="4" s="1"/>
  <c r="D58" i="4"/>
  <c r="F58" i="4" s="1"/>
  <c r="D59" i="4"/>
  <c r="F59" i="4" s="1"/>
  <c r="D60" i="4"/>
  <c r="F60" i="4" s="1"/>
  <c r="D61" i="4"/>
  <c r="F61" i="4" s="1"/>
  <c r="D62" i="4"/>
  <c r="F62" i="4" s="1"/>
  <c r="D63" i="4"/>
  <c r="F63" i="4" s="1"/>
  <c r="D41" i="4"/>
  <c r="F41" i="4" s="1"/>
  <c r="D66" i="4"/>
  <c r="F66" i="4" s="1"/>
  <c r="D67" i="4"/>
  <c r="F67" i="4" s="1"/>
  <c r="D68" i="4"/>
  <c r="F68" i="4" s="1"/>
  <c r="D69" i="4"/>
  <c r="F69" i="4" s="1"/>
  <c r="D70" i="4"/>
  <c r="F70" i="4" s="1"/>
  <c r="D71" i="4"/>
  <c r="F71" i="4" s="1"/>
  <c r="D72" i="4"/>
  <c r="F72" i="4" s="1"/>
  <c r="D73" i="4"/>
  <c r="F73" i="4" s="1"/>
  <c r="D74" i="4"/>
  <c r="F74" i="4" s="1"/>
  <c r="D75" i="4"/>
  <c r="F75" i="4" s="1"/>
  <c r="D76" i="4"/>
  <c r="F76" i="4" s="1"/>
  <c r="D77" i="4"/>
  <c r="F77" i="4" s="1"/>
  <c r="D78" i="4"/>
  <c r="F78" i="4" s="1"/>
  <c r="D79" i="4"/>
  <c r="F79" i="4" s="1"/>
  <c r="D80" i="4"/>
  <c r="F80" i="4" s="1"/>
  <c r="D81" i="4"/>
  <c r="F81" i="4" s="1"/>
  <c r="D82" i="4"/>
  <c r="F82" i="4" s="1"/>
  <c r="D83" i="4"/>
  <c r="F83" i="4" s="1"/>
  <c r="D84" i="4"/>
  <c r="F84" i="4" s="1"/>
  <c r="D85" i="4"/>
  <c r="F85" i="4" s="1"/>
  <c r="D86" i="4"/>
  <c r="F86" i="4" s="1"/>
  <c r="D87" i="4"/>
  <c r="F87" i="4" s="1"/>
  <c r="D88" i="4"/>
  <c r="F88" i="4" s="1"/>
  <c r="D64" i="4"/>
  <c r="F64" i="4" s="1"/>
  <c r="D89" i="4"/>
  <c r="F89" i="4" s="1"/>
  <c r="D90" i="4"/>
  <c r="F90" i="4" s="1"/>
  <c r="D91" i="4"/>
  <c r="F91" i="4" s="1"/>
  <c r="D92" i="4"/>
  <c r="F92" i="4" s="1"/>
  <c r="D93" i="4"/>
  <c r="F93" i="4" s="1"/>
  <c r="D94" i="4"/>
  <c r="F94" i="4" s="1"/>
  <c r="D95" i="4"/>
  <c r="F95" i="4" s="1"/>
  <c r="D96" i="4"/>
  <c r="F96" i="4" s="1"/>
  <c r="D97" i="4"/>
  <c r="F97" i="4" s="1"/>
  <c r="D98" i="4"/>
  <c r="F98" i="4" s="1"/>
  <c r="D99" i="4"/>
  <c r="F99" i="4" s="1"/>
  <c r="D100" i="4"/>
  <c r="F100" i="4" s="1"/>
  <c r="D101" i="4"/>
  <c r="F101" i="4" s="1"/>
  <c r="D102" i="4"/>
  <c r="F102" i="4" s="1"/>
  <c r="D103" i="4"/>
  <c r="F103" i="4" s="1"/>
  <c r="D104" i="4"/>
  <c r="F104" i="4" s="1"/>
  <c r="D105" i="4"/>
  <c r="F105" i="4" s="1"/>
  <c r="D106" i="4"/>
  <c r="F106" i="4" s="1"/>
  <c r="D107" i="4"/>
  <c r="F107" i="4" s="1"/>
  <c r="D108" i="4"/>
  <c r="F108" i="4" s="1"/>
  <c r="D109" i="4"/>
  <c r="F109" i="4" s="1"/>
  <c r="D110" i="4"/>
  <c r="F110" i="4" s="1"/>
  <c r="D111" i="4"/>
  <c r="F111" i="4" s="1"/>
  <c r="D112" i="4"/>
  <c r="F112" i="4" s="1"/>
  <c r="D113" i="4"/>
  <c r="F113" i="4" s="1"/>
  <c r="D114" i="4"/>
  <c r="F114" i="4" s="1"/>
  <c r="D115" i="4"/>
  <c r="F115" i="4" s="1"/>
  <c r="D116" i="4"/>
  <c r="F116" i="4" s="1"/>
  <c r="D117" i="4"/>
  <c r="F117" i="4" s="1"/>
  <c r="D118" i="4"/>
  <c r="F118" i="4" s="1"/>
  <c r="D119" i="4"/>
  <c r="F119" i="4" s="1"/>
  <c r="D120" i="4"/>
  <c r="F120" i="4" s="1"/>
  <c r="D121" i="4"/>
  <c r="F121" i="4" s="1"/>
  <c r="D122" i="4"/>
  <c r="F122" i="4" s="1"/>
  <c r="D123" i="4"/>
  <c r="F123" i="4" s="1"/>
  <c r="D124" i="4"/>
  <c r="F124" i="4" s="1"/>
  <c r="D125" i="4"/>
  <c r="F125" i="4" s="1"/>
  <c r="D126" i="4"/>
  <c r="F126" i="4" s="1"/>
  <c r="D127" i="4"/>
  <c r="F127" i="4" s="1"/>
  <c r="D128" i="4"/>
  <c r="F128" i="4" s="1"/>
  <c r="D129" i="4"/>
  <c r="F129" i="4" s="1"/>
  <c r="D130" i="4"/>
  <c r="F130" i="4" s="1"/>
  <c r="D131" i="4"/>
  <c r="F131" i="4" s="1"/>
  <c r="D132" i="4"/>
  <c r="F132" i="4" s="1"/>
  <c r="D133" i="4"/>
  <c r="F133" i="4" s="1"/>
  <c r="D134" i="4"/>
  <c r="F134" i="4" s="1"/>
  <c r="D135" i="4"/>
  <c r="F135" i="4" s="1"/>
  <c r="D136" i="4"/>
  <c r="F136" i="4" s="1"/>
  <c r="D137" i="4"/>
  <c r="F137" i="4" s="1"/>
  <c r="D138" i="4"/>
  <c r="F138" i="4" s="1"/>
  <c r="D139" i="4"/>
  <c r="F139" i="4" s="1"/>
  <c r="D140" i="4"/>
  <c r="F140" i="4" s="1"/>
  <c r="D141" i="4"/>
  <c r="F141" i="4" s="1"/>
  <c r="D142" i="4"/>
  <c r="F142" i="4" s="1"/>
  <c r="D143" i="4"/>
  <c r="F143" i="4" s="1"/>
  <c r="D144" i="4"/>
  <c r="F144" i="4" s="1"/>
  <c r="D145" i="4"/>
  <c r="F145" i="4" s="1"/>
  <c r="D146" i="4"/>
  <c r="F146" i="4" s="1"/>
  <c r="D147" i="4"/>
  <c r="F147" i="4" s="1"/>
  <c r="D148" i="4"/>
  <c r="F148" i="4" s="1"/>
  <c r="D149" i="4"/>
  <c r="F149" i="4" s="1"/>
  <c r="D150" i="4"/>
  <c r="F150" i="4" s="1"/>
  <c r="D151" i="4"/>
  <c r="F151" i="4" s="1"/>
  <c r="D152" i="4"/>
  <c r="F152" i="4" s="1"/>
  <c r="D153" i="4"/>
  <c r="F153" i="4" s="1"/>
  <c r="D154" i="4"/>
  <c r="F154" i="4" s="1"/>
  <c r="D155" i="4"/>
  <c r="F155" i="4" s="1"/>
  <c r="D156" i="4"/>
  <c r="F156" i="4" s="1"/>
  <c r="D157" i="4"/>
  <c r="F157" i="4" s="1"/>
  <c r="D158" i="4"/>
  <c r="F158" i="4" s="1"/>
  <c r="D159" i="4"/>
  <c r="F159" i="4" s="1"/>
  <c r="D160" i="4"/>
  <c r="F160" i="4" s="1"/>
  <c r="D161" i="4"/>
  <c r="F161" i="4" s="1"/>
  <c r="D162" i="4"/>
  <c r="F162" i="4" s="1"/>
  <c r="D163" i="4"/>
  <c r="F163" i="4" s="1"/>
  <c r="D164" i="4"/>
  <c r="F164" i="4" s="1"/>
  <c r="D165" i="4"/>
  <c r="F165" i="4" s="1"/>
  <c r="D166" i="4"/>
  <c r="F166" i="4" s="1"/>
  <c r="D167" i="4"/>
  <c r="F167" i="4" s="1"/>
  <c r="D168" i="4"/>
  <c r="F168" i="4" s="1"/>
  <c r="D169" i="4"/>
  <c r="F169" i="4" s="1"/>
  <c r="D170" i="4"/>
  <c r="F170" i="4" s="1"/>
  <c r="D171" i="4"/>
  <c r="F171" i="4" s="1"/>
  <c r="D172" i="4"/>
  <c r="F172" i="4" s="1"/>
  <c r="D173" i="4"/>
  <c r="F173" i="4" s="1"/>
  <c r="D174" i="4"/>
  <c r="F174" i="4" s="1"/>
  <c r="D175" i="4"/>
  <c r="F175" i="4" s="1"/>
  <c r="D176" i="4"/>
  <c r="F176" i="4" s="1"/>
  <c r="D177" i="4"/>
  <c r="F177" i="4" s="1"/>
  <c r="D178" i="4"/>
  <c r="F178" i="4" s="1"/>
  <c r="D179" i="4"/>
  <c r="F179" i="4" s="1"/>
  <c r="D180" i="4"/>
  <c r="F180" i="4" s="1"/>
  <c r="D181" i="4"/>
  <c r="F181" i="4" s="1"/>
  <c r="D182" i="4"/>
  <c r="F182" i="4" s="1"/>
  <c r="D183" i="4"/>
  <c r="F183" i="4" s="1"/>
  <c r="D184" i="4"/>
  <c r="F184" i="4" s="1"/>
  <c r="D185" i="4"/>
  <c r="F185" i="4" s="1"/>
  <c r="D186" i="4"/>
  <c r="F186" i="4" s="1"/>
  <c r="D187" i="4"/>
  <c r="F187" i="4" s="1"/>
  <c r="D188" i="4"/>
  <c r="F188" i="4" s="1"/>
  <c r="D189" i="4"/>
  <c r="F189" i="4" s="1"/>
  <c r="D190" i="4"/>
  <c r="F190" i="4" s="1"/>
  <c r="D191" i="4"/>
  <c r="F191" i="4" s="1"/>
  <c r="D192" i="4"/>
  <c r="F192" i="4" s="1"/>
  <c r="D193" i="4"/>
  <c r="F193" i="4" s="1"/>
  <c r="D194" i="4"/>
  <c r="F194" i="4" s="1"/>
  <c r="D195" i="4"/>
  <c r="F195" i="4" s="1"/>
  <c r="D196" i="4"/>
  <c r="F196" i="4" s="1"/>
  <c r="D197" i="4"/>
  <c r="F197" i="4" s="1"/>
  <c r="D198" i="4"/>
  <c r="F198" i="4" s="1"/>
  <c r="D199" i="4"/>
  <c r="F199" i="4" s="1"/>
  <c r="D200" i="4"/>
  <c r="F200" i="4" s="1"/>
  <c r="D201" i="4"/>
  <c r="F201" i="4" s="1"/>
  <c r="D202" i="4"/>
  <c r="F202" i="4" s="1"/>
  <c r="D203" i="4"/>
  <c r="F203" i="4" s="1"/>
  <c r="D204" i="4"/>
  <c r="F204" i="4" s="1"/>
  <c r="D205" i="4"/>
  <c r="F205" i="4" s="1"/>
  <c r="D206" i="4"/>
  <c r="F206" i="4" s="1"/>
  <c r="D2" i="4"/>
  <c r="F2" i="4" s="1"/>
  <c r="C3" i="4"/>
  <c r="E3" i="4" s="1"/>
  <c r="G3" i="4" s="1"/>
  <c r="H3" i="4" s="1"/>
  <c r="C4" i="4"/>
  <c r="E4" i="4" s="1"/>
  <c r="C5" i="4"/>
  <c r="E5" i="4" s="1"/>
  <c r="C6" i="4"/>
  <c r="C7" i="4"/>
  <c r="E7" i="4" s="1"/>
  <c r="C8" i="4"/>
  <c r="E8" i="4" s="1"/>
  <c r="C9" i="4"/>
  <c r="E9" i="4" s="1"/>
  <c r="C10" i="4"/>
  <c r="E10" i="4" s="1"/>
  <c r="G10" i="4" s="1"/>
  <c r="H10" i="4" s="1"/>
  <c r="C11" i="4"/>
  <c r="E11" i="4" s="1"/>
  <c r="G11" i="4" s="1"/>
  <c r="H11" i="4" s="1"/>
  <c r="C12" i="4"/>
  <c r="E12" i="4" s="1"/>
  <c r="C13" i="4"/>
  <c r="E13" i="4" s="1"/>
  <c r="C14" i="4"/>
  <c r="E14" i="4" s="1"/>
  <c r="G14" i="4" s="1"/>
  <c r="H14" i="4" s="1"/>
  <c r="C15" i="4"/>
  <c r="E15" i="4" s="1"/>
  <c r="C24" i="4"/>
  <c r="E24" i="4" s="1"/>
  <c r="C25" i="4"/>
  <c r="E25" i="4" s="1"/>
  <c r="C16" i="4"/>
  <c r="E16" i="4" s="1"/>
  <c r="C26" i="4"/>
  <c r="E26" i="4" s="1"/>
  <c r="G26" i="4" s="1"/>
  <c r="H26" i="4" s="1"/>
  <c r="C27" i="4"/>
  <c r="E27" i="4" s="1"/>
  <c r="C28" i="4"/>
  <c r="E28" i="4" s="1"/>
  <c r="C17" i="4"/>
  <c r="E17" i="4" s="1"/>
  <c r="G17" i="4" s="1"/>
  <c r="H17" i="4" s="1"/>
  <c r="C29" i="4"/>
  <c r="E29" i="4" s="1"/>
  <c r="C30" i="4"/>
  <c r="E30" i="4" s="1"/>
  <c r="C18" i="4"/>
  <c r="E18" i="4" s="1"/>
  <c r="C31" i="4"/>
  <c r="E31" i="4" s="1"/>
  <c r="C32" i="4"/>
  <c r="E32" i="4" s="1"/>
  <c r="G32" i="4" s="1"/>
  <c r="H32" i="4" s="1"/>
  <c r="C33" i="4"/>
  <c r="E33" i="4" s="1"/>
  <c r="C19" i="4"/>
  <c r="E19" i="4" s="1"/>
  <c r="C34" i="4"/>
  <c r="E34" i="4" s="1"/>
  <c r="G34" i="4" s="1"/>
  <c r="H34" i="4" s="1"/>
  <c r="C20" i="4"/>
  <c r="E20" i="4" s="1"/>
  <c r="C35" i="4"/>
  <c r="E35" i="4" s="1"/>
  <c r="C21" i="4"/>
  <c r="E21" i="4" s="1"/>
  <c r="G21" i="4" s="1"/>
  <c r="H21" i="4" s="1"/>
  <c r="C36" i="4"/>
  <c r="E36" i="4" s="1"/>
  <c r="G36" i="4" s="1"/>
  <c r="H36" i="4" s="1"/>
  <c r="C22" i="4"/>
  <c r="E22" i="4" s="1"/>
  <c r="C37" i="4"/>
  <c r="E37" i="4" s="1"/>
  <c r="C23" i="4"/>
  <c r="E23" i="4" s="1"/>
  <c r="C38" i="4"/>
  <c r="E38" i="4" s="1"/>
  <c r="G38" i="4" s="1"/>
  <c r="H38" i="4" s="1"/>
  <c r="C42" i="4"/>
  <c r="E42" i="4" s="1"/>
  <c r="C39" i="4"/>
  <c r="E39" i="4" s="1"/>
  <c r="C40" i="4"/>
  <c r="E40" i="4" s="1"/>
  <c r="G40" i="4" s="1"/>
  <c r="H40" i="4" s="1"/>
  <c r="C65" i="4"/>
  <c r="E65" i="4" s="1"/>
  <c r="G65" i="4" s="1"/>
  <c r="H65" i="4" s="1"/>
  <c r="C43" i="4"/>
  <c r="E43" i="4" s="1"/>
  <c r="C44" i="4"/>
  <c r="E44" i="4" s="1"/>
  <c r="C45" i="4"/>
  <c r="E45" i="4" s="1"/>
  <c r="C46" i="4"/>
  <c r="E46" i="4" s="1"/>
  <c r="G46" i="4" s="1"/>
  <c r="H46" i="4" s="1"/>
  <c r="C47" i="4"/>
  <c r="E47" i="4" s="1"/>
  <c r="C48" i="4"/>
  <c r="E48" i="4" s="1"/>
  <c r="C49" i="4"/>
  <c r="E49" i="4" s="1"/>
  <c r="G49" i="4" s="1"/>
  <c r="H49" i="4" s="1"/>
  <c r="C50" i="4"/>
  <c r="E50" i="4" s="1"/>
  <c r="G50" i="4" s="1"/>
  <c r="H50" i="4" s="1"/>
  <c r="C51" i="4"/>
  <c r="E51" i="4" s="1"/>
  <c r="G51" i="4" s="1"/>
  <c r="H51" i="4" s="1"/>
  <c r="C52" i="4"/>
  <c r="E52" i="4" s="1"/>
  <c r="C53" i="4"/>
  <c r="E53" i="4" s="1"/>
  <c r="C54" i="4"/>
  <c r="E54" i="4" s="1"/>
  <c r="G54" i="4" s="1"/>
  <c r="H54" i="4" s="1"/>
  <c r="C55" i="4"/>
  <c r="E55" i="4" s="1"/>
  <c r="C56" i="4"/>
  <c r="E56" i="4" s="1"/>
  <c r="C57" i="4"/>
  <c r="E57" i="4" s="1"/>
  <c r="G57" i="4" s="1"/>
  <c r="H57" i="4" s="1"/>
  <c r="C58" i="4"/>
  <c r="E58" i="4" s="1"/>
  <c r="G58" i="4" s="1"/>
  <c r="H58" i="4" s="1"/>
  <c r="C59" i="4"/>
  <c r="E59" i="4" s="1"/>
  <c r="C60" i="4"/>
  <c r="E60" i="4" s="1"/>
  <c r="C61" i="4"/>
  <c r="E61" i="4" s="1"/>
  <c r="C62" i="4"/>
  <c r="E62" i="4" s="1"/>
  <c r="G62" i="4" s="1"/>
  <c r="H62" i="4" s="1"/>
  <c r="C63" i="4"/>
  <c r="E63" i="4" s="1"/>
  <c r="C41" i="4"/>
  <c r="E41" i="4" s="1"/>
  <c r="C66" i="4"/>
  <c r="E66" i="4" s="1"/>
  <c r="G66" i="4" s="1"/>
  <c r="H66" i="4" s="1"/>
  <c r="C67" i="4"/>
  <c r="E67" i="4" s="1"/>
  <c r="C68" i="4"/>
  <c r="E68" i="4" s="1"/>
  <c r="C69" i="4"/>
  <c r="E69" i="4" s="1"/>
  <c r="C70" i="4"/>
  <c r="E70" i="4" s="1"/>
  <c r="C71" i="4"/>
  <c r="E71" i="4" s="1"/>
  <c r="G71" i="4" s="1"/>
  <c r="H71" i="4" s="1"/>
  <c r="C72" i="4"/>
  <c r="E72" i="4" s="1"/>
  <c r="C73" i="4"/>
  <c r="E73" i="4" s="1"/>
  <c r="C74" i="4"/>
  <c r="E74" i="4" s="1"/>
  <c r="G74" i="4" s="1"/>
  <c r="H74" i="4" s="1"/>
  <c r="C75" i="4"/>
  <c r="E75" i="4" s="1"/>
  <c r="G75" i="4" s="1"/>
  <c r="H75" i="4" s="1"/>
  <c r="C76" i="4"/>
  <c r="E76" i="4" s="1"/>
  <c r="C77" i="4"/>
  <c r="E77" i="4" s="1"/>
  <c r="C78" i="4"/>
  <c r="E78" i="4" s="1"/>
  <c r="C79" i="4"/>
  <c r="E79" i="4" s="1"/>
  <c r="G79" i="4" s="1"/>
  <c r="H79" i="4" s="1"/>
  <c r="C80" i="4"/>
  <c r="E80" i="4" s="1"/>
  <c r="C81" i="4"/>
  <c r="E81" i="4" s="1"/>
  <c r="C82" i="4"/>
  <c r="E82" i="4" s="1"/>
  <c r="G82" i="4" s="1"/>
  <c r="H82" i="4" s="1"/>
  <c r="C83" i="4"/>
  <c r="E83" i="4" s="1"/>
  <c r="G83" i="4" s="1"/>
  <c r="H83" i="4" s="1"/>
  <c r="C84" i="4"/>
  <c r="E84" i="4" s="1"/>
  <c r="C85" i="4"/>
  <c r="E85" i="4" s="1"/>
  <c r="C86" i="4"/>
  <c r="E86" i="4" s="1"/>
  <c r="C87" i="4"/>
  <c r="E87" i="4" s="1"/>
  <c r="G87" i="4" s="1"/>
  <c r="H87" i="4" s="1"/>
  <c r="C88" i="4"/>
  <c r="E88" i="4" s="1"/>
  <c r="C64" i="4"/>
  <c r="E64" i="4" s="1"/>
  <c r="C89" i="4"/>
  <c r="E89" i="4" s="1"/>
  <c r="G89" i="4" s="1"/>
  <c r="H89" i="4" s="1"/>
  <c r="C90" i="4"/>
  <c r="E90" i="4" s="1"/>
  <c r="C91" i="4"/>
  <c r="E91" i="4" s="1"/>
  <c r="C92" i="4"/>
  <c r="E92" i="4" s="1"/>
  <c r="C93" i="4"/>
  <c r="E93" i="4" s="1"/>
  <c r="C94" i="4"/>
  <c r="E94" i="4" s="1"/>
  <c r="G94" i="4" s="1"/>
  <c r="H94" i="4" s="1"/>
  <c r="C95" i="4"/>
  <c r="E95" i="4" s="1"/>
  <c r="C96" i="4"/>
  <c r="E96" i="4" s="1"/>
  <c r="C97" i="4"/>
  <c r="E97" i="4" s="1"/>
  <c r="G97" i="4" s="1"/>
  <c r="H97" i="4" s="1"/>
  <c r="C98" i="4"/>
  <c r="E98" i="4" s="1"/>
  <c r="G98" i="4" s="1"/>
  <c r="H98" i="4" s="1"/>
  <c r="C99" i="4"/>
  <c r="E99" i="4" s="1"/>
  <c r="C100" i="4"/>
  <c r="E100" i="4" s="1"/>
  <c r="C101" i="4"/>
  <c r="E101" i="4" s="1"/>
  <c r="C102" i="4"/>
  <c r="E102" i="4" s="1"/>
  <c r="G102" i="4" s="1"/>
  <c r="H102" i="4" s="1"/>
  <c r="C103" i="4"/>
  <c r="E103" i="4" s="1"/>
  <c r="C104" i="4"/>
  <c r="E104" i="4" s="1"/>
  <c r="C105" i="4"/>
  <c r="E105" i="4" s="1"/>
  <c r="G105" i="4" s="1"/>
  <c r="H105" i="4" s="1"/>
  <c r="C106" i="4"/>
  <c r="E106" i="4" s="1"/>
  <c r="G106" i="4" s="1"/>
  <c r="H106" i="4" s="1"/>
  <c r="C107" i="4"/>
  <c r="E107" i="4" s="1"/>
  <c r="C108" i="4"/>
  <c r="E108" i="4" s="1"/>
  <c r="C109" i="4"/>
  <c r="E109" i="4" s="1"/>
  <c r="C110" i="4"/>
  <c r="E110" i="4" s="1"/>
  <c r="G110" i="4" s="1"/>
  <c r="H110" i="4" s="1"/>
  <c r="C111" i="4"/>
  <c r="E111" i="4" s="1"/>
  <c r="C112" i="4"/>
  <c r="E112" i="4" s="1"/>
  <c r="G112" i="4" s="1"/>
  <c r="H112" i="4" s="1"/>
  <c r="C113" i="4"/>
  <c r="E113" i="4" s="1"/>
  <c r="G113" i="4" s="1"/>
  <c r="H113" i="4" s="1"/>
  <c r="C114" i="4"/>
  <c r="E114" i="4" s="1"/>
  <c r="G114" i="4" s="1"/>
  <c r="H114" i="4" s="1"/>
  <c r="C115" i="4"/>
  <c r="E115" i="4" s="1"/>
  <c r="C116" i="4"/>
  <c r="E116" i="4" s="1"/>
  <c r="C117" i="4"/>
  <c r="E117" i="4" s="1"/>
  <c r="C118" i="4"/>
  <c r="E118" i="4" s="1"/>
  <c r="G118" i="4" s="1"/>
  <c r="H118" i="4" s="1"/>
  <c r="C119" i="4"/>
  <c r="E119" i="4" s="1"/>
  <c r="C120" i="4"/>
  <c r="E120" i="4" s="1"/>
  <c r="C121" i="4"/>
  <c r="E121" i="4" s="1"/>
  <c r="G121" i="4" s="1"/>
  <c r="H121" i="4" s="1"/>
  <c r="C122" i="4"/>
  <c r="E122" i="4" s="1"/>
  <c r="G122" i="4" s="1"/>
  <c r="H122" i="4" s="1"/>
  <c r="C123" i="4"/>
  <c r="E123" i="4" s="1"/>
  <c r="C124" i="4"/>
  <c r="E124" i="4" s="1"/>
  <c r="C125" i="4"/>
  <c r="E125" i="4" s="1"/>
  <c r="C126" i="4"/>
  <c r="E126" i="4" s="1"/>
  <c r="G126" i="4" s="1"/>
  <c r="H126" i="4" s="1"/>
  <c r="C127" i="4"/>
  <c r="E127" i="4" s="1"/>
  <c r="G127" i="4" s="1"/>
  <c r="H127" i="4" s="1"/>
  <c r="C128" i="4"/>
  <c r="E128" i="4" s="1"/>
  <c r="C129" i="4"/>
  <c r="E129" i="4" s="1"/>
  <c r="G129" i="4" s="1"/>
  <c r="H129" i="4" s="1"/>
  <c r="C130" i="4"/>
  <c r="E130" i="4" s="1"/>
  <c r="C131" i="4"/>
  <c r="E131" i="4" s="1"/>
  <c r="C132" i="4"/>
  <c r="E132" i="4" s="1"/>
  <c r="C133" i="4"/>
  <c r="E133" i="4" s="1"/>
  <c r="C134" i="4"/>
  <c r="E134" i="4" s="1"/>
  <c r="G134" i="4" s="1"/>
  <c r="H134" i="4" s="1"/>
  <c r="C135" i="4"/>
  <c r="E135" i="4" s="1"/>
  <c r="C136" i="4"/>
  <c r="E136" i="4" s="1"/>
  <c r="C137" i="4"/>
  <c r="E137" i="4" s="1"/>
  <c r="G137" i="4" s="1"/>
  <c r="H137" i="4" s="1"/>
  <c r="C138" i="4"/>
  <c r="E138" i="4" s="1"/>
  <c r="G138" i="4" s="1"/>
  <c r="H138" i="4" s="1"/>
  <c r="C139" i="4"/>
  <c r="E139" i="4" s="1"/>
  <c r="C140" i="4"/>
  <c r="E140" i="4" s="1"/>
  <c r="C141" i="4"/>
  <c r="E141" i="4" s="1"/>
  <c r="C142" i="4"/>
  <c r="E142" i="4" s="1"/>
  <c r="G142" i="4" s="1"/>
  <c r="H142" i="4" s="1"/>
  <c r="C143" i="4"/>
  <c r="E143" i="4" s="1"/>
  <c r="G143" i="4" s="1"/>
  <c r="H143" i="4" s="1"/>
  <c r="C144" i="4"/>
  <c r="E144" i="4" s="1"/>
  <c r="C145" i="4"/>
  <c r="E145" i="4" s="1"/>
  <c r="G145" i="4" s="1"/>
  <c r="H145" i="4" s="1"/>
  <c r="C146" i="4"/>
  <c r="E146" i="4" s="1"/>
  <c r="G146" i="4" s="1"/>
  <c r="H146" i="4" s="1"/>
  <c r="C147" i="4"/>
  <c r="E147" i="4" s="1"/>
  <c r="C148" i="4"/>
  <c r="E148" i="4" s="1"/>
  <c r="C149" i="4"/>
  <c r="E149" i="4" s="1"/>
  <c r="C150" i="4"/>
  <c r="E150" i="4" s="1"/>
  <c r="G150" i="4" s="1"/>
  <c r="H150" i="4" s="1"/>
  <c r="C151" i="4"/>
  <c r="E151" i="4" s="1"/>
  <c r="C152" i="4"/>
  <c r="E152" i="4" s="1"/>
  <c r="C153" i="4"/>
  <c r="E153" i="4" s="1"/>
  <c r="G153" i="4" s="1"/>
  <c r="H153" i="4" s="1"/>
  <c r="C154" i="4"/>
  <c r="E154" i="4" s="1"/>
  <c r="C155" i="4"/>
  <c r="E155" i="4" s="1"/>
  <c r="C156" i="4"/>
  <c r="E156" i="4" s="1"/>
  <c r="C157" i="4"/>
  <c r="E157" i="4" s="1"/>
  <c r="C158" i="4"/>
  <c r="E158" i="4" s="1"/>
  <c r="G158" i="4" s="1"/>
  <c r="H158" i="4" s="1"/>
  <c r="C159" i="4"/>
  <c r="E159" i="4" s="1"/>
  <c r="C160" i="4"/>
  <c r="E160" i="4" s="1"/>
  <c r="C161" i="4"/>
  <c r="E161" i="4" s="1"/>
  <c r="G161" i="4" s="1"/>
  <c r="H161" i="4" s="1"/>
  <c r="C162" i="4"/>
  <c r="E162" i="4" s="1"/>
  <c r="G162" i="4" s="1"/>
  <c r="H162" i="4" s="1"/>
  <c r="C163" i="4"/>
  <c r="E163" i="4" s="1"/>
  <c r="C164" i="4"/>
  <c r="E164" i="4" s="1"/>
  <c r="C165" i="4"/>
  <c r="E165" i="4" s="1"/>
  <c r="C166" i="4"/>
  <c r="E166" i="4" s="1"/>
  <c r="G166" i="4" s="1"/>
  <c r="H166" i="4" s="1"/>
  <c r="C167" i="4"/>
  <c r="E167" i="4" s="1"/>
  <c r="C168" i="4"/>
  <c r="E168" i="4" s="1"/>
  <c r="C169" i="4"/>
  <c r="E169" i="4" s="1"/>
  <c r="G169" i="4" s="1"/>
  <c r="H169" i="4" s="1"/>
  <c r="C170" i="4"/>
  <c r="E170" i="4" s="1"/>
  <c r="G170" i="4" s="1"/>
  <c r="H170" i="4" s="1"/>
  <c r="C171" i="4"/>
  <c r="E171" i="4" s="1"/>
  <c r="C172" i="4"/>
  <c r="E172" i="4" s="1"/>
  <c r="C173" i="4"/>
  <c r="E173" i="4" s="1"/>
  <c r="C174" i="4"/>
  <c r="E174" i="4" s="1"/>
  <c r="G174" i="4" s="1"/>
  <c r="H174" i="4" s="1"/>
  <c r="C175" i="4"/>
  <c r="E175" i="4" s="1"/>
  <c r="C176" i="4"/>
  <c r="E176" i="4" s="1"/>
  <c r="G176" i="4" s="1"/>
  <c r="H176" i="4" s="1"/>
  <c r="C177" i="4"/>
  <c r="E177" i="4" s="1"/>
  <c r="G177" i="4" s="1"/>
  <c r="H177" i="4" s="1"/>
  <c r="C178" i="4"/>
  <c r="E178" i="4" s="1"/>
  <c r="G178" i="4" s="1"/>
  <c r="H178" i="4" s="1"/>
  <c r="C179" i="4"/>
  <c r="E179" i="4" s="1"/>
  <c r="C180" i="4"/>
  <c r="E180" i="4" s="1"/>
  <c r="C181" i="4"/>
  <c r="E181" i="4" s="1"/>
  <c r="C182" i="4"/>
  <c r="E182" i="4" s="1"/>
  <c r="G182" i="4" s="1"/>
  <c r="H182" i="4" s="1"/>
  <c r="C183" i="4"/>
  <c r="E183" i="4" s="1"/>
  <c r="C184" i="4"/>
  <c r="E184" i="4" s="1"/>
  <c r="C185" i="4"/>
  <c r="E185" i="4" s="1"/>
  <c r="G185" i="4" s="1"/>
  <c r="H185" i="4" s="1"/>
  <c r="C186" i="4"/>
  <c r="E186" i="4" s="1"/>
  <c r="G186" i="4" s="1"/>
  <c r="H186" i="4" s="1"/>
  <c r="C187" i="4"/>
  <c r="E187" i="4" s="1"/>
  <c r="C188" i="4"/>
  <c r="E188" i="4" s="1"/>
  <c r="C189" i="4"/>
  <c r="E189" i="4" s="1"/>
  <c r="C190" i="4"/>
  <c r="E190" i="4" s="1"/>
  <c r="G190" i="4" s="1"/>
  <c r="H190" i="4" s="1"/>
  <c r="C191" i="4"/>
  <c r="E191" i="4" s="1"/>
  <c r="G191" i="4" s="1"/>
  <c r="H191" i="4" s="1"/>
  <c r="C192" i="4"/>
  <c r="E192" i="4" s="1"/>
  <c r="C193" i="4"/>
  <c r="E193" i="4" s="1"/>
  <c r="G193" i="4" s="1"/>
  <c r="H193" i="4" s="1"/>
  <c r="C194" i="4"/>
  <c r="E194" i="4" s="1"/>
  <c r="G194" i="4" s="1"/>
  <c r="H194" i="4" s="1"/>
  <c r="C195" i="4"/>
  <c r="E195" i="4" s="1"/>
  <c r="C196" i="4"/>
  <c r="E196" i="4" s="1"/>
  <c r="C197" i="4"/>
  <c r="E197" i="4" s="1"/>
  <c r="C198" i="4"/>
  <c r="E198" i="4" s="1"/>
  <c r="G198" i="4" s="1"/>
  <c r="H198" i="4" s="1"/>
  <c r="C199" i="4"/>
  <c r="E199" i="4" s="1"/>
  <c r="C200" i="4"/>
  <c r="E200" i="4" s="1"/>
  <c r="C201" i="4"/>
  <c r="E201" i="4" s="1"/>
  <c r="G201" i="4" s="1"/>
  <c r="H201" i="4" s="1"/>
  <c r="C202" i="4"/>
  <c r="E202" i="4" s="1"/>
  <c r="C203" i="4"/>
  <c r="E203" i="4" s="1"/>
  <c r="C204" i="4"/>
  <c r="E204" i="4" s="1"/>
  <c r="C205" i="4"/>
  <c r="E205" i="4" s="1"/>
  <c r="C206" i="4"/>
  <c r="E206" i="4" s="1"/>
  <c r="G206" i="4" s="1"/>
  <c r="H206" i="4" s="1"/>
  <c r="C2" i="4"/>
  <c r="E2" i="4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" i="3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3" i="3"/>
  <c r="F2" i="3"/>
  <c r="E152" i="3"/>
  <c r="D152" i="3"/>
  <c r="E206" i="3"/>
  <c r="D206" i="3"/>
  <c r="E148" i="3"/>
  <c r="D148" i="3"/>
  <c r="E205" i="3"/>
  <c r="D205" i="3"/>
  <c r="E127" i="3"/>
  <c r="D127" i="3"/>
  <c r="E204" i="3"/>
  <c r="D204" i="3"/>
  <c r="E190" i="3"/>
  <c r="D190" i="3"/>
  <c r="E203" i="3"/>
  <c r="D203" i="3"/>
  <c r="E202" i="3"/>
  <c r="D202" i="3"/>
  <c r="E201" i="3"/>
  <c r="D201" i="3"/>
  <c r="E200" i="3"/>
  <c r="D200" i="3"/>
  <c r="E199" i="3"/>
  <c r="D199" i="3"/>
  <c r="E154" i="3"/>
  <c r="D154" i="3"/>
  <c r="E198" i="3"/>
  <c r="D198" i="3"/>
  <c r="E197" i="3"/>
  <c r="D197" i="3"/>
  <c r="E189" i="3"/>
  <c r="D189" i="3"/>
  <c r="E196" i="3"/>
  <c r="D196" i="3"/>
  <c r="E195" i="3"/>
  <c r="D195" i="3"/>
  <c r="E194" i="3"/>
  <c r="D194" i="3"/>
  <c r="E118" i="3"/>
  <c r="D118" i="3"/>
  <c r="E188" i="3"/>
  <c r="D188" i="3"/>
  <c r="E187" i="3"/>
  <c r="D187" i="3"/>
  <c r="E193" i="3"/>
  <c r="D193" i="3"/>
  <c r="E175" i="3"/>
  <c r="D175" i="3"/>
  <c r="E186" i="3"/>
  <c r="D186" i="3"/>
  <c r="E174" i="3"/>
  <c r="D174" i="3"/>
  <c r="E122" i="3"/>
  <c r="D122" i="3"/>
  <c r="E192" i="3"/>
  <c r="D192" i="3"/>
  <c r="E173" i="3"/>
  <c r="D173" i="3"/>
  <c r="E185" i="3"/>
  <c r="D185" i="3"/>
  <c r="E124" i="3"/>
  <c r="D124" i="3"/>
  <c r="E153" i="3"/>
  <c r="D153" i="3"/>
  <c r="E172" i="3"/>
  <c r="D172" i="3"/>
  <c r="E184" i="3"/>
  <c r="D184" i="3"/>
  <c r="E32" i="3"/>
  <c r="D32" i="3"/>
  <c r="E183" i="3"/>
  <c r="D183" i="3"/>
  <c r="E171" i="3"/>
  <c r="D171" i="3"/>
  <c r="E182" i="3"/>
  <c r="D182" i="3"/>
  <c r="E170" i="3"/>
  <c r="D170" i="3"/>
  <c r="E191" i="3"/>
  <c r="D191" i="3"/>
  <c r="E169" i="3"/>
  <c r="D169" i="3"/>
  <c r="E161" i="3"/>
  <c r="D161" i="3"/>
  <c r="E168" i="3"/>
  <c r="D168" i="3"/>
  <c r="E160" i="3"/>
  <c r="D160" i="3"/>
  <c r="E181" i="3"/>
  <c r="D181" i="3"/>
  <c r="E22" i="3"/>
  <c r="D22" i="3"/>
  <c r="E167" i="3"/>
  <c r="D167" i="3"/>
  <c r="E166" i="3"/>
  <c r="D166" i="3"/>
  <c r="E180" i="3"/>
  <c r="D180" i="3"/>
  <c r="E179" i="3"/>
  <c r="D179" i="3"/>
  <c r="E178" i="3"/>
  <c r="D178" i="3"/>
  <c r="E163" i="3"/>
  <c r="D163" i="3"/>
  <c r="E157" i="3"/>
  <c r="D157" i="3"/>
  <c r="E162" i="3"/>
  <c r="D162" i="3"/>
  <c r="E120" i="3"/>
  <c r="D120" i="3"/>
  <c r="E177" i="3"/>
  <c r="D177" i="3"/>
  <c r="E165" i="3"/>
  <c r="D165" i="3"/>
  <c r="E159" i="3"/>
  <c r="D159" i="3"/>
  <c r="E86" i="3"/>
  <c r="D86" i="3"/>
  <c r="E115" i="3"/>
  <c r="D115" i="3"/>
  <c r="E74" i="3"/>
  <c r="D74" i="3"/>
  <c r="E126" i="3"/>
  <c r="D126" i="3"/>
  <c r="E158" i="3"/>
  <c r="D158" i="3"/>
  <c r="E70" i="3"/>
  <c r="D70" i="3"/>
  <c r="E156" i="3"/>
  <c r="D156" i="3"/>
  <c r="E145" i="3"/>
  <c r="D145" i="3"/>
  <c r="E119" i="3"/>
  <c r="D119" i="3"/>
  <c r="E69" i="3"/>
  <c r="D69" i="3"/>
  <c r="E155" i="3"/>
  <c r="D155" i="3"/>
  <c r="E164" i="3"/>
  <c r="D164" i="3"/>
  <c r="E147" i="3"/>
  <c r="D147" i="3"/>
  <c r="E79" i="3"/>
  <c r="D79" i="3"/>
  <c r="E150" i="3"/>
  <c r="D150" i="3"/>
  <c r="E90" i="3"/>
  <c r="D90" i="3"/>
  <c r="E151" i="3"/>
  <c r="D151" i="3"/>
  <c r="E144" i="3"/>
  <c r="D144" i="3"/>
  <c r="E143" i="3"/>
  <c r="D143" i="3"/>
  <c r="E149" i="3"/>
  <c r="D149" i="3"/>
  <c r="E141" i="3"/>
  <c r="D141" i="3"/>
  <c r="E98" i="3"/>
  <c r="D98" i="3"/>
  <c r="E42" i="3"/>
  <c r="D42" i="3"/>
  <c r="E87" i="3"/>
  <c r="D87" i="3"/>
  <c r="E140" i="3"/>
  <c r="D140" i="3"/>
  <c r="E134" i="3"/>
  <c r="D134" i="3"/>
  <c r="E176" i="3"/>
  <c r="D176" i="3"/>
  <c r="E65" i="3"/>
  <c r="D65" i="3"/>
  <c r="E138" i="3"/>
  <c r="D138" i="3"/>
  <c r="E93" i="3"/>
  <c r="D93" i="3"/>
  <c r="E139" i="3"/>
  <c r="D139" i="3"/>
  <c r="E136" i="3"/>
  <c r="D136" i="3"/>
  <c r="E133" i="3"/>
  <c r="D133" i="3"/>
  <c r="E83" i="3"/>
  <c r="D83" i="3"/>
  <c r="E116" i="3"/>
  <c r="D116" i="3"/>
  <c r="E31" i="3"/>
  <c r="D31" i="3"/>
  <c r="E132" i="3"/>
  <c r="D132" i="3"/>
  <c r="E125" i="3"/>
  <c r="D125" i="3"/>
  <c r="E131" i="3"/>
  <c r="D131" i="3"/>
  <c r="E142" i="3"/>
  <c r="D142" i="3"/>
  <c r="E137" i="3"/>
  <c r="D137" i="3"/>
  <c r="E36" i="3"/>
  <c r="D36" i="3"/>
  <c r="E104" i="3"/>
  <c r="D104" i="3"/>
  <c r="E130" i="3"/>
  <c r="D130" i="3"/>
  <c r="E129" i="3"/>
  <c r="D129" i="3"/>
  <c r="E112" i="3"/>
  <c r="D112" i="3"/>
  <c r="E96" i="3"/>
  <c r="D96" i="3"/>
  <c r="E128" i="3"/>
  <c r="D128" i="3"/>
  <c r="E106" i="3"/>
  <c r="D106" i="3"/>
  <c r="E135" i="3"/>
  <c r="D135" i="3"/>
  <c r="E121" i="3"/>
  <c r="D121" i="3"/>
  <c r="E123" i="3"/>
  <c r="D123" i="3"/>
  <c r="E85" i="3"/>
  <c r="D85" i="3"/>
  <c r="E117" i="3"/>
  <c r="D117" i="3"/>
  <c r="E113" i="3"/>
  <c r="D113" i="3"/>
  <c r="E109" i="3"/>
  <c r="D109" i="3"/>
  <c r="E108" i="3"/>
  <c r="D108" i="3"/>
  <c r="E29" i="3"/>
  <c r="D29" i="3"/>
  <c r="E101" i="3"/>
  <c r="D101" i="3"/>
  <c r="E76" i="3"/>
  <c r="D76" i="3"/>
  <c r="E9" i="3"/>
  <c r="D9" i="3"/>
  <c r="E107" i="3"/>
  <c r="D107" i="3"/>
  <c r="E103" i="3"/>
  <c r="D103" i="3"/>
  <c r="E105" i="3"/>
  <c r="D105" i="3"/>
  <c r="E146" i="3"/>
  <c r="D146" i="3"/>
  <c r="E110" i="3"/>
  <c r="D110" i="3"/>
  <c r="E91" i="3"/>
  <c r="D91" i="3"/>
  <c r="E24" i="3"/>
  <c r="D24" i="3"/>
  <c r="E84" i="3"/>
  <c r="D84" i="3"/>
  <c r="E92" i="3"/>
  <c r="D92" i="3"/>
  <c r="E111" i="3"/>
  <c r="D111" i="3"/>
  <c r="E97" i="3"/>
  <c r="D97" i="3"/>
  <c r="E21" i="3"/>
  <c r="D21" i="3"/>
  <c r="E95" i="3"/>
  <c r="D95" i="3"/>
  <c r="E114" i="3"/>
  <c r="D114" i="3"/>
  <c r="E80" i="3"/>
  <c r="D80" i="3"/>
  <c r="E30" i="3"/>
  <c r="D30" i="3"/>
  <c r="E99" i="3"/>
  <c r="D99" i="3"/>
  <c r="E94" i="3"/>
  <c r="D94" i="3"/>
  <c r="E28" i="3"/>
  <c r="D28" i="3"/>
  <c r="E41" i="3"/>
  <c r="D41" i="3"/>
  <c r="E35" i="3"/>
  <c r="D35" i="3"/>
  <c r="E40" i="3"/>
  <c r="D40" i="3"/>
  <c r="E39" i="3"/>
  <c r="D39" i="3"/>
  <c r="E14" i="3"/>
  <c r="D14" i="3"/>
  <c r="E61" i="3"/>
  <c r="D61" i="3"/>
  <c r="E64" i="3"/>
  <c r="D64" i="3"/>
  <c r="E78" i="3"/>
  <c r="D78" i="3"/>
  <c r="E67" i="3"/>
  <c r="D67" i="3"/>
  <c r="E63" i="3"/>
  <c r="D63" i="3"/>
  <c r="E89" i="3"/>
  <c r="D89" i="3"/>
  <c r="E33" i="3"/>
  <c r="D33" i="3"/>
  <c r="E58" i="3"/>
  <c r="D58" i="3"/>
  <c r="E57" i="3"/>
  <c r="D57" i="3"/>
  <c r="E68" i="3"/>
  <c r="D68" i="3"/>
  <c r="E47" i="3"/>
  <c r="D47" i="3"/>
  <c r="E46" i="3"/>
  <c r="D46" i="3"/>
  <c r="E38" i="3"/>
  <c r="D38" i="3"/>
  <c r="E55" i="3"/>
  <c r="D55" i="3"/>
  <c r="E50" i="3"/>
  <c r="D50" i="3"/>
  <c r="E56" i="3"/>
  <c r="D56" i="3"/>
  <c r="E54" i="3"/>
  <c r="D54" i="3"/>
  <c r="E53" i="3"/>
  <c r="D53" i="3"/>
  <c r="E62" i="3"/>
  <c r="D62" i="3"/>
  <c r="E34" i="3"/>
  <c r="D34" i="3"/>
  <c r="E72" i="3"/>
  <c r="D72" i="3"/>
  <c r="E102" i="3"/>
  <c r="D102" i="3"/>
  <c r="E73" i="3"/>
  <c r="D73" i="3"/>
  <c r="E45" i="3"/>
  <c r="D45" i="3"/>
  <c r="E100" i="3"/>
  <c r="D100" i="3"/>
  <c r="E25" i="3"/>
  <c r="D25" i="3"/>
  <c r="E19" i="3"/>
  <c r="D19" i="3"/>
  <c r="E44" i="3"/>
  <c r="D44" i="3"/>
  <c r="E4" i="3"/>
  <c r="D4" i="3"/>
  <c r="E60" i="3"/>
  <c r="D60" i="3"/>
  <c r="E15" i="3"/>
  <c r="D15" i="3"/>
  <c r="E71" i="3"/>
  <c r="D71" i="3"/>
  <c r="E17" i="3"/>
  <c r="D17" i="3"/>
  <c r="E59" i="3"/>
  <c r="D59" i="3"/>
  <c r="E11" i="3"/>
  <c r="D11" i="3"/>
  <c r="E27" i="3"/>
  <c r="D27" i="3"/>
  <c r="E20" i="3"/>
  <c r="D20" i="3"/>
  <c r="E77" i="3"/>
  <c r="D77" i="3"/>
  <c r="E18" i="3"/>
  <c r="D18" i="3"/>
  <c r="E26" i="3"/>
  <c r="D26" i="3"/>
  <c r="E52" i="3"/>
  <c r="D52" i="3"/>
  <c r="E7" i="3"/>
  <c r="D7" i="3"/>
  <c r="E75" i="3"/>
  <c r="D75" i="3"/>
  <c r="E23" i="3"/>
  <c r="D23" i="3"/>
  <c r="E37" i="3"/>
  <c r="D37" i="3"/>
  <c r="E5" i="3"/>
  <c r="D5" i="3"/>
  <c r="E49" i="3"/>
  <c r="D49" i="3"/>
  <c r="E51" i="3"/>
  <c r="D51" i="3"/>
  <c r="E12" i="3"/>
  <c r="D12" i="3"/>
  <c r="E6" i="3"/>
  <c r="D6" i="3"/>
  <c r="E8" i="3"/>
  <c r="D8" i="3"/>
  <c r="E43" i="3"/>
  <c r="D43" i="3"/>
  <c r="E10" i="3"/>
  <c r="D10" i="3"/>
  <c r="E13" i="3"/>
  <c r="D13" i="3"/>
  <c r="E48" i="3"/>
  <c r="D48" i="3"/>
  <c r="E82" i="3"/>
  <c r="D82" i="3"/>
  <c r="E16" i="3"/>
  <c r="D16" i="3"/>
  <c r="E2" i="3"/>
  <c r="D2" i="3"/>
  <c r="E88" i="3"/>
  <c r="D88" i="3"/>
  <c r="E66" i="3"/>
  <c r="D66" i="3"/>
  <c r="E81" i="3"/>
  <c r="D81" i="3"/>
  <c r="E3" i="3"/>
  <c r="D3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" i="2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3" i="2"/>
  <c r="F2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96" i="2"/>
  <c r="D196" i="2"/>
  <c r="E195" i="2"/>
  <c r="D195" i="2"/>
  <c r="E194" i="2"/>
  <c r="D194" i="2"/>
  <c r="E193" i="2"/>
  <c r="D193" i="2"/>
  <c r="E192" i="2"/>
  <c r="D192" i="2"/>
  <c r="E191" i="2"/>
  <c r="D191" i="2"/>
  <c r="E190" i="2"/>
  <c r="D190" i="2"/>
  <c r="E189" i="2"/>
  <c r="D189" i="2"/>
  <c r="E188" i="2"/>
  <c r="D188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  <c r="P30" i="4"/>
  <c r="P37" i="4"/>
  <c r="P36" i="4"/>
  <c r="P35" i="4"/>
  <c r="P34" i="4"/>
  <c r="P33" i="4"/>
  <c r="P32" i="4"/>
  <c r="P31" i="4"/>
  <c r="E6" i="4" l="1"/>
  <c r="G6" i="4" s="1"/>
  <c r="H6" i="4" s="1"/>
  <c r="G197" i="4"/>
  <c r="H197" i="4" s="1"/>
  <c r="G173" i="4"/>
  <c r="H173" i="4" s="1"/>
  <c r="G149" i="4"/>
  <c r="H149" i="4" s="1"/>
  <c r="G133" i="4"/>
  <c r="H133" i="4" s="1"/>
  <c r="G125" i="4"/>
  <c r="H125" i="4" s="1"/>
  <c r="G109" i="4"/>
  <c r="H109" i="4" s="1"/>
  <c r="G93" i="4"/>
  <c r="H93" i="4" s="1"/>
  <c r="G86" i="4"/>
  <c r="H86" i="4" s="1"/>
  <c r="G70" i="4"/>
  <c r="H70" i="4" s="1"/>
  <c r="G61" i="4"/>
  <c r="H61" i="4" s="1"/>
  <c r="G45" i="4"/>
  <c r="H45" i="4" s="1"/>
  <c r="G19" i="4"/>
  <c r="H19" i="4" s="1"/>
  <c r="G28" i="4"/>
  <c r="H28" i="4" s="1"/>
  <c r="G5" i="4"/>
  <c r="H5" i="4" s="1"/>
  <c r="G205" i="4"/>
  <c r="H205" i="4" s="1"/>
  <c r="G189" i="4"/>
  <c r="H189" i="4" s="1"/>
  <c r="G157" i="4"/>
  <c r="H157" i="4" s="1"/>
  <c r="G204" i="4"/>
  <c r="H204" i="4" s="1"/>
  <c r="G196" i="4"/>
  <c r="H196" i="4" s="1"/>
  <c r="G188" i="4"/>
  <c r="H188" i="4" s="1"/>
  <c r="G172" i="4"/>
  <c r="H172" i="4" s="1"/>
  <c r="G164" i="4"/>
  <c r="H164" i="4" s="1"/>
  <c r="G148" i="4"/>
  <c r="H148" i="4" s="1"/>
  <c r="G132" i="4"/>
  <c r="H132" i="4" s="1"/>
  <c r="G124" i="4"/>
  <c r="H124" i="4" s="1"/>
  <c r="G108" i="4"/>
  <c r="H108" i="4" s="1"/>
  <c r="G100" i="4"/>
  <c r="H100" i="4" s="1"/>
  <c r="G85" i="4"/>
  <c r="H85" i="4" s="1"/>
  <c r="G69" i="4"/>
  <c r="H69" i="4" s="1"/>
  <c r="G60" i="4"/>
  <c r="H60" i="4" s="1"/>
  <c r="G44" i="4"/>
  <c r="H44" i="4" s="1"/>
  <c r="G37" i="4"/>
  <c r="H37" i="4" s="1"/>
  <c r="G27" i="4"/>
  <c r="H27" i="4" s="1"/>
  <c r="G4" i="4"/>
  <c r="H4" i="4" s="1"/>
  <c r="G23" i="4"/>
  <c r="H23" i="4" s="1"/>
  <c r="G200" i="4"/>
  <c r="H200" i="4" s="1"/>
  <c r="G152" i="4"/>
  <c r="H152" i="4" s="1"/>
  <c r="G128" i="4"/>
  <c r="H128" i="4" s="1"/>
  <c r="G64" i="4"/>
  <c r="H64" i="4" s="1"/>
  <c r="G63" i="4"/>
  <c r="H63" i="4" s="1"/>
  <c r="G80" i="4"/>
  <c r="H80" i="4" s="1"/>
  <c r="G130" i="4"/>
  <c r="H130" i="4" s="1"/>
  <c r="G56" i="4"/>
  <c r="H56" i="4" s="1"/>
  <c r="G48" i="4"/>
  <c r="H48" i="4" s="1"/>
  <c r="G39" i="4"/>
  <c r="H39" i="4" s="1"/>
  <c r="G35" i="4"/>
  <c r="H35" i="4" s="1"/>
  <c r="G30" i="4"/>
  <c r="H30" i="4" s="1"/>
  <c r="G135" i="4"/>
  <c r="H135" i="4" s="1"/>
  <c r="G42" i="4"/>
  <c r="H42" i="4" s="1"/>
  <c r="G15" i="4"/>
  <c r="H15" i="4" s="1"/>
  <c r="G104" i="4"/>
  <c r="H104" i="4" s="1"/>
  <c r="G181" i="4"/>
  <c r="H181" i="4" s="1"/>
  <c r="G117" i="4"/>
  <c r="H117" i="4" s="1"/>
  <c r="G78" i="4"/>
  <c r="H78" i="4" s="1"/>
  <c r="G53" i="4"/>
  <c r="H53" i="4" s="1"/>
  <c r="G13" i="4"/>
  <c r="H13" i="4" s="1"/>
  <c r="G67" i="4"/>
  <c r="H67" i="4" s="1"/>
  <c r="G192" i="4"/>
  <c r="H192" i="4" s="1"/>
  <c r="G165" i="4"/>
  <c r="H165" i="4" s="1"/>
  <c r="G141" i="4"/>
  <c r="H141" i="4" s="1"/>
  <c r="G101" i="4"/>
  <c r="H101" i="4" s="1"/>
  <c r="G156" i="4"/>
  <c r="H156" i="4" s="1"/>
  <c r="G140" i="4"/>
  <c r="H140" i="4" s="1"/>
  <c r="G116" i="4"/>
  <c r="H116" i="4" s="1"/>
  <c r="G92" i="4"/>
  <c r="H92" i="4" s="1"/>
  <c r="G77" i="4"/>
  <c r="H77" i="4" s="1"/>
  <c r="G52" i="4"/>
  <c r="H52" i="4" s="1"/>
  <c r="G33" i="4"/>
  <c r="H33" i="4" s="1"/>
  <c r="G12" i="4"/>
  <c r="H12" i="4" s="1"/>
  <c r="G199" i="4"/>
  <c r="H199" i="4" s="1"/>
  <c r="G7" i="4"/>
  <c r="H7" i="4" s="1"/>
  <c r="G175" i="4"/>
  <c r="H175" i="4" s="1"/>
  <c r="G111" i="4"/>
  <c r="H111" i="4" s="1"/>
  <c r="G55" i="4"/>
  <c r="H55" i="4" s="1"/>
  <c r="G151" i="4"/>
  <c r="H151" i="4" s="1"/>
  <c r="G88" i="4"/>
  <c r="H88" i="4" s="1"/>
  <c r="G31" i="4"/>
  <c r="H31" i="4" s="1"/>
  <c r="G47" i="4"/>
  <c r="H47" i="4" s="1"/>
  <c r="G20" i="4"/>
  <c r="H20" i="4" s="1"/>
  <c r="G29" i="4"/>
  <c r="H29" i="4" s="1"/>
  <c r="G168" i="4"/>
  <c r="H168" i="4" s="1"/>
  <c r="G81" i="4"/>
  <c r="H81" i="4" s="1"/>
  <c r="G90" i="4"/>
  <c r="H90" i="4" s="1"/>
  <c r="G167" i="4"/>
  <c r="H167" i="4" s="1"/>
  <c r="G144" i="4"/>
  <c r="H144" i="4" s="1"/>
  <c r="G103" i="4"/>
  <c r="H103" i="4" s="1"/>
  <c r="G16" i="4"/>
  <c r="H16" i="4" s="1"/>
  <c r="G202" i="4"/>
  <c r="H202" i="4" s="1"/>
  <c r="G2" i="4"/>
  <c r="G184" i="4"/>
  <c r="H184" i="4" s="1"/>
  <c r="G120" i="4"/>
  <c r="H120" i="4" s="1"/>
  <c r="G73" i="4"/>
  <c r="H73" i="4" s="1"/>
  <c r="G25" i="4"/>
  <c r="H25" i="4" s="1"/>
  <c r="G183" i="4"/>
  <c r="H183" i="4" s="1"/>
  <c r="G160" i="4"/>
  <c r="H160" i="4" s="1"/>
  <c r="G119" i="4"/>
  <c r="H119" i="4" s="1"/>
  <c r="G96" i="4"/>
  <c r="H96" i="4" s="1"/>
  <c r="G72" i="4"/>
  <c r="H72" i="4" s="1"/>
  <c r="G154" i="4"/>
  <c r="H154" i="4" s="1"/>
  <c r="G180" i="4"/>
  <c r="H180" i="4" s="1"/>
  <c r="G203" i="4"/>
  <c r="H203" i="4" s="1"/>
  <c r="G195" i="4"/>
  <c r="H195" i="4" s="1"/>
  <c r="G187" i="4"/>
  <c r="H187" i="4" s="1"/>
  <c r="G179" i="4"/>
  <c r="H179" i="4" s="1"/>
  <c r="G171" i="4"/>
  <c r="H171" i="4" s="1"/>
  <c r="G163" i="4"/>
  <c r="H163" i="4" s="1"/>
  <c r="G155" i="4"/>
  <c r="H155" i="4" s="1"/>
  <c r="G147" i="4"/>
  <c r="H147" i="4" s="1"/>
  <c r="G139" i="4"/>
  <c r="H139" i="4" s="1"/>
  <c r="G131" i="4"/>
  <c r="H131" i="4" s="1"/>
  <c r="G123" i="4"/>
  <c r="H123" i="4" s="1"/>
  <c r="G115" i="4"/>
  <c r="H115" i="4" s="1"/>
  <c r="G107" i="4"/>
  <c r="H107" i="4" s="1"/>
  <c r="G99" i="4"/>
  <c r="H99" i="4" s="1"/>
  <c r="G91" i="4"/>
  <c r="H91" i="4" s="1"/>
  <c r="G84" i="4"/>
  <c r="H84" i="4" s="1"/>
  <c r="G76" i="4"/>
  <c r="H76" i="4" s="1"/>
  <c r="G68" i="4"/>
  <c r="H68" i="4" s="1"/>
  <c r="G59" i="4"/>
  <c r="H59" i="4" s="1"/>
  <c r="G159" i="4"/>
  <c r="H159" i="4" s="1"/>
  <c r="G136" i="4"/>
  <c r="H136" i="4" s="1"/>
  <c r="G95" i="4"/>
  <c r="H95" i="4" s="1"/>
  <c r="G41" i="4"/>
  <c r="H41" i="4" s="1"/>
  <c r="G22" i="4"/>
  <c r="H22" i="4" s="1"/>
  <c r="G8" i="4"/>
  <c r="H8" i="4" s="1"/>
  <c r="G43" i="4"/>
  <c r="H43" i="4" s="1"/>
  <c r="G18" i="4"/>
  <c r="H18" i="4" s="1"/>
  <c r="G24" i="4"/>
  <c r="H24" i="4" s="1"/>
  <c r="G9" i="4"/>
  <c r="H9" i="4" s="1"/>
  <c r="H2" i="4" l="1"/>
</calcChain>
</file>

<file path=xl/sharedStrings.xml><?xml version="1.0" encoding="utf-8"?>
<sst xmlns="http://schemas.openxmlformats.org/spreadsheetml/2006/main" count="1312" uniqueCount="246">
  <si>
    <t>Item Number</t>
  </si>
  <si>
    <t>Item Name</t>
  </si>
  <si>
    <t>UoM</t>
  </si>
  <si>
    <t>Hits</t>
  </si>
  <si>
    <t>Ipad</t>
  </si>
  <si>
    <t xml:space="preserve">EA </t>
  </si>
  <si>
    <t>Speaker-Bose</t>
  </si>
  <si>
    <t>Dell Studio 17</t>
  </si>
  <si>
    <t>Dell Studio 15</t>
  </si>
  <si>
    <t>Iphone4</t>
  </si>
  <si>
    <t>Channel Home Theatre System</t>
  </si>
  <si>
    <t>Camera- Canon 7D</t>
  </si>
  <si>
    <t>Profile LP USB Turntable</t>
  </si>
  <si>
    <t>UPS</t>
  </si>
  <si>
    <t>SOG Outdoor Gear</t>
  </si>
  <si>
    <t>Toothbrush Sanitizer</t>
  </si>
  <si>
    <t xml:space="preserve">Silver Edition Buckyballs </t>
  </si>
  <si>
    <t>Uniden 4-Handset Phone</t>
  </si>
  <si>
    <t>VoIP Home Phone System</t>
  </si>
  <si>
    <t>XtremeMac InCharge Travel Kit</t>
  </si>
  <si>
    <t>XP600 Battery Pack</t>
  </si>
  <si>
    <t>Serengeti 160 Lumen Cree LED Flashlight</t>
  </si>
  <si>
    <t>Xbox</t>
  </si>
  <si>
    <t>TeknoCreations Charging Station</t>
  </si>
  <si>
    <t>Samsung 14.2MP Ultra Slim Digital Camera</t>
  </si>
  <si>
    <t>Screaming Monkey with Woot Cape</t>
  </si>
  <si>
    <t>VuPoint 4x6 Digital Photo Scanner</t>
  </si>
  <si>
    <t>Trivet - 2 Pack</t>
  </si>
  <si>
    <t>Sony Pix</t>
  </si>
  <si>
    <t>VuPoint 35mm Slide &amp; Negative Film Convert</t>
  </si>
  <si>
    <t>Screaming Giant Monkey with Black Woot Cape</t>
  </si>
  <si>
    <t>Westinghouse Ultra-slim 42” 1080p</t>
  </si>
  <si>
    <t>Skil 22-Piece Dual-Sided Socket Set</t>
  </si>
  <si>
    <t>Watt Supreme Garment Steamer</t>
  </si>
  <si>
    <t>Vizio 32” 720p LCD HDTV</t>
  </si>
  <si>
    <t>Canon Rebel T1i</t>
  </si>
  <si>
    <t>Sandisk 4GB Sansa Clip</t>
  </si>
  <si>
    <t>USB Flashing Police Lights</t>
  </si>
  <si>
    <t>Iphone3</t>
  </si>
  <si>
    <t>Samsung Bluetooth Headset</t>
  </si>
  <si>
    <t>Smartparts 8” Digital Picture Frame</t>
  </si>
  <si>
    <t>SOG Multi-Tool Powerlock EOD</t>
  </si>
  <si>
    <t>Canon Rebel T2i</t>
  </si>
  <si>
    <t>Franklin Covey Leather Steno Pad Holder</t>
  </si>
  <si>
    <t>Wagner Power Painter</t>
  </si>
  <si>
    <t>Sprinkler with Metal Spike</t>
  </si>
  <si>
    <t>Skil 7” Laser Level</t>
  </si>
  <si>
    <t>Voice Alert Cooking Thermometer</t>
  </si>
  <si>
    <t>Vizio 37” 1080p LCD HDTV</t>
  </si>
  <si>
    <t>Violight Sonic Ion Toothbrush</t>
  </si>
  <si>
    <t>Shot Hard Surface Cleaner</t>
  </si>
  <si>
    <t>Spikebuster</t>
  </si>
  <si>
    <t>Sunpak Platinum Plus Tripod</t>
  </si>
  <si>
    <t>Sunpak Flex Pod Pro Plus</t>
  </si>
  <si>
    <t>Rightway 3.5” GPS</t>
  </si>
  <si>
    <t>Upright Ball Vacuum</t>
  </si>
  <si>
    <t>Skil Tool Set</t>
  </si>
  <si>
    <t>Casio Exilim 14.1MP Digital Camera</t>
  </si>
  <si>
    <t>Skil 85pc Home Theatre Stubby Tool Set</t>
  </si>
  <si>
    <t>Wood Mantel and Table Clock</t>
  </si>
  <si>
    <t>Speed HDMI Cable by PPC</t>
  </si>
  <si>
    <t>T-Driver Set</t>
  </si>
  <si>
    <t xml:space="preserve">Sunpak Carbon Fiber Tripod </t>
  </si>
  <si>
    <t>SwiftSmart Computerized Sewing Machine</t>
  </si>
  <si>
    <t xml:space="preserve">TrueFire Gourmet Cedar Wraps </t>
  </si>
  <si>
    <t>RCA 26” LCD HDTV</t>
  </si>
  <si>
    <t>Plus 61” Deluxe Tripod</t>
  </si>
  <si>
    <t>SLR Nikkon 3000S</t>
  </si>
  <si>
    <t>Polaroid 14MP Digital Camera</t>
  </si>
  <si>
    <t>Polaroid HD USB Digital Camcorder</t>
  </si>
  <si>
    <t>Queen Size Memory Foam Mattress</t>
  </si>
  <si>
    <t>Sunbeam Heated Fleece Throw</t>
  </si>
  <si>
    <t>Vupoint Film &amp; Slide Converter – XP</t>
  </si>
  <si>
    <t>Processor Intel-I3</t>
  </si>
  <si>
    <t>RAM</t>
  </si>
  <si>
    <t>40” 1080p LCD HDTV</t>
  </si>
  <si>
    <t>Supreme Garment Steamer</t>
  </si>
  <si>
    <t>Samsung Tab</t>
  </si>
  <si>
    <t>SyncMaster 24” LCD Monitor</t>
  </si>
  <si>
    <t xml:space="preserve">NeatDesk Desktop Scanner </t>
  </si>
  <si>
    <t>Ratcheting Screwdriver</t>
  </si>
  <si>
    <t>Casio Exilim 12.1MP Digital Camera</t>
  </si>
  <si>
    <t>Connected Blu-ray Player</t>
  </si>
  <si>
    <t>Presorvac 5 Cycle Marinater</t>
  </si>
  <si>
    <t>Dual-Sided Socket Set</t>
  </si>
  <si>
    <t>1080p LCD HDTV</t>
  </si>
  <si>
    <t>Flip SlideHD 16GB Video Camera</t>
  </si>
  <si>
    <t>Ethernetcard</t>
  </si>
  <si>
    <t>Cisco Voip Router</t>
  </si>
  <si>
    <t>Class 10 SDHC Card</t>
  </si>
  <si>
    <t>Dual-Sided Palm Ratchet</t>
  </si>
  <si>
    <t>Centon 32GB Class 10 SDHC Card</t>
  </si>
  <si>
    <t>First Act 5-Pad Digital Drum Set</t>
  </si>
  <si>
    <t>Eco Club EZ-Shopper – Apricot</t>
  </si>
  <si>
    <t>One-Touch Photo Scanner</t>
  </si>
  <si>
    <t>Asus 8.9” Tablet Convertible PC</t>
  </si>
  <si>
    <t>Buckyballs 216 Piece Magnetic Set</t>
  </si>
  <si>
    <t>Musicplayer</t>
  </si>
  <si>
    <t>Multi-Purpose Tool Set</t>
  </si>
  <si>
    <t>Multimedia Keyboard and Mouse</t>
  </si>
  <si>
    <t>Ear Headphones - 2 Pack</t>
  </si>
  <si>
    <t>Optoma PK102 Pico Pocket Projector</t>
  </si>
  <si>
    <t>Bridge Battle Habitat Set</t>
  </si>
  <si>
    <t>Apple iPod Nano 8GB</t>
  </si>
  <si>
    <t>Maximo Data &amp; Charging Cable</t>
  </si>
  <si>
    <t>Lens 55-250</t>
  </si>
  <si>
    <t>Deluxe Auto Safety Kit</t>
  </si>
  <si>
    <t>Colgate Wisp Toothbrush – 48 Pack</t>
  </si>
  <si>
    <t>Multi Tool Driver Set</t>
  </si>
  <si>
    <t>Motherboard- Asus</t>
  </si>
  <si>
    <t>Philips Portable DVD player</t>
  </si>
  <si>
    <t>Optoma HD 1080p Home Theater Projector</t>
  </si>
  <si>
    <t>Intec Wii Wave Remote Controller</t>
  </si>
  <si>
    <t>Compactdisk</t>
  </si>
  <si>
    <t>Euro-Pro Ninja Master Drink Maker</t>
  </si>
  <si>
    <t>Curtis 24” 1080p LCD HDTV</t>
  </si>
  <si>
    <t>Ikon Diecast Blender</t>
  </si>
  <si>
    <t>37” 1080p LCD HDTV</t>
  </si>
  <si>
    <t>Monitor-Acer</t>
  </si>
  <si>
    <t>Digital Photo Ornament</t>
  </si>
  <si>
    <t>ntec G5700 Wii Wave Motion Sensing Controller</t>
  </si>
  <si>
    <t>Digital Camcorder Kit with 4GB SD Card</t>
  </si>
  <si>
    <t>Mac Pro</t>
  </si>
  <si>
    <t>LeakFrog Water Leak Alarm 2-Pack</t>
  </si>
  <si>
    <t>Philips 6-Device Universal Remote for iPod</t>
  </si>
  <si>
    <t>Cables to Go iPod Compatible Travel Kit</t>
  </si>
  <si>
    <t>Coleman LED Axis Headlamp Bundle</t>
  </si>
  <si>
    <t>Digital Camera</t>
  </si>
  <si>
    <t>1/4” Mini Ratchet</t>
  </si>
  <si>
    <t>Philips Fidelio Docking Speakers for iPad</t>
  </si>
  <si>
    <t>Iron Gym with Ab Straps</t>
  </si>
  <si>
    <t>iRhythm iPod Docking Speaker</t>
  </si>
  <si>
    <t>Kanen In-Ear Earbuds</t>
  </si>
  <si>
    <t>Dash Personal Internet Viewer</t>
  </si>
  <si>
    <t>Panasonic Speakers</t>
  </si>
  <si>
    <t>Carcharias Gaming Headset</t>
  </si>
  <si>
    <t>Optoma PK301 Pico Projector</t>
  </si>
  <si>
    <t>Mac Air</t>
  </si>
  <si>
    <t>Joystick</t>
  </si>
  <si>
    <t>Criss Angel Street Magic Bundle</t>
  </si>
  <si>
    <t>6-Outlet Surge Protector</t>
  </si>
  <si>
    <t>12 Outlet Surge Protector</t>
  </si>
  <si>
    <t>Intel Dual Core Notebook</t>
  </si>
  <si>
    <t>Belkin n52te Tournament Edition SpeedPad</t>
  </si>
  <si>
    <t>Isotoner Ladies Suede Gloves</t>
  </si>
  <si>
    <t>Aqua Globes Medium 2-Pack</t>
  </si>
  <si>
    <t>Digital Video Converter</t>
  </si>
  <si>
    <t>3-Watt Cree LED Aluminum Flashlight</t>
  </si>
  <si>
    <t>AT&amp;T 4-Handset Cordless Phone</t>
  </si>
  <si>
    <t>HP Pavilion Quad Core</t>
  </si>
  <si>
    <t>HP Pavilion Quad Core Desktop</t>
  </si>
  <si>
    <t>HP Pavilion Quad Core Desktop PC</t>
  </si>
  <si>
    <t>Aqua Globe 5 Pack</t>
  </si>
  <si>
    <t>Harbinger Sporting Gloves</t>
  </si>
  <si>
    <t>Isolation Stereo Earphones</t>
  </si>
  <si>
    <t>Hype USB Tape to MP3 Converter</t>
  </si>
  <si>
    <t>Lens telephoto</t>
  </si>
  <si>
    <t>Headphone</t>
  </si>
  <si>
    <t>Philips Portable Speaker System</t>
  </si>
  <si>
    <t>Memorex 12' High Speed HDMI Cable</t>
  </si>
  <si>
    <t>Pioneer Home Theater DVD Speaker</t>
  </si>
  <si>
    <t>Centon DataStick Pro 32GB USB Flash Drive</t>
  </si>
  <si>
    <t>Kodak 12 Megapixel Digital Camera</t>
  </si>
  <si>
    <t>Orka V-Blade Mandoline</t>
  </si>
  <si>
    <t>Keyboard</t>
  </si>
  <si>
    <t xml:space="preserve">RL </t>
  </si>
  <si>
    <t>Philips Foldable HDMI Adapter w/24k Gold Plating</t>
  </si>
  <si>
    <t>M-Audio KeyStudio 25 Keyboard</t>
  </si>
  <si>
    <t>Philips Home Theater</t>
  </si>
  <si>
    <t>HP Pavilion Elite Quad Core Desktop</t>
  </si>
  <si>
    <t>Memorex Wi-Fi Connected Blu-ray Player</t>
  </si>
  <si>
    <t>Logitech CordlessWave Keyboard &amp; Mouse Combo</t>
  </si>
  <si>
    <t>Matsunichi 8" Digital Photo Frame</t>
  </si>
  <si>
    <t>chumby one: Smart Internet Companion</t>
  </si>
  <si>
    <t>Pico Projector</t>
  </si>
  <si>
    <t>M-Audio Torq Mixlab</t>
  </si>
  <si>
    <t>250GB Hard Drive for Xbox 360</t>
  </si>
  <si>
    <t>Aqua Globe Mini Globes – 3 Pack</t>
  </si>
  <si>
    <t>Jolly Roger Door Mat</t>
  </si>
  <si>
    <t>HD DLP Projector</t>
  </si>
  <si>
    <t>IBM think pad</t>
  </si>
  <si>
    <t>4-Port USB Hub</t>
  </si>
  <si>
    <t>MEElectronics In-Ear Earbuds</t>
  </si>
  <si>
    <t>Midland X-tra Talk 20 Mile GMRS Radio</t>
  </si>
  <si>
    <t>Harddisk</t>
  </si>
  <si>
    <t>HP Pavilion 17.3” Entertainment Laptop</t>
  </si>
  <si>
    <t>Philips Pro Series 4' HDMI Cable</t>
  </si>
  <si>
    <t>Home Theatre Install Kit</t>
  </si>
  <si>
    <t>Aerodynamic Storm Umbrella</t>
  </si>
  <si>
    <t>Headphone Value Pack</t>
  </si>
  <si>
    <t>Memorex Wi-Fi Connected</t>
  </si>
  <si>
    <t>Pioneer Dual iPod Dock Speaker System</t>
  </si>
  <si>
    <t>Kodak ZX1 Pocket Video 720p Camcorder</t>
  </si>
  <si>
    <t>Isotoner Men’s Gloves</t>
  </si>
  <si>
    <t>Hitachi SimpleNet Network USB</t>
  </si>
  <si>
    <t>3-LED Push Light – 3 Pack</t>
  </si>
  <si>
    <t>Memorex 6-foot HDMI Cable</t>
  </si>
  <si>
    <t>Lens 18-55</t>
  </si>
  <si>
    <t>Philips Portable DVD player with 9” LCD Screen</t>
  </si>
  <si>
    <t>Lumix 14.1 MP Digital Camera</t>
  </si>
  <si>
    <t>M-Audio Studiophile Speakers</t>
  </si>
  <si>
    <t>Microchip</t>
  </si>
  <si>
    <t>M-Audio AV30 Studiophile Speakers</t>
  </si>
  <si>
    <t>2011 Woot! Calendar</t>
  </si>
  <si>
    <t>HP TouchSmart 23” All-In-One PC</t>
  </si>
  <si>
    <t>1080p Upconverting DVD Player</t>
  </si>
  <si>
    <t>iHome Netbook Accessory Kit</t>
  </si>
  <si>
    <t>12-in-1 Knife by SOG</t>
  </si>
  <si>
    <t>Sales ($)</t>
  </si>
  <si>
    <t>Cumlative Sales</t>
  </si>
  <si>
    <t>%</t>
  </si>
  <si>
    <t>A</t>
  </si>
  <si>
    <t>B</t>
  </si>
  <si>
    <t>C</t>
  </si>
  <si>
    <t>D</t>
  </si>
  <si>
    <t>Rank</t>
  </si>
  <si>
    <t>Cumlative Value</t>
  </si>
  <si>
    <t>Hits Rank</t>
  </si>
  <si>
    <t>Sales Rank Score</t>
  </si>
  <si>
    <t>Hits Rank Score</t>
  </si>
  <si>
    <t>Wtd Score</t>
  </si>
  <si>
    <t>Final Rank</t>
  </si>
  <si>
    <t>Sales Rank</t>
  </si>
  <si>
    <t>Sales</t>
  </si>
  <si>
    <t>Criteria</t>
  </si>
  <si>
    <t>Weights</t>
  </si>
  <si>
    <t>Weight Ranks</t>
  </si>
  <si>
    <t>Grand Total</t>
  </si>
  <si>
    <t>Count of Final Rank</t>
  </si>
  <si>
    <t>Sum of Sales</t>
  </si>
  <si>
    <t>SKU</t>
  </si>
  <si>
    <t>Mean Demand</t>
  </si>
  <si>
    <t>Mean Lead Time</t>
  </si>
  <si>
    <t>Sd of Demand</t>
  </si>
  <si>
    <t>Sd of LT</t>
  </si>
  <si>
    <t>Safety Stock</t>
  </si>
  <si>
    <t>ROP</t>
  </si>
  <si>
    <t>Service Level</t>
  </si>
  <si>
    <t>B Sales</t>
  </si>
  <si>
    <t>A Sales</t>
  </si>
  <si>
    <t>A Count</t>
  </si>
  <si>
    <t>B Count</t>
  </si>
  <si>
    <t>C Sales</t>
  </si>
  <si>
    <t>C Count</t>
  </si>
  <si>
    <t>D Sales</t>
  </si>
  <si>
    <t>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</si>
</sst>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1" fillId="2" borderId="0" xfId="0" applyFont="1" applyFill="1"/>
    <xf numFmtId="9" fontId="0" fillId="2" borderId="0" xfId="1" applyFont="1" applyFill="1"/>
    <xf numFmtId="9" fontId="0" fillId="0" borderId="0" xfId="1" applyFont="1"/>
    <xf numFmtId="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/>
    <xf numFmtId="1" fontId="0" fillId="0" borderId="0" xfId="0" applyNumberFormat="1" applyAlignment="1">
      <alignment horizontal="center"/>
    </xf>
    <xf numFmtId="0" fontId="3" fillId="4" borderId="5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0" fillId="3" borderId="5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cw4-my.sharepoint.com/personal/vanajakumarim_uncw_edu/Documents/Courses/BAN%20517/Fall%202018/Exam/ABC%20Inventory%20Analysis%20Solution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Sheet7"/>
      <sheetName val="Transactions"/>
      <sheetName val="Sales"/>
      <sheetName val="Hits"/>
      <sheetName val="GMROII"/>
      <sheetName val="Sheet8"/>
      <sheetName val="Sheet2"/>
      <sheetName val="Final Rank"/>
      <sheetName val="Sheet1"/>
    </sheetNames>
    <sheetDataSet>
      <sheetData sheetId="0" refreshError="1"/>
      <sheetData sheetId="1" refreshError="1">
        <row r="4">
          <cell r="F4">
            <v>1011</v>
          </cell>
          <cell r="G4">
            <v>273</v>
          </cell>
          <cell r="H4">
            <v>17</v>
          </cell>
          <cell r="I4">
            <v>29757</v>
          </cell>
        </row>
        <row r="5">
          <cell r="F5">
            <v>1012</v>
          </cell>
          <cell r="G5">
            <v>147</v>
          </cell>
          <cell r="H5">
            <v>14</v>
          </cell>
          <cell r="I5">
            <v>146853</v>
          </cell>
        </row>
        <row r="6">
          <cell r="F6">
            <v>1013</v>
          </cell>
          <cell r="G6">
            <v>152</v>
          </cell>
          <cell r="H6">
            <v>13</v>
          </cell>
          <cell r="I6">
            <v>1368</v>
          </cell>
        </row>
        <row r="7">
          <cell r="F7">
            <v>1014</v>
          </cell>
          <cell r="G7">
            <v>215</v>
          </cell>
          <cell r="H7">
            <v>15</v>
          </cell>
          <cell r="I7">
            <v>16125</v>
          </cell>
        </row>
        <row r="8">
          <cell r="F8">
            <v>1015</v>
          </cell>
          <cell r="G8">
            <v>135</v>
          </cell>
          <cell r="H8">
            <v>9</v>
          </cell>
          <cell r="I8">
            <v>675</v>
          </cell>
        </row>
        <row r="9">
          <cell r="F9">
            <v>1016</v>
          </cell>
          <cell r="G9">
            <v>395</v>
          </cell>
          <cell r="H9">
            <v>24</v>
          </cell>
          <cell r="I9">
            <v>1580</v>
          </cell>
        </row>
        <row r="10">
          <cell r="F10">
            <v>1017</v>
          </cell>
          <cell r="G10">
            <v>126</v>
          </cell>
          <cell r="H10">
            <v>8</v>
          </cell>
          <cell r="I10">
            <v>5166</v>
          </cell>
        </row>
        <row r="11">
          <cell r="F11">
            <v>1018</v>
          </cell>
          <cell r="G11">
            <v>216</v>
          </cell>
          <cell r="H11">
            <v>21</v>
          </cell>
          <cell r="I11">
            <v>47304</v>
          </cell>
        </row>
        <row r="12">
          <cell r="F12">
            <v>1019</v>
          </cell>
          <cell r="G12">
            <v>100</v>
          </cell>
          <cell r="H12">
            <v>7</v>
          </cell>
          <cell r="I12">
            <v>2500</v>
          </cell>
        </row>
        <row r="13">
          <cell r="F13">
            <v>1020</v>
          </cell>
          <cell r="G13">
            <v>463</v>
          </cell>
          <cell r="H13">
            <v>36</v>
          </cell>
          <cell r="I13">
            <v>12964</v>
          </cell>
        </row>
        <row r="14">
          <cell r="F14">
            <v>1021</v>
          </cell>
          <cell r="G14">
            <v>404</v>
          </cell>
          <cell r="H14">
            <v>38</v>
          </cell>
          <cell r="I14">
            <v>232300</v>
          </cell>
        </row>
        <row r="15">
          <cell r="F15">
            <v>1022</v>
          </cell>
          <cell r="G15">
            <v>332</v>
          </cell>
          <cell r="H15">
            <v>28</v>
          </cell>
          <cell r="I15">
            <v>4648</v>
          </cell>
        </row>
        <row r="16">
          <cell r="F16">
            <v>1023</v>
          </cell>
          <cell r="G16">
            <v>375</v>
          </cell>
          <cell r="H16">
            <v>32</v>
          </cell>
          <cell r="I16">
            <v>17250</v>
          </cell>
        </row>
        <row r="17">
          <cell r="F17">
            <v>1024</v>
          </cell>
          <cell r="G17">
            <v>488</v>
          </cell>
          <cell r="H17">
            <v>34</v>
          </cell>
          <cell r="I17">
            <v>3416</v>
          </cell>
        </row>
        <row r="18">
          <cell r="F18">
            <v>1025</v>
          </cell>
          <cell r="G18">
            <v>511</v>
          </cell>
          <cell r="H18">
            <v>41</v>
          </cell>
          <cell r="I18">
            <v>68985</v>
          </cell>
        </row>
        <row r="19">
          <cell r="F19">
            <v>1026</v>
          </cell>
          <cell r="G19">
            <v>394</v>
          </cell>
          <cell r="H19">
            <v>31</v>
          </cell>
          <cell r="I19">
            <v>10244</v>
          </cell>
        </row>
        <row r="20">
          <cell r="F20">
            <v>1027</v>
          </cell>
          <cell r="G20">
            <v>369</v>
          </cell>
          <cell r="H20">
            <v>27</v>
          </cell>
          <cell r="I20">
            <v>5166</v>
          </cell>
        </row>
        <row r="21">
          <cell r="F21">
            <v>1028</v>
          </cell>
          <cell r="G21">
            <v>332</v>
          </cell>
          <cell r="H21">
            <v>24</v>
          </cell>
          <cell r="I21">
            <v>14276</v>
          </cell>
        </row>
        <row r="22">
          <cell r="F22">
            <v>1029</v>
          </cell>
          <cell r="G22">
            <v>349</v>
          </cell>
          <cell r="H22">
            <v>34</v>
          </cell>
          <cell r="I22">
            <v>88995</v>
          </cell>
        </row>
        <row r="23">
          <cell r="F23">
            <v>1030</v>
          </cell>
          <cell r="G23">
            <v>969</v>
          </cell>
          <cell r="H23">
            <v>74</v>
          </cell>
          <cell r="I23">
            <v>12597</v>
          </cell>
        </row>
        <row r="24">
          <cell r="F24">
            <v>1031</v>
          </cell>
          <cell r="G24">
            <v>1054</v>
          </cell>
          <cell r="H24">
            <v>82</v>
          </cell>
          <cell r="I24">
            <v>14756</v>
          </cell>
        </row>
        <row r="25">
          <cell r="F25">
            <v>1032</v>
          </cell>
          <cell r="G25">
            <v>909</v>
          </cell>
          <cell r="H25">
            <v>64</v>
          </cell>
          <cell r="I25">
            <v>74538</v>
          </cell>
        </row>
        <row r="26">
          <cell r="F26">
            <v>1033</v>
          </cell>
          <cell r="G26">
            <v>1005</v>
          </cell>
          <cell r="H26">
            <v>74</v>
          </cell>
          <cell r="I26">
            <v>84420</v>
          </cell>
        </row>
        <row r="27">
          <cell r="F27">
            <v>1034</v>
          </cell>
          <cell r="G27">
            <v>1003</v>
          </cell>
          <cell r="H27">
            <v>72</v>
          </cell>
          <cell r="I27">
            <v>31093</v>
          </cell>
        </row>
        <row r="28">
          <cell r="F28">
            <v>1035</v>
          </cell>
          <cell r="G28">
            <v>1190</v>
          </cell>
          <cell r="H28">
            <v>75</v>
          </cell>
          <cell r="I28">
            <v>2284800</v>
          </cell>
        </row>
        <row r="29">
          <cell r="F29">
            <v>1036</v>
          </cell>
          <cell r="G29">
            <v>984</v>
          </cell>
          <cell r="H29">
            <v>81</v>
          </cell>
          <cell r="I29">
            <v>482160</v>
          </cell>
        </row>
        <row r="30">
          <cell r="F30">
            <v>1037</v>
          </cell>
          <cell r="G30">
            <v>656</v>
          </cell>
          <cell r="H30">
            <v>55</v>
          </cell>
          <cell r="I30">
            <v>432960</v>
          </cell>
        </row>
        <row r="31">
          <cell r="F31">
            <v>1038</v>
          </cell>
          <cell r="G31">
            <v>1062</v>
          </cell>
          <cell r="H31">
            <v>77</v>
          </cell>
          <cell r="I31">
            <v>22302</v>
          </cell>
        </row>
        <row r="32">
          <cell r="F32">
            <v>1039</v>
          </cell>
          <cell r="G32">
            <v>913</v>
          </cell>
          <cell r="H32">
            <v>74</v>
          </cell>
          <cell r="I32">
            <v>194469</v>
          </cell>
        </row>
        <row r="33">
          <cell r="F33">
            <v>1040</v>
          </cell>
          <cell r="G33">
            <v>1205</v>
          </cell>
          <cell r="H33">
            <v>91</v>
          </cell>
          <cell r="I33">
            <v>359090</v>
          </cell>
        </row>
        <row r="34">
          <cell r="F34">
            <v>1041</v>
          </cell>
          <cell r="G34">
            <v>1438</v>
          </cell>
          <cell r="H34">
            <v>104</v>
          </cell>
          <cell r="I34">
            <v>102098</v>
          </cell>
        </row>
        <row r="35">
          <cell r="F35">
            <v>1042</v>
          </cell>
          <cell r="G35">
            <v>1643</v>
          </cell>
          <cell r="H35">
            <v>306</v>
          </cell>
          <cell r="I35">
            <v>6572</v>
          </cell>
        </row>
        <row r="36">
          <cell r="F36">
            <v>1043</v>
          </cell>
          <cell r="G36">
            <v>4465</v>
          </cell>
          <cell r="H36">
            <v>468</v>
          </cell>
          <cell r="I36">
            <v>3572000</v>
          </cell>
        </row>
        <row r="37">
          <cell r="F37">
            <v>1044</v>
          </cell>
          <cell r="G37">
            <v>1381</v>
          </cell>
          <cell r="H37">
            <v>101</v>
          </cell>
          <cell r="I37">
            <v>5524</v>
          </cell>
        </row>
        <row r="38">
          <cell r="F38">
            <v>1045</v>
          </cell>
          <cell r="G38">
            <v>1881</v>
          </cell>
          <cell r="H38">
            <v>743</v>
          </cell>
          <cell r="I38">
            <v>122265</v>
          </cell>
        </row>
        <row r="39">
          <cell r="F39">
            <v>1046</v>
          </cell>
          <cell r="G39">
            <v>1122</v>
          </cell>
          <cell r="H39">
            <v>79</v>
          </cell>
          <cell r="I39">
            <v>107712</v>
          </cell>
        </row>
        <row r="40">
          <cell r="F40">
            <v>1047</v>
          </cell>
          <cell r="G40">
            <v>1236</v>
          </cell>
          <cell r="H40">
            <v>97</v>
          </cell>
          <cell r="I40">
            <v>30900</v>
          </cell>
        </row>
        <row r="41">
          <cell r="F41">
            <v>1048</v>
          </cell>
          <cell r="G41">
            <v>1282</v>
          </cell>
          <cell r="H41">
            <v>98</v>
          </cell>
          <cell r="I41">
            <v>61536</v>
          </cell>
        </row>
        <row r="42">
          <cell r="F42">
            <v>1049</v>
          </cell>
          <cell r="G42">
            <v>1426</v>
          </cell>
          <cell r="H42">
            <v>102</v>
          </cell>
          <cell r="I42">
            <v>54188</v>
          </cell>
        </row>
        <row r="43">
          <cell r="F43">
            <v>1050</v>
          </cell>
          <cell r="G43">
            <v>1334</v>
          </cell>
          <cell r="H43">
            <v>121</v>
          </cell>
          <cell r="I43">
            <v>184092</v>
          </cell>
        </row>
        <row r="44">
          <cell r="F44">
            <v>1051</v>
          </cell>
          <cell r="G44">
            <v>1179</v>
          </cell>
          <cell r="H44">
            <v>82</v>
          </cell>
          <cell r="I44">
            <v>17685</v>
          </cell>
        </row>
        <row r="45">
          <cell r="F45">
            <v>1052</v>
          </cell>
          <cell r="G45">
            <v>972</v>
          </cell>
          <cell r="H45">
            <v>75</v>
          </cell>
          <cell r="I45">
            <v>52488</v>
          </cell>
        </row>
        <row r="46">
          <cell r="F46">
            <v>1053</v>
          </cell>
          <cell r="G46">
            <v>950</v>
          </cell>
          <cell r="H46">
            <v>71</v>
          </cell>
          <cell r="I46">
            <v>25650</v>
          </cell>
        </row>
        <row r="47">
          <cell r="F47">
            <v>1054</v>
          </cell>
          <cell r="G47">
            <v>3389</v>
          </cell>
          <cell r="H47">
            <v>71</v>
          </cell>
          <cell r="I47">
            <v>5761300</v>
          </cell>
        </row>
        <row r="48">
          <cell r="F48">
            <v>1055</v>
          </cell>
          <cell r="G48">
            <v>3618</v>
          </cell>
          <cell r="H48">
            <v>83</v>
          </cell>
          <cell r="I48">
            <v>7055100</v>
          </cell>
        </row>
        <row r="49">
          <cell r="F49">
            <v>1056</v>
          </cell>
          <cell r="G49">
            <v>669</v>
          </cell>
          <cell r="H49">
            <v>50</v>
          </cell>
          <cell r="I49">
            <v>61548</v>
          </cell>
        </row>
        <row r="50">
          <cell r="F50">
            <v>1057</v>
          </cell>
          <cell r="G50">
            <v>1085</v>
          </cell>
          <cell r="H50">
            <v>85</v>
          </cell>
          <cell r="I50">
            <v>35805</v>
          </cell>
        </row>
        <row r="51">
          <cell r="F51">
            <v>1058</v>
          </cell>
          <cell r="G51">
            <v>925</v>
          </cell>
          <cell r="H51">
            <v>63</v>
          </cell>
          <cell r="I51">
            <v>30525</v>
          </cell>
        </row>
        <row r="52">
          <cell r="F52">
            <v>1059</v>
          </cell>
          <cell r="G52">
            <v>1062</v>
          </cell>
          <cell r="H52">
            <v>67</v>
          </cell>
          <cell r="I52">
            <v>39294</v>
          </cell>
        </row>
        <row r="53">
          <cell r="F53">
            <v>1060</v>
          </cell>
          <cell r="G53">
            <v>1075</v>
          </cell>
          <cell r="H53">
            <v>80</v>
          </cell>
          <cell r="I53">
            <v>13975</v>
          </cell>
        </row>
        <row r="54">
          <cell r="F54">
            <v>1061</v>
          </cell>
          <cell r="G54">
            <v>686</v>
          </cell>
          <cell r="H54">
            <v>55</v>
          </cell>
          <cell r="I54">
            <v>106330</v>
          </cell>
        </row>
        <row r="55">
          <cell r="F55">
            <v>1062</v>
          </cell>
          <cell r="G55">
            <v>596</v>
          </cell>
          <cell r="H55">
            <v>45</v>
          </cell>
          <cell r="I55">
            <v>159132</v>
          </cell>
        </row>
        <row r="56">
          <cell r="F56">
            <v>1063</v>
          </cell>
          <cell r="G56">
            <v>580</v>
          </cell>
          <cell r="H56">
            <v>49</v>
          </cell>
          <cell r="I56">
            <v>78300</v>
          </cell>
        </row>
        <row r="57">
          <cell r="F57">
            <v>1064</v>
          </cell>
          <cell r="G57">
            <v>609</v>
          </cell>
          <cell r="H57">
            <v>46</v>
          </cell>
          <cell r="I57">
            <v>98658</v>
          </cell>
        </row>
        <row r="58">
          <cell r="F58">
            <v>1065</v>
          </cell>
          <cell r="G58">
            <v>653</v>
          </cell>
          <cell r="H58">
            <v>51</v>
          </cell>
          <cell r="I58">
            <v>132559</v>
          </cell>
        </row>
        <row r="59">
          <cell r="F59">
            <v>1066</v>
          </cell>
          <cell r="G59">
            <v>424</v>
          </cell>
          <cell r="H59">
            <v>35</v>
          </cell>
          <cell r="I59">
            <v>53000</v>
          </cell>
        </row>
        <row r="60">
          <cell r="F60">
            <v>1067</v>
          </cell>
          <cell r="G60">
            <v>637</v>
          </cell>
          <cell r="H60">
            <v>48</v>
          </cell>
          <cell r="I60">
            <v>100646</v>
          </cell>
        </row>
        <row r="61">
          <cell r="F61">
            <v>1068</v>
          </cell>
          <cell r="G61">
            <v>585</v>
          </cell>
          <cell r="H61">
            <v>49</v>
          </cell>
          <cell r="I61">
            <v>136890</v>
          </cell>
        </row>
        <row r="62">
          <cell r="F62">
            <v>1069</v>
          </cell>
          <cell r="G62">
            <v>668</v>
          </cell>
          <cell r="H62">
            <v>48</v>
          </cell>
          <cell r="I62">
            <v>127588</v>
          </cell>
        </row>
        <row r="63">
          <cell r="F63">
            <v>1070</v>
          </cell>
          <cell r="G63">
            <v>667</v>
          </cell>
          <cell r="H63">
            <v>52</v>
          </cell>
          <cell r="I63">
            <v>400200</v>
          </cell>
        </row>
        <row r="64">
          <cell r="F64">
            <v>1071</v>
          </cell>
          <cell r="G64">
            <v>56</v>
          </cell>
          <cell r="H64">
            <v>4</v>
          </cell>
          <cell r="I64">
            <v>10024</v>
          </cell>
        </row>
        <row r="65">
          <cell r="F65">
            <v>1072</v>
          </cell>
          <cell r="G65">
            <v>21</v>
          </cell>
          <cell r="H65">
            <v>3</v>
          </cell>
          <cell r="I65">
            <v>4263</v>
          </cell>
        </row>
        <row r="66">
          <cell r="F66">
            <v>1073</v>
          </cell>
          <cell r="G66">
            <v>26</v>
          </cell>
          <cell r="H66">
            <v>3</v>
          </cell>
          <cell r="I66">
            <v>4888</v>
          </cell>
        </row>
        <row r="67">
          <cell r="F67">
            <v>1074</v>
          </cell>
          <cell r="G67">
            <v>37</v>
          </cell>
          <cell r="H67">
            <v>2</v>
          </cell>
          <cell r="I67">
            <v>7659</v>
          </cell>
        </row>
        <row r="68">
          <cell r="F68">
            <v>1075</v>
          </cell>
          <cell r="G68">
            <v>25</v>
          </cell>
          <cell r="H68">
            <v>1</v>
          </cell>
          <cell r="I68">
            <v>3075</v>
          </cell>
        </row>
        <row r="69">
          <cell r="F69">
            <v>1076</v>
          </cell>
          <cell r="G69">
            <v>18</v>
          </cell>
          <cell r="H69">
            <v>1</v>
          </cell>
          <cell r="I69">
            <v>2592</v>
          </cell>
        </row>
        <row r="70">
          <cell r="F70">
            <v>1077</v>
          </cell>
          <cell r="G70">
            <v>26</v>
          </cell>
          <cell r="H70">
            <v>2</v>
          </cell>
          <cell r="I70">
            <v>3978</v>
          </cell>
        </row>
        <row r="71">
          <cell r="F71">
            <v>1078</v>
          </cell>
          <cell r="G71">
            <v>7</v>
          </cell>
          <cell r="H71">
            <v>1</v>
          </cell>
          <cell r="I71">
            <v>4200</v>
          </cell>
        </row>
        <row r="72">
          <cell r="F72">
            <v>1079</v>
          </cell>
          <cell r="G72">
            <v>27</v>
          </cell>
          <cell r="H72">
            <v>3</v>
          </cell>
          <cell r="I72">
            <v>6210</v>
          </cell>
        </row>
        <row r="73">
          <cell r="F73">
            <v>1080</v>
          </cell>
          <cell r="G73">
            <v>34</v>
          </cell>
          <cell r="H73">
            <v>5</v>
          </cell>
          <cell r="I73">
            <v>12274</v>
          </cell>
        </row>
        <row r="74">
          <cell r="F74">
            <v>1081</v>
          </cell>
          <cell r="G74">
            <v>14</v>
          </cell>
          <cell r="H74">
            <v>3</v>
          </cell>
          <cell r="I74">
            <v>10794</v>
          </cell>
        </row>
        <row r="75">
          <cell r="F75">
            <v>1082</v>
          </cell>
          <cell r="G75">
            <v>13</v>
          </cell>
          <cell r="H75">
            <v>2</v>
          </cell>
          <cell r="I75">
            <v>10530</v>
          </cell>
        </row>
        <row r="76">
          <cell r="F76">
            <v>1083</v>
          </cell>
          <cell r="G76">
            <v>7</v>
          </cell>
          <cell r="H76">
            <v>1</v>
          </cell>
          <cell r="I76">
            <v>1533</v>
          </cell>
        </row>
        <row r="77">
          <cell r="F77">
            <v>1084</v>
          </cell>
          <cell r="G77">
            <v>41</v>
          </cell>
          <cell r="H77">
            <v>4</v>
          </cell>
          <cell r="I77">
            <v>8569</v>
          </cell>
        </row>
        <row r="78">
          <cell r="F78">
            <v>1085</v>
          </cell>
          <cell r="G78">
            <v>5</v>
          </cell>
          <cell r="H78">
            <v>1</v>
          </cell>
          <cell r="I78">
            <v>4725</v>
          </cell>
        </row>
        <row r="79">
          <cell r="F79">
            <v>1086</v>
          </cell>
          <cell r="G79">
            <v>6</v>
          </cell>
          <cell r="H79">
            <v>1</v>
          </cell>
          <cell r="I79">
            <v>1152</v>
          </cell>
        </row>
        <row r="80">
          <cell r="F80">
            <v>1087</v>
          </cell>
          <cell r="G80">
            <v>266</v>
          </cell>
          <cell r="H80">
            <v>23</v>
          </cell>
          <cell r="I80">
            <v>52136</v>
          </cell>
        </row>
        <row r="81">
          <cell r="F81">
            <v>1088</v>
          </cell>
          <cell r="G81">
            <v>300</v>
          </cell>
          <cell r="H81">
            <v>23</v>
          </cell>
          <cell r="I81">
            <v>55200</v>
          </cell>
        </row>
        <row r="82">
          <cell r="F82">
            <v>1089</v>
          </cell>
          <cell r="G82">
            <v>70</v>
          </cell>
          <cell r="H82">
            <v>6</v>
          </cell>
          <cell r="I82">
            <v>15960</v>
          </cell>
        </row>
        <row r="83">
          <cell r="F83">
            <v>1090</v>
          </cell>
          <cell r="G83">
            <v>5942</v>
          </cell>
          <cell r="H83">
            <v>1780</v>
          </cell>
          <cell r="I83">
            <v>9328940</v>
          </cell>
        </row>
        <row r="84">
          <cell r="F84">
            <v>1091</v>
          </cell>
          <cell r="G84">
            <v>3780</v>
          </cell>
          <cell r="H84">
            <v>948</v>
          </cell>
          <cell r="I84">
            <v>453600</v>
          </cell>
        </row>
        <row r="85">
          <cell r="F85">
            <v>1092</v>
          </cell>
          <cell r="G85">
            <v>6807</v>
          </cell>
          <cell r="H85">
            <v>2064</v>
          </cell>
          <cell r="I85">
            <v>4084200</v>
          </cell>
        </row>
        <row r="86">
          <cell r="F86">
            <v>1093</v>
          </cell>
          <cell r="G86">
            <v>143</v>
          </cell>
          <cell r="H86">
            <v>15</v>
          </cell>
          <cell r="I86">
            <v>26884</v>
          </cell>
        </row>
        <row r="87">
          <cell r="F87">
            <v>1094</v>
          </cell>
          <cell r="G87">
            <v>207</v>
          </cell>
          <cell r="H87">
            <v>16</v>
          </cell>
          <cell r="I87">
            <v>29187</v>
          </cell>
        </row>
        <row r="88">
          <cell r="F88">
            <v>1095</v>
          </cell>
          <cell r="G88">
            <v>63</v>
          </cell>
          <cell r="H88">
            <v>6</v>
          </cell>
          <cell r="I88">
            <v>9198</v>
          </cell>
        </row>
        <row r="89">
          <cell r="F89">
            <v>1096</v>
          </cell>
          <cell r="G89">
            <v>77</v>
          </cell>
          <cell r="H89">
            <v>5</v>
          </cell>
          <cell r="I89">
            <v>14476</v>
          </cell>
        </row>
        <row r="90">
          <cell r="F90">
            <v>1097</v>
          </cell>
          <cell r="G90">
            <v>17</v>
          </cell>
          <cell r="H90">
            <v>1</v>
          </cell>
          <cell r="I90">
            <v>2839</v>
          </cell>
        </row>
        <row r="91">
          <cell r="F91">
            <v>1098</v>
          </cell>
          <cell r="G91">
            <v>29</v>
          </cell>
          <cell r="H91">
            <v>2</v>
          </cell>
          <cell r="I91">
            <v>5133</v>
          </cell>
        </row>
        <row r="92">
          <cell r="F92">
            <v>1099</v>
          </cell>
          <cell r="G92">
            <v>82</v>
          </cell>
          <cell r="H92">
            <v>6</v>
          </cell>
          <cell r="I92">
            <v>17876</v>
          </cell>
        </row>
        <row r="93">
          <cell r="F93">
            <v>1100</v>
          </cell>
          <cell r="G93">
            <v>101</v>
          </cell>
          <cell r="H93">
            <v>9</v>
          </cell>
          <cell r="I93">
            <v>26260</v>
          </cell>
        </row>
        <row r="94">
          <cell r="F94">
            <v>1101</v>
          </cell>
          <cell r="G94">
            <v>43</v>
          </cell>
          <cell r="H94">
            <v>3</v>
          </cell>
          <cell r="I94">
            <v>6536</v>
          </cell>
        </row>
        <row r="95">
          <cell r="F95">
            <v>1102</v>
          </cell>
          <cell r="G95">
            <v>11</v>
          </cell>
          <cell r="H95">
            <v>2</v>
          </cell>
          <cell r="I95">
            <v>6556</v>
          </cell>
        </row>
        <row r="96">
          <cell r="F96">
            <v>1103</v>
          </cell>
          <cell r="G96">
            <v>19</v>
          </cell>
          <cell r="H96">
            <v>2</v>
          </cell>
          <cell r="I96">
            <v>2907</v>
          </cell>
        </row>
        <row r="97">
          <cell r="F97">
            <v>1104</v>
          </cell>
          <cell r="G97">
            <v>255</v>
          </cell>
          <cell r="H97">
            <v>23</v>
          </cell>
          <cell r="I97">
            <v>32130</v>
          </cell>
        </row>
        <row r="98">
          <cell r="F98">
            <v>1105</v>
          </cell>
          <cell r="G98">
            <v>10</v>
          </cell>
          <cell r="H98">
            <v>1</v>
          </cell>
          <cell r="I98">
            <v>2330</v>
          </cell>
        </row>
        <row r="99">
          <cell r="F99">
            <v>1106</v>
          </cell>
          <cell r="G99">
            <v>345</v>
          </cell>
          <cell r="H99">
            <v>23</v>
          </cell>
          <cell r="I99">
            <v>63135</v>
          </cell>
        </row>
        <row r="100">
          <cell r="F100">
            <v>1107</v>
          </cell>
          <cell r="G100">
            <v>36</v>
          </cell>
          <cell r="H100">
            <v>2</v>
          </cell>
          <cell r="I100">
            <v>8388</v>
          </cell>
        </row>
        <row r="101">
          <cell r="F101">
            <v>1108</v>
          </cell>
          <cell r="G101">
            <v>43</v>
          </cell>
          <cell r="H101">
            <v>3</v>
          </cell>
          <cell r="I101">
            <v>5805</v>
          </cell>
        </row>
        <row r="102">
          <cell r="F102">
            <v>1109</v>
          </cell>
          <cell r="G102">
            <v>15</v>
          </cell>
          <cell r="H102">
            <v>1</v>
          </cell>
          <cell r="I102">
            <v>2235</v>
          </cell>
        </row>
        <row r="103">
          <cell r="F103">
            <v>1110</v>
          </cell>
          <cell r="G103">
            <v>9</v>
          </cell>
          <cell r="H103">
            <v>3</v>
          </cell>
          <cell r="I103">
            <v>18225</v>
          </cell>
        </row>
        <row r="104">
          <cell r="F104">
            <v>1111</v>
          </cell>
          <cell r="G104">
            <v>12</v>
          </cell>
          <cell r="H104">
            <v>2</v>
          </cell>
          <cell r="I104">
            <v>32400</v>
          </cell>
        </row>
        <row r="105">
          <cell r="F105">
            <v>1112</v>
          </cell>
          <cell r="G105">
            <v>28</v>
          </cell>
          <cell r="H105">
            <v>2</v>
          </cell>
          <cell r="I105">
            <v>5656</v>
          </cell>
        </row>
        <row r="106">
          <cell r="F106">
            <v>1113</v>
          </cell>
          <cell r="G106">
            <v>7</v>
          </cell>
          <cell r="H106">
            <v>1</v>
          </cell>
          <cell r="I106">
            <v>1582</v>
          </cell>
        </row>
        <row r="107">
          <cell r="F107">
            <v>1114</v>
          </cell>
          <cell r="G107">
            <v>47</v>
          </cell>
          <cell r="H107">
            <v>3</v>
          </cell>
          <cell r="I107">
            <v>6439</v>
          </cell>
        </row>
        <row r="108">
          <cell r="F108">
            <v>1115</v>
          </cell>
          <cell r="G108">
            <v>11</v>
          </cell>
          <cell r="H108">
            <v>1</v>
          </cell>
          <cell r="I108">
            <v>2211</v>
          </cell>
        </row>
        <row r="109">
          <cell r="F109">
            <v>1116</v>
          </cell>
          <cell r="G109">
            <v>35</v>
          </cell>
          <cell r="H109">
            <v>3</v>
          </cell>
          <cell r="I109">
            <v>5320</v>
          </cell>
        </row>
        <row r="110">
          <cell r="F110">
            <v>1117</v>
          </cell>
          <cell r="G110">
            <v>325</v>
          </cell>
          <cell r="H110">
            <v>23</v>
          </cell>
          <cell r="I110">
            <v>65000</v>
          </cell>
        </row>
        <row r="111">
          <cell r="F111">
            <v>1118</v>
          </cell>
          <cell r="G111">
            <v>24</v>
          </cell>
          <cell r="H111">
            <v>3</v>
          </cell>
          <cell r="I111">
            <v>4584</v>
          </cell>
        </row>
        <row r="112">
          <cell r="F112">
            <v>1119</v>
          </cell>
          <cell r="G112">
            <v>33</v>
          </cell>
          <cell r="H112">
            <v>3</v>
          </cell>
          <cell r="I112">
            <v>7590</v>
          </cell>
        </row>
        <row r="113">
          <cell r="F113">
            <v>1120</v>
          </cell>
          <cell r="G113">
            <v>15</v>
          </cell>
          <cell r="H113">
            <v>1</v>
          </cell>
          <cell r="I113">
            <v>2490</v>
          </cell>
        </row>
        <row r="114">
          <cell r="F114">
            <v>1121</v>
          </cell>
          <cell r="G114">
            <v>14</v>
          </cell>
          <cell r="H114">
            <v>1</v>
          </cell>
          <cell r="I114">
            <v>3024</v>
          </cell>
        </row>
        <row r="115">
          <cell r="F115">
            <v>1122</v>
          </cell>
          <cell r="G115">
            <v>33</v>
          </cell>
          <cell r="H115">
            <v>2</v>
          </cell>
          <cell r="I115">
            <v>6105</v>
          </cell>
        </row>
        <row r="116">
          <cell r="F116">
            <v>1123</v>
          </cell>
          <cell r="G116">
            <v>15</v>
          </cell>
          <cell r="H116">
            <v>2</v>
          </cell>
          <cell r="I116">
            <v>1830</v>
          </cell>
        </row>
        <row r="117">
          <cell r="F117">
            <v>1124</v>
          </cell>
          <cell r="G117">
            <v>19</v>
          </cell>
          <cell r="H117">
            <v>2</v>
          </cell>
          <cell r="I117">
            <v>4389</v>
          </cell>
        </row>
        <row r="118">
          <cell r="F118">
            <v>1125</v>
          </cell>
          <cell r="G118">
            <v>255</v>
          </cell>
          <cell r="H118">
            <v>18</v>
          </cell>
          <cell r="I118">
            <v>41310</v>
          </cell>
        </row>
        <row r="119">
          <cell r="F119">
            <v>1126</v>
          </cell>
          <cell r="G119">
            <v>272</v>
          </cell>
          <cell r="H119">
            <v>16</v>
          </cell>
          <cell r="I119">
            <v>59568</v>
          </cell>
        </row>
        <row r="120">
          <cell r="F120">
            <v>1127</v>
          </cell>
          <cell r="G120">
            <v>279</v>
          </cell>
          <cell r="H120">
            <v>20</v>
          </cell>
          <cell r="I120">
            <v>61380</v>
          </cell>
        </row>
        <row r="121">
          <cell r="F121">
            <v>1128</v>
          </cell>
          <cell r="G121">
            <v>328</v>
          </cell>
          <cell r="H121">
            <v>22</v>
          </cell>
          <cell r="I121">
            <v>78392</v>
          </cell>
        </row>
        <row r="122">
          <cell r="F122">
            <v>1129</v>
          </cell>
          <cell r="G122">
            <v>437</v>
          </cell>
          <cell r="H122">
            <v>28</v>
          </cell>
          <cell r="I122">
            <v>80845</v>
          </cell>
        </row>
        <row r="123">
          <cell r="F123">
            <v>1130</v>
          </cell>
          <cell r="G123">
            <v>348</v>
          </cell>
          <cell r="H123">
            <v>27</v>
          </cell>
          <cell r="I123">
            <v>82476</v>
          </cell>
        </row>
        <row r="124">
          <cell r="F124">
            <v>1131</v>
          </cell>
          <cell r="G124">
            <v>610</v>
          </cell>
          <cell r="H124">
            <v>43</v>
          </cell>
          <cell r="I124">
            <v>204960</v>
          </cell>
        </row>
        <row r="125">
          <cell r="F125">
            <v>1132</v>
          </cell>
          <cell r="G125">
            <v>277</v>
          </cell>
          <cell r="H125">
            <v>19</v>
          </cell>
          <cell r="I125">
            <v>38226</v>
          </cell>
        </row>
        <row r="126">
          <cell r="F126">
            <v>1133</v>
          </cell>
          <cell r="G126">
            <v>489</v>
          </cell>
          <cell r="H126">
            <v>39</v>
          </cell>
          <cell r="I126">
            <v>94866</v>
          </cell>
        </row>
        <row r="127">
          <cell r="F127">
            <v>1134</v>
          </cell>
          <cell r="G127">
            <v>420</v>
          </cell>
          <cell r="H127">
            <v>25</v>
          </cell>
          <cell r="I127">
            <v>55440</v>
          </cell>
        </row>
        <row r="128">
          <cell r="F128">
            <v>1135</v>
          </cell>
          <cell r="G128">
            <v>372</v>
          </cell>
          <cell r="H128">
            <v>23</v>
          </cell>
          <cell r="I128">
            <v>74772</v>
          </cell>
        </row>
        <row r="129">
          <cell r="F129">
            <v>1136</v>
          </cell>
          <cell r="G129">
            <v>144</v>
          </cell>
          <cell r="H129">
            <v>13</v>
          </cell>
          <cell r="I129">
            <v>21600</v>
          </cell>
        </row>
        <row r="130">
          <cell r="F130">
            <v>1137</v>
          </cell>
          <cell r="G130">
            <v>44</v>
          </cell>
          <cell r="H130">
            <v>5</v>
          </cell>
          <cell r="I130">
            <v>6556</v>
          </cell>
        </row>
        <row r="131">
          <cell r="F131">
            <v>1138</v>
          </cell>
          <cell r="G131">
            <v>135</v>
          </cell>
          <cell r="H131">
            <v>12</v>
          </cell>
          <cell r="I131">
            <v>24705</v>
          </cell>
        </row>
        <row r="132">
          <cell r="F132">
            <v>1139</v>
          </cell>
          <cell r="G132">
            <v>253</v>
          </cell>
          <cell r="H132">
            <v>18</v>
          </cell>
          <cell r="I132">
            <v>31878</v>
          </cell>
        </row>
        <row r="133">
          <cell r="F133">
            <v>1140</v>
          </cell>
          <cell r="G133">
            <v>184</v>
          </cell>
          <cell r="H133">
            <v>12</v>
          </cell>
          <cell r="I133">
            <v>29440</v>
          </cell>
        </row>
        <row r="134">
          <cell r="F134">
            <v>1141</v>
          </cell>
          <cell r="G134">
            <v>35</v>
          </cell>
          <cell r="H134">
            <v>5</v>
          </cell>
          <cell r="I134">
            <v>6440</v>
          </cell>
        </row>
        <row r="135">
          <cell r="F135">
            <v>1142</v>
          </cell>
          <cell r="G135">
            <v>10</v>
          </cell>
          <cell r="H135">
            <v>1</v>
          </cell>
          <cell r="I135">
            <v>6300</v>
          </cell>
        </row>
        <row r="136">
          <cell r="F136">
            <v>1143</v>
          </cell>
          <cell r="G136">
            <v>310</v>
          </cell>
          <cell r="H136">
            <v>23</v>
          </cell>
          <cell r="I136">
            <v>57350</v>
          </cell>
        </row>
        <row r="137">
          <cell r="F137">
            <v>1144</v>
          </cell>
          <cell r="G137">
            <v>7</v>
          </cell>
          <cell r="H137">
            <v>1</v>
          </cell>
          <cell r="I137">
            <v>2275</v>
          </cell>
        </row>
        <row r="138">
          <cell r="F138">
            <v>1145</v>
          </cell>
          <cell r="G138">
            <v>32</v>
          </cell>
          <cell r="H138">
            <v>2</v>
          </cell>
          <cell r="I138">
            <v>7648</v>
          </cell>
        </row>
        <row r="139">
          <cell r="F139">
            <v>1146</v>
          </cell>
          <cell r="G139">
            <v>30</v>
          </cell>
          <cell r="H139">
            <v>2</v>
          </cell>
          <cell r="I139">
            <v>4050</v>
          </cell>
        </row>
        <row r="140">
          <cell r="F140">
            <v>1147</v>
          </cell>
          <cell r="G140">
            <v>35</v>
          </cell>
          <cell r="H140">
            <v>2</v>
          </cell>
          <cell r="I140">
            <v>5425</v>
          </cell>
        </row>
        <row r="141">
          <cell r="F141">
            <v>1148</v>
          </cell>
          <cell r="G141">
            <v>20</v>
          </cell>
          <cell r="H141">
            <v>1</v>
          </cell>
          <cell r="I141">
            <v>2960</v>
          </cell>
        </row>
        <row r="142">
          <cell r="F142">
            <v>1149</v>
          </cell>
          <cell r="G142">
            <v>35</v>
          </cell>
          <cell r="H142">
            <v>3</v>
          </cell>
          <cell r="I142">
            <v>6790</v>
          </cell>
        </row>
        <row r="143">
          <cell r="F143">
            <v>1150</v>
          </cell>
          <cell r="G143">
            <v>1313</v>
          </cell>
          <cell r="H143">
            <v>97</v>
          </cell>
          <cell r="I143">
            <v>303303</v>
          </cell>
        </row>
        <row r="144">
          <cell r="F144">
            <v>1151</v>
          </cell>
          <cell r="G144">
            <v>1451</v>
          </cell>
          <cell r="H144">
            <v>98</v>
          </cell>
          <cell r="I144">
            <v>290200</v>
          </cell>
        </row>
        <row r="145">
          <cell r="F145">
            <v>1152</v>
          </cell>
          <cell r="G145">
            <v>1299</v>
          </cell>
          <cell r="H145">
            <v>97</v>
          </cell>
          <cell r="I145">
            <v>284481</v>
          </cell>
        </row>
        <row r="146">
          <cell r="F146">
            <v>1153</v>
          </cell>
          <cell r="G146">
            <v>938</v>
          </cell>
          <cell r="H146">
            <v>68</v>
          </cell>
          <cell r="I146">
            <v>176344</v>
          </cell>
        </row>
        <row r="147">
          <cell r="F147">
            <v>1154</v>
          </cell>
          <cell r="G147">
            <v>1554</v>
          </cell>
          <cell r="H147">
            <v>102</v>
          </cell>
          <cell r="I147">
            <v>247086</v>
          </cell>
        </row>
        <row r="148">
          <cell r="F148">
            <v>1155</v>
          </cell>
          <cell r="G148">
            <v>1491</v>
          </cell>
          <cell r="H148">
            <v>94</v>
          </cell>
          <cell r="I148">
            <v>1938300</v>
          </cell>
        </row>
        <row r="149">
          <cell r="F149">
            <v>1156</v>
          </cell>
          <cell r="G149">
            <v>1713</v>
          </cell>
          <cell r="H149">
            <v>105</v>
          </cell>
          <cell r="I149">
            <v>277506</v>
          </cell>
        </row>
        <row r="150">
          <cell r="F150">
            <v>1157</v>
          </cell>
          <cell r="G150">
            <v>1091</v>
          </cell>
          <cell r="H150">
            <v>76</v>
          </cell>
          <cell r="I150">
            <v>242202</v>
          </cell>
        </row>
        <row r="151">
          <cell r="F151">
            <v>1158</v>
          </cell>
          <cell r="G151">
            <v>876</v>
          </cell>
          <cell r="H151">
            <v>67</v>
          </cell>
          <cell r="I151">
            <v>197100</v>
          </cell>
        </row>
        <row r="152">
          <cell r="F152">
            <v>1159</v>
          </cell>
          <cell r="G152">
            <v>1849</v>
          </cell>
          <cell r="H152">
            <v>494</v>
          </cell>
          <cell r="I152">
            <v>305085</v>
          </cell>
        </row>
        <row r="153">
          <cell r="F153">
            <v>1160</v>
          </cell>
          <cell r="G153">
            <v>1217</v>
          </cell>
          <cell r="H153">
            <v>95</v>
          </cell>
          <cell r="I153">
            <v>361449</v>
          </cell>
        </row>
        <row r="154">
          <cell r="F154">
            <v>1161</v>
          </cell>
          <cell r="G154">
            <v>972</v>
          </cell>
          <cell r="H154">
            <v>79</v>
          </cell>
          <cell r="I154">
            <v>541404</v>
          </cell>
        </row>
        <row r="155">
          <cell r="F155">
            <v>1162</v>
          </cell>
          <cell r="G155">
            <v>1341</v>
          </cell>
          <cell r="H155">
            <v>95</v>
          </cell>
          <cell r="I155">
            <v>435825</v>
          </cell>
        </row>
        <row r="156">
          <cell r="F156">
            <v>1163</v>
          </cell>
          <cell r="G156">
            <v>1398</v>
          </cell>
          <cell r="H156">
            <v>95</v>
          </cell>
          <cell r="I156">
            <v>429186</v>
          </cell>
        </row>
        <row r="157">
          <cell r="F157">
            <v>1164</v>
          </cell>
          <cell r="G157">
            <v>851</v>
          </cell>
          <cell r="H157">
            <v>342</v>
          </cell>
          <cell r="I157">
            <v>230621</v>
          </cell>
        </row>
        <row r="158">
          <cell r="F158">
            <v>1165</v>
          </cell>
          <cell r="G158">
            <v>1765</v>
          </cell>
          <cell r="H158">
            <v>491</v>
          </cell>
          <cell r="I158">
            <v>478315</v>
          </cell>
        </row>
        <row r="159">
          <cell r="F159">
            <v>1166</v>
          </cell>
          <cell r="G159">
            <v>1710</v>
          </cell>
          <cell r="H159">
            <v>345</v>
          </cell>
          <cell r="I159">
            <v>499320</v>
          </cell>
        </row>
        <row r="160">
          <cell r="F160">
            <v>1167</v>
          </cell>
          <cell r="G160">
            <v>1996</v>
          </cell>
          <cell r="H160">
            <v>772</v>
          </cell>
          <cell r="I160">
            <v>538920</v>
          </cell>
        </row>
        <row r="161">
          <cell r="F161">
            <v>1168</v>
          </cell>
          <cell r="G161">
            <v>2865</v>
          </cell>
          <cell r="H161">
            <v>933</v>
          </cell>
          <cell r="I161">
            <v>974100</v>
          </cell>
        </row>
        <row r="162">
          <cell r="F162">
            <v>1169</v>
          </cell>
          <cell r="G162">
            <v>1209</v>
          </cell>
          <cell r="H162">
            <v>94</v>
          </cell>
          <cell r="I162">
            <v>385671</v>
          </cell>
        </row>
        <row r="163">
          <cell r="F163">
            <v>1170</v>
          </cell>
          <cell r="G163">
            <v>5477</v>
          </cell>
          <cell r="H163">
            <v>764</v>
          </cell>
          <cell r="I163">
            <v>1489744</v>
          </cell>
        </row>
        <row r="164">
          <cell r="F164">
            <v>1171</v>
          </cell>
          <cell r="G164">
            <v>1843</v>
          </cell>
          <cell r="H164">
            <v>564</v>
          </cell>
          <cell r="I164">
            <v>493924</v>
          </cell>
        </row>
        <row r="165">
          <cell r="F165">
            <v>1172</v>
          </cell>
          <cell r="G165">
            <v>1249</v>
          </cell>
          <cell r="H165">
            <v>85</v>
          </cell>
          <cell r="I165">
            <v>397182</v>
          </cell>
        </row>
        <row r="166">
          <cell r="F166">
            <v>1173</v>
          </cell>
          <cell r="G166">
            <v>1285</v>
          </cell>
          <cell r="H166">
            <v>99</v>
          </cell>
          <cell r="I166">
            <v>355945</v>
          </cell>
        </row>
        <row r="167">
          <cell r="F167">
            <v>1174</v>
          </cell>
          <cell r="G167">
            <v>1204</v>
          </cell>
          <cell r="H167">
            <v>91</v>
          </cell>
          <cell r="I167">
            <v>359996</v>
          </cell>
        </row>
        <row r="168">
          <cell r="F168">
            <v>1175</v>
          </cell>
          <cell r="G168">
            <v>275</v>
          </cell>
          <cell r="H168">
            <v>97</v>
          </cell>
          <cell r="I168">
            <v>297000</v>
          </cell>
        </row>
        <row r="169">
          <cell r="F169">
            <v>1176</v>
          </cell>
          <cell r="G169">
            <v>1635</v>
          </cell>
          <cell r="H169">
            <v>438</v>
          </cell>
          <cell r="I169">
            <v>434910</v>
          </cell>
        </row>
        <row r="170">
          <cell r="F170">
            <v>1177</v>
          </cell>
          <cell r="G170">
            <v>1522</v>
          </cell>
          <cell r="H170">
            <v>112</v>
          </cell>
          <cell r="I170">
            <v>433770</v>
          </cell>
        </row>
        <row r="171">
          <cell r="F171">
            <v>1178</v>
          </cell>
          <cell r="G171">
            <v>5940</v>
          </cell>
          <cell r="H171">
            <v>661</v>
          </cell>
          <cell r="I171">
            <v>1716660</v>
          </cell>
        </row>
        <row r="172">
          <cell r="F172">
            <v>1179</v>
          </cell>
          <cell r="G172">
            <v>1767</v>
          </cell>
          <cell r="H172">
            <v>455</v>
          </cell>
          <cell r="I172">
            <v>519498</v>
          </cell>
        </row>
        <row r="173">
          <cell r="F173">
            <v>1180</v>
          </cell>
          <cell r="G173">
            <v>3791</v>
          </cell>
          <cell r="H173">
            <v>75</v>
          </cell>
          <cell r="I173">
            <v>7202900</v>
          </cell>
        </row>
        <row r="174">
          <cell r="F174">
            <v>1181</v>
          </cell>
          <cell r="G174">
            <v>1117</v>
          </cell>
          <cell r="H174">
            <v>85</v>
          </cell>
          <cell r="I174">
            <v>332866</v>
          </cell>
        </row>
        <row r="175">
          <cell r="F175">
            <v>1182</v>
          </cell>
          <cell r="G175">
            <v>1256</v>
          </cell>
          <cell r="H175">
            <v>92</v>
          </cell>
          <cell r="I175">
            <v>385592</v>
          </cell>
        </row>
        <row r="176">
          <cell r="F176">
            <v>1183</v>
          </cell>
          <cell r="G176">
            <v>1226</v>
          </cell>
          <cell r="H176">
            <v>98</v>
          </cell>
          <cell r="I176">
            <v>397224</v>
          </cell>
        </row>
        <row r="177">
          <cell r="F177">
            <v>1184</v>
          </cell>
          <cell r="G177">
            <v>855</v>
          </cell>
          <cell r="H177">
            <v>66</v>
          </cell>
          <cell r="I177">
            <v>273600</v>
          </cell>
        </row>
        <row r="178">
          <cell r="F178">
            <v>1185</v>
          </cell>
          <cell r="G178">
            <v>1068</v>
          </cell>
          <cell r="H178">
            <v>78</v>
          </cell>
          <cell r="I178">
            <v>322536</v>
          </cell>
        </row>
        <row r="179">
          <cell r="F179">
            <v>1186</v>
          </cell>
          <cell r="G179">
            <v>1295</v>
          </cell>
          <cell r="H179">
            <v>95</v>
          </cell>
          <cell r="I179">
            <v>366485</v>
          </cell>
        </row>
        <row r="180">
          <cell r="F180">
            <v>1187</v>
          </cell>
          <cell r="G180">
            <v>1222</v>
          </cell>
          <cell r="H180">
            <v>97</v>
          </cell>
          <cell r="I180">
            <v>373932</v>
          </cell>
        </row>
        <row r="181">
          <cell r="F181">
            <v>1188</v>
          </cell>
          <cell r="G181">
            <v>870</v>
          </cell>
          <cell r="H181">
            <v>66</v>
          </cell>
          <cell r="I181">
            <v>232290</v>
          </cell>
        </row>
        <row r="182">
          <cell r="F182">
            <v>1189</v>
          </cell>
          <cell r="G182">
            <v>1080</v>
          </cell>
          <cell r="H182">
            <v>85</v>
          </cell>
          <cell r="I182">
            <v>312120</v>
          </cell>
        </row>
        <row r="183">
          <cell r="F183">
            <v>1190</v>
          </cell>
          <cell r="G183">
            <v>858</v>
          </cell>
          <cell r="H183">
            <v>63</v>
          </cell>
          <cell r="I183">
            <v>229086</v>
          </cell>
        </row>
        <row r="184">
          <cell r="F184">
            <v>1191</v>
          </cell>
          <cell r="G184">
            <v>1048</v>
          </cell>
          <cell r="H184">
            <v>83</v>
          </cell>
          <cell r="I184">
            <v>324880</v>
          </cell>
        </row>
        <row r="185">
          <cell r="F185">
            <v>1192</v>
          </cell>
          <cell r="G185">
            <v>2894</v>
          </cell>
          <cell r="H185">
            <v>132</v>
          </cell>
          <cell r="I185">
            <v>873988</v>
          </cell>
        </row>
        <row r="186">
          <cell r="F186">
            <v>1193</v>
          </cell>
          <cell r="G186">
            <v>3104</v>
          </cell>
          <cell r="H186">
            <v>95</v>
          </cell>
          <cell r="I186">
            <v>1707200</v>
          </cell>
        </row>
        <row r="187">
          <cell r="F187">
            <v>1194</v>
          </cell>
          <cell r="G187">
            <v>1358</v>
          </cell>
          <cell r="H187">
            <v>106</v>
          </cell>
          <cell r="I187">
            <v>526904</v>
          </cell>
        </row>
        <row r="188">
          <cell r="F188">
            <v>1195</v>
          </cell>
          <cell r="G188">
            <v>1170</v>
          </cell>
          <cell r="H188">
            <v>86</v>
          </cell>
          <cell r="I188">
            <v>307710</v>
          </cell>
        </row>
        <row r="189">
          <cell r="F189">
            <v>1196</v>
          </cell>
          <cell r="G189">
            <v>3071</v>
          </cell>
          <cell r="H189">
            <v>784</v>
          </cell>
          <cell r="I189">
            <v>1302104</v>
          </cell>
        </row>
        <row r="190">
          <cell r="F190">
            <v>1197</v>
          </cell>
          <cell r="G190">
            <v>987</v>
          </cell>
          <cell r="H190">
            <v>82</v>
          </cell>
          <cell r="I190">
            <v>361242</v>
          </cell>
        </row>
        <row r="191">
          <cell r="F191">
            <v>1198</v>
          </cell>
          <cell r="G191">
            <v>2578</v>
          </cell>
          <cell r="H191">
            <v>537</v>
          </cell>
          <cell r="I191">
            <v>1804600</v>
          </cell>
        </row>
        <row r="192">
          <cell r="F192">
            <v>1199</v>
          </cell>
          <cell r="G192">
            <v>1268</v>
          </cell>
          <cell r="H192">
            <v>86</v>
          </cell>
          <cell r="I192">
            <v>453944</v>
          </cell>
        </row>
        <row r="193">
          <cell r="F193">
            <v>1200</v>
          </cell>
          <cell r="G193">
            <v>1085</v>
          </cell>
          <cell r="H193">
            <v>91</v>
          </cell>
          <cell r="I193">
            <v>389515</v>
          </cell>
        </row>
        <row r="194">
          <cell r="F194">
            <v>1201</v>
          </cell>
          <cell r="G194">
            <v>1628</v>
          </cell>
          <cell r="H194">
            <v>465</v>
          </cell>
          <cell r="I194">
            <v>486772</v>
          </cell>
        </row>
        <row r="195">
          <cell r="F195">
            <v>1202</v>
          </cell>
          <cell r="G195">
            <v>1046</v>
          </cell>
          <cell r="H195">
            <v>80</v>
          </cell>
          <cell r="I195">
            <v>418400</v>
          </cell>
        </row>
        <row r="196">
          <cell r="F196">
            <v>1203</v>
          </cell>
          <cell r="G196">
            <v>1306</v>
          </cell>
          <cell r="H196">
            <v>92</v>
          </cell>
          <cell r="I196">
            <v>390494</v>
          </cell>
        </row>
        <row r="197">
          <cell r="F197">
            <v>1204</v>
          </cell>
          <cell r="G197">
            <v>1118</v>
          </cell>
          <cell r="H197">
            <v>92</v>
          </cell>
          <cell r="I197">
            <v>391300</v>
          </cell>
        </row>
        <row r="198">
          <cell r="F198">
            <v>1205</v>
          </cell>
          <cell r="G198">
            <v>2111</v>
          </cell>
          <cell r="H198">
            <v>545</v>
          </cell>
          <cell r="I198">
            <v>1161050</v>
          </cell>
        </row>
        <row r="199">
          <cell r="F199">
            <v>1206</v>
          </cell>
          <cell r="G199">
            <v>1026</v>
          </cell>
          <cell r="H199">
            <v>78</v>
          </cell>
          <cell r="I199">
            <v>509922</v>
          </cell>
        </row>
        <row r="200">
          <cell r="F200">
            <v>1207</v>
          </cell>
          <cell r="G200">
            <v>1111</v>
          </cell>
          <cell r="H200">
            <v>92</v>
          </cell>
          <cell r="I200">
            <v>534391</v>
          </cell>
        </row>
        <row r="201">
          <cell r="F201">
            <v>1208</v>
          </cell>
          <cell r="G201">
            <v>765</v>
          </cell>
          <cell r="H201">
            <v>61</v>
          </cell>
          <cell r="I201">
            <v>251685</v>
          </cell>
        </row>
        <row r="202">
          <cell r="F202">
            <v>1209</v>
          </cell>
          <cell r="G202">
            <v>1049</v>
          </cell>
          <cell r="H202">
            <v>81</v>
          </cell>
          <cell r="I202">
            <v>398620</v>
          </cell>
        </row>
        <row r="203">
          <cell r="F203">
            <v>1210</v>
          </cell>
          <cell r="G203">
            <v>1178</v>
          </cell>
          <cell r="H203">
            <v>90</v>
          </cell>
          <cell r="I203">
            <v>488870</v>
          </cell>
        </row>
        <row r="204">
          <cell r="F204">
            <v>1211</v>
          </cell>
          <cell r="G204">
            <v>1358</v>
          </cell>
          <cell r="H204">
            <v>106</v>
          </cell>
          <cell r="I204">
            <v>497028</v>
          </cell>
        </row>
        <row r="205">
          <cell r="F205">
            <v>1212</v>
          </cell>
          <cell r="G205">
            <v>873</v>
          </cell>
          <cell r="H205">
            <v>71</v>
          </cell>
          <cell r="I205">
            <v>343962</v>
          </cell>
        </row>
        <row r="206">
          <cell r="F206">
            <v>1213</v>
          </cell>
          <cell r="G206">
            <v>1280</v>
          </cell>
          <cell r="H206">
            <v>97</v>
          </cell>
          <cell r="I206">
            <v>896000</v>
          </cell>
        </row>
        <row r="207">
          <cell r="F207">
            <v>1214</v>
          </cell>
          <cell r="G207">
            <v>1410</v>
          </cell>
          <cell r="H207">
            <v>94</v>
          </cell>
          <cell r="I207">
            <v>1057500</v>
          </cell>
        </row>
        <row r="208">
          <cell r="F208">
            <v>1215</v>
          </cell>
          <cell r="G208">
            <v>1840</v>
          </cell>
          <cell r="H208">
            <v>92</v>
          </cell>
          <cell r="I208">
            <v>1067200</v>
          </cell>
        </row>
        <row r="209">
          <cell r="F209" t="str">
            <v>Grand Total</v>
          </cell>
          <cell r="G209">
            <v>183371</v>
          </cell>
          <cell r="H209">
            <v>23252</v>
          </cell>
          <cell r="I209">
            <v>82046150</v>
          </cell>
        </row>
      </sheetData>
      <sheetData sheetId="2" refreshError="1"/>
      <sheetData sheetId="3" refreshError="1"/>
      <sheetData sheetId="4" refreshError="1">
        <row r="1">
          <cell r="A1" t="str">
            <v>Item Number</v>
          </cell>
          <cell r="B1" t="str">
            <v>Item Name</v>
          </cell>
          <cell r="C1" t="str">
            <v>UoM</v>
          </cell>
          <cell r="D1" t="str">
            <v>Hits</v>
          </cell>
        </row>
        <row r="2">
          <cell r="A2">
            <v>1092</v>
          </cell>
          <cell r="B2" t="str">
            <v>Iphone4</v>
          </cell>
          <cell r="C2" t="str">
            <v xml:space="preserve">EA </v>
          </cell>
          <cell r="D2">
            <v>2064</v>
          </cell>
        </row>
        <row r="3">
          <cell r="A3">
            <v>1090</v>
          </cell>
          <cell r="B3" t="str">
            <v>Ipad</v>
          </cell>
          <cell r="C3" t="str">
            <v xml:space="preserve">EA </v>
          </cell>
          <cell r="D3">
            <v>1780</v>
          </cell>
        </row>
        <row r="4">
          <cell r="A4">
            <v>1091</v>
          </cell>
          <cell r="B4" t="str">
            <v>Iphone3</v>
          </cell>
          <cell r="C4" t="str">
            <v xml:space="preserve">EA </v>
          </cell>
          <cell r="D4">
            <v>948</v>
          </cell>
        </row>
        <row r="5">
          <cell r="A5">
            <v>1168</v>
          </cell>
          <cell r="B5" t="str">
            <v>Serengeti 160 Lumen Cree LED Flashlight</v>
          </cell>
          <cell r="C5" t="str">
            <v xml:space="preserve">EA </v>
          </cell>
          <cell r="D5">
            <v>933</v>
          </cell>
        </row>
        <row r="6">
          <cell r="A6">
            <v>1196</v>
          </cell>
          <cell r="B6" t="str">
            <v>Uniden 4-Handset Phone</v>
          </cell>
          <cell r="C6" t="str">
            <v xml:space="preserve">EA </v>
          </cell>
          <cell r="D6">
            <v>784</v>
          </cell>
        </row>
        <row r="7">
          <cell r="A7">
            <v>1167</v>
          </cell>
          <cell r="B7" t="str">
            <v>Screaming Monkey with Woot Cape</v>
          </cell>
          <cell r="C7" t="str">
            <v xml:space="preserve">EA </v>
          </cell>
          <cell r="D7">
            <v>772</v>
          </cell>
        </row>
        <row r="8">
          <cell r="A8">
            <v>1170</v>
          </cell>
          <cell r="B8" t="str">
            <v xml:space="preserve">Silver Edition Buckyballs </v>
          </cell>
          <cell r="C8" t="str">
            <v xml:space="preserve">EA </v>
          </cell>
          <cell r="D8">
            <v>764</v>
          </cell>
        </row>
        <row r="9">
          <cell r="A9">
            <v>1045</v>
          </cell>
          <cell r="B9" t="str">
            <v>Cisco Voip Router</v>
          </cell>
          <cell r="C9" t="str">
            <v xml:space="preserve">EA </v>
          </cell>
          <cell r="D9">
            <v>743</v>
          </cell>
        </row>
        <row r="10">
          <cell r="A10">
            <v>1178</v>
          </cell>
          <cell r="B10" t="str">
            <v>SOG Outdoor Gear</v>
          </cell>
          <cell r="C10" t="str">
            <v xml:space="preserve">EA </v>
          </cell>
          <cell r="D10">
            <v>661</v>
          </cell>
        </row>
        <row r="11">
          <cell r="A11">
            <v>1171</v>
          </cell>
          <cell r="B11" t="str">
            <v>Skil 22-Piece Dual-Sided Socket Set</v>
          </cell>
          <cell r="C11" t="str">
            <v xml:space="preserve">EA </v>
          </cell>
          <cell r="D11">
            <v>564</v>
          </cell>
        </row>
        <row r="12">
          <cell r="A12">
            <v>1205</v>
          </cell>
          <cell r="B12" t="str">
            <v>VoIP Home Phone System</v>
          </cell>
          <cell r="C12" t="str">
            <v xml:space="preserve">EA </v>
          </cell>
          <cell r="D12">
            <v>545</v>
          </cell>
        </row>
        <row r="13">
          <cell r="A13">
            <v>1198</v>
          </cell>
          <cell r="B13" t="str">
            <v>UPS</v>
          </cell>
          <cell r="C13" t="str">
            <v xml:space="preserve">EA </v>
          </cell>
          <cell r="D13">
            <v>537</v>
          </cell>
        </row>
        <row r="14">
          <cell r="A14">
            <v>1159</v>
          </cell>
          <cell r="B14" t="str">
            <v>RCA 26” LCD HDTV</v>
          </cell>
          <cell r="C14" t="str">
            <v xml:space="preserve">EA </v>
          </cell>
          <cell r="D14">
            <v>494</v>
          </cell>
        </row>
        <row r="15">
          <cell r="A15">
            <v>1165</v>
          </cell>
          <cell r="B15" t="str">
            <v>Sandisk 4GB Sansa Clip</v>
          </cell>
          <cell r="C15" t="str">
            <v xml:space="preserve">EA </v>
          </cell>
          <cell r="D15">
            <v>491</v>
          </cell>
        </row>
        <row r="16">
          <cell r="A16">
            <v>1043</v>
          </cell>
          <cell r="B16" t="str">
            <v>Channel Home Theatre System</v>
          </cell>
          <cell r="C16" t="str">
            <v xml:space="preserve">EA </v>
          </cell>
          <cell r="D16">
            <v>468</v>
          </cell>
        </row>
        <row r="17">
          <cell r="A17">
            <v>1201</v>
          </cell>
          <cell r="B17" t="str">
            <v>Vizio 32” 720p LCD HDTV</v>
          </cell>
          <cell r="C17" t="str">
            <v xml:space="preserve">EA </v>
          </cell>
          <cell r="D17">
            <v>465</v>
          </cell>
        </row>
        <row r="18">
          <cell r="A18">
            <v>1179</v>
          </cell>
          <cell r="B18" t="str">
            <v>Sony Pix</v>
          </cell>
          <cell r="C18" t="str">
            <v xml:space="preserve">EA </v>
          </cell>
          <cell r="D18">
            <v>455</v>
          </cell>
        </row>
        <row r="19">
          <cell r="A19">
            <v>1176</v>
          </cell>
          <cell r="B19" t="str">
            <v>Smartparts 8” Digital Picture Frame</v>
          </cell>
          <cell r="C19" t="str">
            <v xml:space="preserve">EA </v>
          </cell>
          <cell r="D19">
            <v>438</v>
          </cell>
        </row>
        <row r="20">
          <cell r="A20">
            <v>1166</v>
          </cell>
          <cell r="B20" t="str">
            <v>Screaming Giant Monkey with Black Woot Cape</v>
          </cell>
          <cell r="C20" t="str">
            <v xml:space="preserve">EA </v>
          </cell>
          <cell r="D20">
            <v>345</v>
          </cell>
        </row>
        <row r="21">
          <cell r="A21">
            <v>1164</v>
          </cell>
          <cell r="B21" t="str">
            <v>Samsung Tab</v>
          </cell>
          <cell r="C21" t="str">
            <v xml:space="preserve">EA </v>
          </cell>
          <cell r="D21">
            <v>342</v>
          </cell>
        </row>
        <row r="22">
          <cell r="A22">
            <v>1042</v>
          </cell>
          <cell r="B22" t="str">
            <v>Centon DataStick Pro 32GB USB Flash Drive</v>
          </cell>
          <cell r="C22" t="str">
            <v xml:space="preserve">EA </v>
          </cell>
          <cell r="D22">
            <v>306</v>
          </cell>
        </row>
        <row r="23">
          <cell r="A23">
            <v>1192</v>
          </cell>
          <cell r="B23" t="str">
            <v>TeknoCreations Charging Station</v>
          </cell>
          <cell r="C23" t="str">
            <v xml:space="preserve">EA </v>
          </cell>
          <cell r="D23">
            <v>132</v>
          </cell>
        </row>
        <row r="24">
          <cell r="A24">
            <v>1050</v>
          </cell>
          <cell r="B24" t="str">
            <v>Connected Blu-ray Player</v>
          </cell>
          <cell r="C24" t="str">
            <v xml:space="preserve">EA </v>
          </cell>
          <cell r="D24">
            <v>121</v>
          </cell>
        </row>
        <row r="25">
          <cell r="A25">
            <v>1177</v>
          </cell>
          <cell r="B25" t="str">
            <v>SOG Multi-Tool Powerlock EOD</v>
          </cell>
          <cell r="C25" t="str">
            <v xml:space="preserve">EA </v>
          </cell>
          <cell r="D25">
            <v>112</v>
          </cell>
        </row>
        <row r="26">
          <cell r="A26">
            <v>1194</v>
          </cell>
          <cell r="B26" t="str">
            <v>Trivet - 2 Pack</v>
          </cell>
          <cell r="C26" t="str">
            <v xml:space="preserve">EA </v>
          </cell>
          <cell r="D26">
            <v>106</v>
          </cell>
        </row>
        <row r="27">
          <cell r="A27">
            <v>1211</v>
          </cell>
          <cell r="B27" t="str">
            <v>Westinghouse Ultra-slim 42” 1080p</v>
          </cell>
          <cell r="C27" t="str">
            <v xml:space="preserve">EA </v>
          </cell>
          <cell r="D27">
            <v>106</v>
          </cell>
        </row>
        <row r="28">
          <cell r="A28">
            <v>1156</v>
          </cell>
          <cell r="B28" t="str">
            <v>Queen Size Memory Foam Mattress</v>
          </cell>
          <cell r="C28" t="str">
            <v xml:space="preserve">EA </v>
          </cell>
          <cell r="D28">
            <v>105</v>
          </cell>
        </row>
        <row r="29">
          <cell r="A29">
            <v>1041</v>
          </cell>
          <cell r="B29" t="str">
            <v>Centon 32GB Class 10 SDHC Card</v>
          </cell>
          <cell r="C29" t="str">
            <v xml:space="preserve">EA </v>
          </cell>
          <cell r="D29">
            <v>104</v>
          </cell>
        </row>
        <row r="30">
          <cell r="A30">
            <v>1049</v>
          </cell>
          <cell r="B30" t="str">
            <v>Compactdisk</v>
          </cell>
          <cell r="C30" t="str">
            <v xml:space="preserve">EA </v>
          </cell>
          <cell r="D30">
            <v>102</v>
          </cell>
        </row>
        <row r="31">
          <cell r="A31">
            <v>1154</v>
          </cell>
          <cell r="B31" t="str">
            <v>Processor Intel-I3</v>
          </cell>
          <cell r="C31" t="str">
            <v xml:space="preserve">EA </v>
          </cell>
          <cell r="D31">
            <v>102</v>
          </cell>
        </row>
        <row r="32">
          <cell r="A32">
            <v>1044</v>
          </cell>
          <cell r="B32" t="str">
            <v>chumby one: Smart Internet Companion</v>
          </cell>
          <cell r="C32" t="str">
            <v xml:space="preserve">EA </v>
          </cell>
          <cell r="D32">
            <v>101</v>
          </cell>
        </row>
        <row r="33">
          <cell r="A33">
            <v>1173</v>
          </cell>
          <cell r="B33" t="str">
            <v>Skil 85pc Home Theatre Stubby Tool Set</v>
          </cell>
          <cell r="C33" t="str">
            <v xml:space="preserve">EA </v>
          </cell>
          <cell r="D33">
            <v>99</v>
          </cell>
        </row>
        <row r="34">
          <cell r="A34">
            <v>1048</v>
          </cell>
          <cell r="B34" t="str">
            <v>Colgate Wisp Toothbrush – 48 Pack</v>
          </cell>
          <cell r="C34" t="str">
            <v xml:space="preserve">EA </v>
          </cell>
          <cell r="D34">
            <v>98</v>
          </cell>
        </row>
        <row r="35">
          <cell r="A35">
            <v>1151</v>
          </cell>
          <cell r="B35" t="str">
            <v>Polaroid 14MP Digital Camera</v>
          </cell>
          <cell r="C35" t="str">
            <v xml:space="preserve">EA </v>
          </cell>
          <cell r="D35">
            <v>98</v>
          </cell>
        </row>
        <row r="36">
          <cell r="A36">
            <v>1183</v>
          </cell>
          <cell r="B36" t="str">
            <v>Sprinkler with Metal Spike</v>
          </cell>
          <cell r="C36" t="str">
            <v xml:space="preserve">EA </v>
          </cell>
          <cell r="D36">
            <v>98</v>
          </cell>
        </row>
        <row r="37">
          <cell r="A37">
            <v>1047</v>
          </cell>
          <cell r="B37" t="str">
            <v>Coleman LED Axis Headlamp Bundle</v>
          </cell>
          <cell r="C37" t="str">
            <v xml:space="preserve">EA </v>
          </cell>
          <cell r="D37">
            <v>97</v>
          </cell>
        </row>
        <row r="38">
          <cell r="A38">
            <v>1150</v>
          </cell>
          <cell r="B38" t="str">
            <v>Plus 61” Deluxe Tripod</v>
          </cell>
          <cell r="C38" t="str">
            <v xml:space="preserve">EA </v>
          </cell>
          <cell r="D38">
            <v>97</v>
          </cell>
        </row>
        <row r="39">
          <cell r="A39">
            <v>1152</v>
          </cell>
          <cell r="B39" t="str">
            <v>Polaroid HD USB Digital Camcorder</v>
          </cell>
          <cell r="C39" t="str">
            <v xml:space="preserve">EA </v>
          </cell>
          <cell r="D39">
            <v>97</v>
          </cell>
        </row>
        <row r="40">
          <cell r="A40">
            <v>1175</v>
          </cell>
          <cell r="B40" t="str">
            <v>SLR Nikkon 3000S</v>
          </cell>
          <cell r="C40" t="str">
            <v xml:space="preserve">EA </v>
          </cell>
          <cell r="D40">
            <v>97</v>
          </cell>
        </row>
        <row r="41">
          <cell r="A41">
            <v>1187</v>
          </cell>
          <cell r="B41" t="str">
            <v>Sunpak Platinum Plus Tripod</v>
          </cell>
          <cell r="C41" t="str">
            <v xml:space="preserve">EA </v>
          </cell>
          <cell r="D41">
            <v>97</v>
          </cell>
        </row>
        <row r="42">
          <cell r="A42">
            <v>1213</v>
          </cell>
          <cell r="B42" t="str">
            <v>Xbox</v>
          </cell>
          <cell r="C42" t="str">
            <v xml:space="preserve">EA </v>
          </cell>
          <cell r="D42">
            <v>97</v>
          </cell>
        </row>
        <row r="43">
          <cell r="A43">
            <v>1160</v>
          </cell>
          <cell r="B43" t="str">
            <v>Rightway 3.5” GPS</v>
          </cell>
          <cell r="C43" t="str">
            <v xml:space="preserve">EA </v>
          </cell>
          <cell r="D43">
            <v>95</v>
          </cell>
        </row>
        <row r="44">
          <cell r="A44">
            <v>1162</v>
          </cell>
          <cell r="B44" t="str">
            <v>Samsung Bluetooth Headset</v>
          </cell>
          <cell r="C44" t="str">
            <v xml:space="preserve">EA </v>
          </cell>
          <cell r="D44">
            <v>95</v>
          </cell>
        </row>
        <row r="45">
          <cell r="A45">
            <v>1163</v>
          </cell>
          <cell r="B45" t="str">
            <v>Samsung Bluetooth Headset</v>
          </cell>
          <cell r="C45" t="str">
            <v xml:space="preserve">EA </v>
          </cell>
          <cell r="D45">
            <v>95</v>
          </cell>
        </row>
        <row r="46">
          <cell r="A46">
            <v>1186</v>
          </cell>
          <cell r="B46" t="str">
            <v>Sunpak Flex Pod Pro Plus</v>
          </cell>
          <cell r="C46" t="str">
            <v xml:space="preserve">EA </v>
          </cell>
          <cell r="D46">
            <v>95</v>
          </cell>
        </row>
        <row r="47">
          <cell r="A47">
            <v>1193</v>
          </cell>
          <cell r="B47" t="str">
            <v>Toothbrush Sanitizer</v>
          </cell>
          <cell r="C47" t="str">
            <v xml:space="preserve">EA </v>
          </cell>
          <cell r="D47">
            <v>95</v>
          </cell>
        </row>
        <row r="48">
          <cell r="A48">
            <v>1155</v>
          </cell>
          <cell r="B48" t="str">
            <v>Profile LP USB Turntable</v>
          </cell>
          <cell r="C48" t="str">
            <v xml:space="preserve">EA </v>
          </cell>
          <cell r="D48">
            <v>94</v>
          </cell>
        </row>
        <row r="49">
          <cell r="A49">
            <v>1169</v>
          </cell>
          <cell r="B49" t="str">
            <v>Shot Hard Surface Cleaner</v>
          </cell>
          <cell r="C49" t="str">
            <v xml:space="preserve">EA </v>
          </cell>
          <cell r="D49">
            <v>94</v>
          </cell>
        </row>
        <row r="50">
          <cell r="A50">
            <v>1214</v>
          </cell>
          <cell r="B50" t="str">
            <v>XP600 Battery Pack</v>
          </cell>
          <cell r="C50" t="str">
            <v xml:space="preserve">EA </v>
          </cell>
          <cell r="D50">
            <v>94</v>
          </cell>
        </row>
        <row r="51">
          <cell r="A51">
            <v>1182</v>
          </cell>
          <cell r="B51" t="str">
            <v>Spikebuster</v>
          </cell>
          <cell r="C51" t="str">
            <v xml:space="preserve">EA </v>
          </cell>
          <cell r="D51">
            <v>92</v>
          </cell>
        </row>
        <row r="52">
          <cell r="A52">
            <v>1203</v>
          </cell>
          <cell r="B52" t="str">
            <v>Vizio 37” 1080p LCD HDTV</v>
          </cell>
          <cell r="C52" t="str">
            <v xml:space="preserve">EA </v>
          </cell>
          <cell r="D52">
            <v>92</v>
          </cell>
        </row>
        <row r="53">
          <cell r="A53">
            <v>1204</v>
          </cell>
          <cell r="B53" t="str">
            <v>Voice Alert Cooking Thermometer</v>
          </cell>
          <cell r="C53" t="str">
            <v xml:space="preserve">EA </v>
          </cell>
          <cell r="D53">
            <v>92</v>
          </cell>
        </row>
        <row r="54">
          <cell r="A54">
            <v>1207</v>
          </cell>
          <cell r="B54" t="str">
            <v>VuPoint 4x6 Digital Photo Scanner</v>
          </cell>
          <cell r="C54" t="str">
            <v xml:space="preserve">EA </v>
          </cell>
          <cell r="D54">
            <v>92</v>
          </cell>
        </row>
        <row r="55">
          <cell r="A55">
            <v>1215</v>
          </cell>
          <cell r="B55" t="str">
            <v>XtremeMac InCharge Travel Kit</v>
          </cell>
          <cell r="C55" t="str">
            <v xml:space="preserve">EA </v>
          </cell>
          <cell r="D55">
            <v>92</v>
          </cell>
        </row>
        <row r="56">
          <cell r="A56">
            <v>1040</v>
          </cell>
          <cell r="B56" t="str">
            <v>Casio Exilim 14.1MP Digital Camera</v>
          </cell>
          <cell r="C56" t="str">
            <v xml:space="preserve">EA </v>
          </cell>
          <cell r="D56">
            <v>91</v>
          </cell>
        </row>
        <row r="57">
          <cell r="A57">
            <v>1174</v>
          </cell>
          <cell r="B57" t="str">
            <v>Skil Tool Set</v>
          </cell>
          <cell r="C57" t="str">
            <v xml:space="preserve">EA </v>
          </cell>
          <cell r="D57">
            <v>91</v>
          </cell>
        </row>
        <row r="58">
          <cell r="A58">
            <v>1200</v>
          </cell>
          <cell r="B58" t="str">
            <v>Violight Sonic Ion Toothbrush</v>
          </cell>
          <cell r="C58" t="str">
            <v xml:space="preserve">EA </v>
          </cell>
          <cell r="D58">
            <v>91</v>
          </cell>
        </row>
        <row r="59">
          <cell r="A59">
            <v>1210</v>
          </cell>
          <cell r="B59" t="str">
            <v>Watt Supreme Garment Steamer</v>
          </cell>
          <cell r="C59" t="str">
            <v xml:space="preserve">EA </v>
          </cell>
          <cell r="D59">
            <v>90</v>
          </cell>
        </row>
        <row r="60">
          <cell r="A60">
            <v>1195</v>
          </cell>
          <cell r="B60" t="str">
            <v xml:space="preserve">TrueFire Gourmet Cedar Wraps </v>
          </cell>
          <cell r="C60" t="str">
            <v xml:space="preserve">EA </v>
          </cell>
          <cell r="D60">
            <v>86</v>
          </cell>
        </row>
        <row r="61">
          <cell r="A61">
            <v>1199</v>
          </cell>
          <cell r="B61" t="str">
            <v>USB Flashing Police Lights</v>
          </cell>
          <cell r="C61" t="str">
            <v xml:space="preserve">EA </v>
          </cell>
          <cell r="D61">
            <v>86</v>
          </cell>
        </row>
        <row r="62">
          <cell r="A62">
            <v>1057</v>
          </cell>
          <cell r="B62" t="str">
            <v>Digital Camcorder Kit with 4GB SD Card</v>
          </cell>
          <cell r="C62" t="str">
            <v xml:space="preserve">EA </v>
          </cell>
          <cell r="D62">
            <v>85</v>
          </cell>
        </row>
        <row r="63">
          <cell r="A63">
            <v>1172</v>
          </cell>
          <cell r="B63" t="str">
            <v>Skil 7” Laser Level</v>
          </cell>
          <cell r="C63" t="str">
            <v xml:space="preserve">EA </v>
          </cell>
          <cell r="D63">
            <v>85</v>
          </cell>
        </row>
        <row r="64">
          <cell r="A64">
            <v>1181</v>
          </cell>
          <cell r="B64" t="str">
            <v>Speed HDMI Cable by PPC</v>
          </cell>
          <cell r="C64" t="str">
            <v xml:space="preserve">EA </v>
          </cell>
          <cell r="D64">
            <v>85</v>
          </cell>
        </row>
        <row r="65">
          <cell r="A65">
            <v>1189</v>
          </cell>
          <cell r="B65" t="str">
            <v>SwiftSmart Computerized Sewing Machine</v>
          </cell>
          <cell r="C65" t="str">
            <v xml:space="preserve">EA </v>
          </cell>
          <cell r="D65">
            <v>85</v>
          </cell>
        </row>
        <row r="66">
          <cell r="A66">
            <v>1055</v>
          </cell>
          <cell r="B66" t="str">
            <v>Dell Studio 17</v>
          </cell>
          <cell r="C66" t="str">
            <v xml:space="preserve">EA </v>
          </cell>
          <cell r="D66">
            <v>83</v>
          </cell>
        </row>
        <row r="67">
          <cell r="A67">
            <v>1191</v>
          </cell>
          <cell r="B67" t="str">
            <v>T-Driver Set</v>
          </cell>
          <cell r="C67" t="str">
            <v xml:space="preserve">EA </v>
          </cell>
          <cell r="D67">
            <v>83</v>
          </cell>
        </row>
        <row r="68">
          <cell r="A68">
            <v>1031</v>
          </cell>
          <cell r="B68" t="str">
            <v>Belkin n52te Tournament Edition SpeedPad</v>
          </cell>
          <cell r="C68" t="str">
            <v xml:space="preserve">EA </v>
          </cell>
          <cell r="D68">
            <v>82</v>
          </cell>
        </row>
        <row r="69">
          <cell r="A69">
            <v>1051</v>
          </cell>
          <cell r="B69" t="str">
            <v>Criss Angel Street Magic Bundle</v>
          </cell>
          <cell r="C69" t="str">
            <v xml:space="preserve">EA </v>
          </cell>
          <cell r="D69">
            <v>82</v>
          </cell>
        </row>
        <row r="70">
          <cell r="A70">
            <v>1197</v>
          </cell>
          <cell r="B70" t="str">
            <v>Upright Ball Vacuum</v>
          </cell>
          <cell r="C70" t="str">
            <v xml:space="preserve">EA </v>
          </cell>
          <cell r="D70">
            <v>82</v>
          </cell>
        </row>
        <row r="71">
          <cell r="A71">
            <v>1036</v>
          </cell>
          <cell r="B71" t="str">
            <v>Canon Rebel T1i</v>
          </cell>
          <cell r="C71" t="str">
            <v xml:space="preserve">EA </v>
          </cell>
          <cell r="D71">
            <v>81</v>
          </cell>
        </row>
        <row r="72">
          <cell r="A72">
            <v>1209</v>
          </cell>
          <cell r="B72" t="str">
            <v>Wagner Power Painter</v>
          </cell>
          <cell r="C72" t="str">
            <v xml:space="preserve">EA </v>
          </cell>
          <cell r="D72">
            <v>81</v>
          </cell>
        </row>
        <row r="73">
          <cell r="A73">
            <v>1060</v>
          </cell>
          <cell r="B73" t="str">
            <v>Digital Video Converter</v>
          </cell>
          <cell r="C73" t="str">
            <v xml:space="preserve">EA </v>
          </cell>
          <cell r="D73">
            <v>80</v>
          </cell>
        </row>
        <row r="74">
          <cell r="A74">
            <v>1202</v>
          </cell>
          <cell r="B74" t="str">
            <v>Vizio 32” 720p LCD HDTV</v>
          </cell>
          <cell r="C74" t="str">
            <v xml:space="preserve">EA </v>
          </cell>
          <cell r="D74">
            <v>80</v>
          </cell>
        </row>
        <row r="75">
          <cell r="A75">
            <v>1046</v>
          </cell>
          <cell r="B75" t="str">
            <v>Class 10 SDHC Card</v>
          </cell>
          <cell r="C75" t="str">
            <v xml:space="preserve">EA </v>
          </cell>
          <cell r="D75">
            <v>79</v>
          </cell>
        </row>
        <row r="76">
          <cell r="A76">
            <v>1161</v>
          </cell>
          <cell r="B76" t="str">
            <v>Samsung 14.2MP Ultra Slim Digital Camera</v>
          </cell>
          <cell r="C76" t="str">
            <v xml:space="preserve">EA </v>
          </cell>
          <cell r="D76">
            <v>79</v>
          </cell>
        </row>
        <row r="77">
          <cell r="A77">
            <v>1185</v>
          </cell>
          <cell r="B77" t="str">
            <v xml:space="preserve">Sunpak Carbon Fiber Tripod </v>
          </cell>
          <cell r="C77" t="str">
            <v xml:space="preserve">EA </v>
          </cell>
          <cell r="D77">
            <v>78</v>
          </cell>
        </row>
        <row r="78">
          <cell r="A78">
            <v>1206</v>
          </cell>
          <cell r="B78" t="str">
            <v>VuPoint 35mm Slide &amp; Negative Film Convert</v>
          </cell>
          <cell r="C78" t="str">
            <v xml:space="preserve">EA </v>
          </cell>
          <cell r="D78">
            <v>78</v>
          </cell>
        </row>
        <row r="79">
          <cell r="A79">
            <v>1038</v>
          </cell>
          <cell r="B79" t="str">
            <v>Carcharias Gaming Headset</v>
          </cell>
          <cell r="C79" t="str">
            <v xml:space="preserve">EA </v>
          </cell>
          <cell r="D79">
            <v>77</v>
          </cell>
        </row>
        <row r="80">
          <cell r="A80">
            <v>1157</v>
          </cell>
          <cell r="B80" t="str">
            <v>RAM</v>
          </cell>
          <cell r="C80" t="str">
            <v xml:space="preserve">EA </v>
          </cell>
          <cell r="D80">
            <v>76</v>
          </cell>
        </row>
        <row r="81">
          <cell r="A81">
            <v>1035</v>
          </cell>
          <cell r="B81" t="str">
            <v>Camera- Canon 7D</v>
          </cell>
          <cell r="C81" t="str">
            <v xml:space="preserve">EA </v>
          </cell>
          <cell r="D81">
            <v>75</v>
          </cell>
        </row>
        <row r="82">
          <cell r="A82">
            <v>1052</v>
          </cell>
          <cell r="B82" t="str">
            <v>Curtis 24” 1080p LCD HDTV</v>
          </cell>
          <cell r="C82" t="str">
            <v xml:space="preserve">EA </v>
          </cell>
          <cell r="D82">
            <v>75</v>
          </cell>
        </row>
        <row r="83">
          <cell r="A83">
            <v>1180</v>
          </cell>
          <cell r="B83" t="str">
            <v>Speaker-Bose</v>
          </cell>
          <cell r="C83" t="str">
            <v xml:space="preserve">EA </v>
          </cell>
          <cell r="D83">
            <v>75</v>
          </cell>
        </row>
        <row r="84">
          <cell r="A84">
            <v>1030</v>
          </cell>
          <cell r="B84" t="str">
            <v>AT&amp;T 4-Handset Cordless Phone</v>
          </cell>
          <cell r="C84" t="str">
            <v xml:space="preserve">EA </v>
          </cell>
          <cell r="D84">
            <v>74</v>
          </cell>
        </row>
        <row r="85">
          <cell r="A85">
            <v>1033</v>
          </cell>
          <cell r="B85" t="str">
            <v>Buckyballs 216 Piece Magnetic Set</v>
          </cell>
          <cell r="C85" t="str">
            <v xml:space="preserve">EA </v>
          </cell>
          <cell r="D85">
            <v>74</v>
          </cell>
        </row>
        <row r="86">
          <cell r="A86">
            <v>1039</v>
          </cell>
          <cell r="B86" t="str">
            <v>Casio Exilim 12.1MP Digital Camera</v>
          </cell>
          <cell r="C86" t="str">
            <v xml:space="preserve">EA </v>
          </cell>
          <cell r="D86">
            <v>74</v>
          </cell>
        </row>
        <row r="87">
          <cell r="A87">
            <v>1034</v>
          </cell>
          <cell r="B87" t="str">
            <v>Cables to Go iPod Compatible Travel Kit</v>
          </cell>
          <cell r="C87" t="str">
            <v xml:space="preserve">EA </v>
          </cell>
          <cell r="D87">
            <v>72</v>
          </cell>
        </row>
        <row r="88">
          <cell r="A88">
            <v>1053</v>
          </cell>
          <cell r="B88" t="str">
            <v>Dash Personal Internet Viewer</v>
          </cell>
          <cell r="C88" t="str">
            <v xml:space="preserve">EA </v>
          </cell>
          <cell r="D88">
            <v>71</v>
          </cell>
        </row>
        <row r="89">
          <cell r="A89">
            <v>1054</v>
          </cell>
          <cell r="B89" t="str">
            <v>Dell Studio 15</v>
          </cell>
          <cell r="C89" t="str">
            <v xml:space="preserve">EA </v>
          </cell>
          <cell r="D89">
            <v>71</v>
          </cell>
        </row>
        <row r="90">
          <cell r="A90">
            <v>1212</v>
          </cell>
          <cell r="B90" t="str">
            <v>Wood Mantel and Table Clock</v>
          </cell>
          <cell r="C90" t="str">
            <v xml:space="preserve">EA </v>
          </cell>
          <cell r="D90">
            <v>71</v>
          </cell>
        </row>
        <row r="91">
          <cell r="A91">
            <v>1153</v>
          </cell>
          <cell r="B91" t="str">
            <v>Presorvac 5 Cycle Marinater</v>
          </cell>
          <cell r="C91" t="str">
            <v xml:space="preserve">EA </v>
          </cell>
          <cell r="D91">
            <v>68</v>
          </cell>
        </row>
        <row r="92">
          <cell r="A92">
            <v>1059</v>
          </cell>
          <cell r="B92" t="str">
            <v>Digital Photo Ornament</v>
          </cell>
          <cell r="C92" t="str">
            <v xml:space="preserve">EA </v>
          </cell>
          <cell r="D92">
            <v>67</v>
          </cell>
        </row>
        <row r="93">
          <cell r="A93">
            <v>1158</v>
          </cell>
          <cell r="B93" t="str">
            <v>Ratcheting Screwdriver</v>
          </cell>
          <cell r="C93" t="str">
            <v xml:space="preserve">EA </v>
          </cell>
          <cell r="D93">
            <v>67</v>
          </cell>
        </row>
        <row r="94">
          <cell r="A94">
            <v>1184</v>
          </cell>
          <cell r="B94" t="str">
            <v>Sunbeam Heated Fleece Throw</v>
          </cell>
          <cell r="C94" t="str">
            <v xml:space="preserve">EA </v>
          </cell>
          <cell r="D94">
            <v>66</v>
          </cell>
        </row>
        <row r="95">
          <cell r="A95">
            <v>1188</v>
          </cell>
          <cell r="B95" t="str">
            <v>Supreme Garment Steamer</v>
          </cell>
          <cell r="C95" t="str">
            <v xml:space="preserve">EA </v>
          </cell>
          <cell r="D95">
            <v>66</v>
          </cell>
        </row>
        <row r="96">
          <cell r="A96">
            <v>1032</v>
          </cell>
          <cell r="B96" t="str">
            <v>Bridge Battle Habitat Set</v>
          </cell>
          <cell r="C96" t="str">
            <v xml:space="preserve">EA </v>
          </cell>
          <cell r="D96">
            <v>64</v>
          </cell>
        </row>
        <row r="97">
          <cell r="A97">
            <v>1058</v>
          </cell>
          <cell r="B97" t="str">
            <v>Digital Camera</v>
          </cell>
          <cell r="C97" t="str">
            <v xml:space="preserve">EA </v>
          </cell>
          <cell r="D97">
            <v>63</v>
          </cell>
        </row>
        <row r="98">
          <cell r="A98">
            <v>1190</v>
          </cell>
          <cell r="B98" t="str">
            <v>SyncMaster 24” LCD Monitor</v>
          </cell>
          <cell r="C98" t="str">
            <v xml:space="preserve">EA </v>
          </cell>
          <cell r="D98">
            <v>63</v>
          </cell>
        </row>
        <row r="99">
          <cell r="A99">
            <v>1208</v>
          </cell>
          <cell r="B99" t="str">
            <v>Vupoint Film &amp; Slide Converter – XP</v>
          </cell>
          <cell r="C99" t="str">
            <v xml:space="preserve">EA </v>
          </cell>
          <cell r="D99">
            <v>61</v>
          </cell>
        </row>
        <row r="100">
          <cell r="A100">
            <v>1037</v>
          </cell>
          <cell r="B100" t="str">
            <v>Canon Rebel T2i</v>
          </cell>
          <cell r="C100" t="str">
            <v xml:space="preserve">EA </v>
          </cell>
          <cell r="D100">
            <v>55</v>
          </cell>
        </row>
        <row r="101">
          <cell r="A101">
            <v>1061</v>
          </cell>
          <cell r="B101" t="str">
            <v>Dual-Sided Palm Ratchet</v>
          </cell>
          <cell r="C101" t="str">
            <v xml:space="preserve">EA </v>
          </cell>
          <cell r="D101">
            <v>55</v>
          </cell>
        </row>
        <row r="102">
          <cell r="A102">
            <v>1070</v>
          </cell>
          <cell r="B102" t="str">
            <v>Franklin Covey Leather Steno Pad Holder</v>
          </cell>
          <cell r="C102" t="str">
            <v xml:space="preserve">EA </v>
          </cell>
          <cell r="D102">
            <v>52</v>
          </cell>
        </row>
        <row r="103">
          <cell r="A103">
            <v>1065</v>
          </cell>
          <cell r="B103" t="str">
            <v>Ethernetcard</v>
          </cell>
          <cell r="C103" t="str">
            <v xml:space="preserve">EA </v>
          </cell>
          <cell r="D103">
            <v>51</v>
          </cell>
        </row>
        <row r="104">
          <cell r="A104">
            <v>1056</v>
          </cell>
          <cell r="B104" t="str">
            <v>Deluxe Auto Safety Kit</v>
          </cell>
          <cell r="C104" t="str">
            <v xml:space="preserve">EA </v>
          </cell>
          <cell r="D104">
            <v>50</v>
          </cell>
        </row>
        <row r="105">
          <cell r="A105">
            <v>1063</v>
          </cell>
          <cell r="B105" t="str">
            <v>Ear Headphones - 2 Pack</v>
          </cell>
          <cell r="C105" t="str">
            <v xml:space="preserve">EA </v>
          </cell>
          <cell r="D105">
            <v>49</v>
          </cell>
        </row>
        <row r="106">
          <cell r="A106">
            <v>1068</v>
          </cell>
          <cell r="B106" t="str">
            <v>Flip SlideHD 16GB Video Camera</v>
          </cell>
          <cell r="C106" t="str">
            <v xml:space="preserve">EA </v>
          </cell>
          <cell r="D106">
            <v>49</v>
          </cell>
        </row>
        <row r="107">
          <cell r="A107">
            <v>1067</v>
          </cell>
          <cell r="B107" t="str">
            <v>First Act 5-Pad Digital Drum Set</v>
          </cell>
          <cell r="C107" t="str">
            <v xml:space="preserve">EA </v>
          </cell>
          <cell r="D107">
            <v>48</v>
          </cell>
        </row>
        <row r="108">
          <cell r="A108">
            <v>1069</v>
          </cell>
          <cell r="B108" t="str">
            <v>Flip SlideHD 16GB Video Camera</v>
          </cell>
          <cell r="C108" t="str">
            <v xml:space="preserve">EA </v>
          </cell>
          <cell r="D108">
            <v>48</v>
          </cell>
        </row>
        <row r="109">
          <cell r="A109">
            <v>1064</v>
          </cell>
          <cell r="B109" t="str">
            <v>Eco Club EZ-Shopper – Apricot</v>
          </cell>
          <cell r="C109" t="str">
            <v xml:space="preserve">EA </v>
          </cell>
          <cell r="D109">
            <v>46</v>
          </cell>
        </row>
        <row r="110">
          <cell r="A110">
            <v>1062</v>
          </cell>
          <cell r="B110" t="str">
            <v>Dual-Sided Socket Set</v>
          </cell>
          <cell r="C110" t="str">
            <v xml:space="preserve">EA </v>
          </cell>
          <cell r="D110">
            <v>45</v>
          </cell>
        </row>
        <row r="111">
          <cell r="A111">
            <v>1131</v>
          </cell>
          <cell r="B111" t="str">
            <v xml:space="preserve">NeatDesk Desktop Scanner </v>
          </cell>
          <cell r="C111" t="str">
            <v xml:space="preserve">EA </v>
          </cell>
          <cell r="D111">
            <v>43</v>
          </cell>
        </row>
        <row r="112">
          <cell r="A112">
            <v>1025</v>
          </cell>
          <cell r="B112" t="str">
            <v>Apple iPod Nano 8GB</v>
          </cell>
          <cell r="C112" t="str">
            <v xml:space="preserve">EA </v>
          </cell>
          <cell r="D112">
            <v>41</v>
          </cell>
        </row>
        <row r="113">
          <cell r="A113">
            <v>1133</v>
          </cell>
          <cell r="B113" t="str">
            <v>One-Touch Photo Scanner</v>
          </cell>
          <cell r="C113" t="str">
            <v xml:space="preserve">EA </v>
          </cell>
          <cell r="D113">
            <v>39</v>
          </cell>
        </row>
        <row r="114">
          <cell r="A114">
            <v>1021</v>
          </cell>
          <cell r="B114" t="str">
            <v>40” 1080p LCD HDTV</v>
          </cell>
          <cell r="C114" t="str">
            <v xml:space="preserve">EA </v>
          </cell>
          <cell r="D114">
            <v>38</v>
          </cell>
        </row>
        <row r="115">
          <cell r="A115">
            <v>1020</v>
          </cell>
          <cell r="B115" t="str">
            <v>3-Watt Cree LED Aluminum Flashlight</v>
          </cell>
          <cell r="C115" t="str">
            <v xml:space="preserve">EA </v>
          </cell>
          <cell r="D115">
            <v>36</v>
          </cell>
        </row>
        <row r="116">
          <cell r="A116">
            <v>1066</v>
          </cell>
          <cell r="B116" t="str">
            <v>Euro-Pro Ninja Master Drink Maker</v>
          </cell>
          <cell r="C116" t="str">
            <v xml:space="preserve">EA </v>
          </cell>
          <cell r="D116">
            <v>35</v>
          </cell>
        </row>
        <row r="117">
          <cell r="A117">
            <v>1024</v>
          </cell>
          <cell r="B117" t="str">
            <v>Aerodynamic Storm Umbrella</v>
          </cell>
          <cell r="C117" t="str">
            <v xml:space="preserve">EA </v>
          </cell>
          <cell r="D117">
            <v>34</v>
          </cell>
        </row>
        <row r="118">
          <cell r="A118">
            <v>1029</v>
          </cell>
          <cell r="B118" t="str">
            <v>Asus 8.9” Tablet Convertible PC</v>
          </cell>
          <cell r="C118" t="str">
            <v xml:space="preserve">EA </v>
          </cell>
          <cell r="D118">
            <v>34</v>
          </cell>
        </row>
        <row r="119">
          <cell r="A119">
            <v>1023</v>
          </cell>
          <cell r="B119" t="str">
            <v>6-Outlet Surge Protector</v>
          </cell>
          <cell r="C119" t="str">
            <v xml:space="preserve">EA </v>
          </cell>
          <cell r="D119">
            <v>32</v>
          </cell>
        </row>
        <row r="120">
          <cell r="A120">
            <v>1026</v>
          </cell>
          <cell r="B120" t="str">
            <v>Aqua Globe 5 Pack</v>
          </cell>
          <cell r="C120" t="str">
            <v xml:space="preserve">EA </v>
          </cell>
          <cell r="D120">
            <v>31</v>
          </cell>
        </row>
        <row r="121">
          <cell r="A121">
            <v>1022</v>
          </cell>
          <cell r="B121" t="str">
            <v>4-Port USB Hub</v>
          </cell>
          <cell r="C121" t="str">
            <v xml:space="preserve">EA </v>
          </cell>
          <cell r="D121">
            <v>28</v>
          </cell>
        </row>
        <row r="122">
          <cell r="A122">
            <v>1129</v>
          </cell>
          <cell r="B122" t="str">
            <v>Multi-Purpose Tool Set</v>
          </cell>
          <cell r="C122" t="str">
            <v xml:space="preserve">EA </v>
          </cell>
          <cell r="D122">
            <v>28</v>
          </cell>
        </row>
        <row r="123">
          <cell r="A123">
            <v>1027</v>
          </cell>
          <cell r="B123" t="str">
            <v>Aqua Globe Mini Globes – 3 Pack</v>
          </cell>
          <cell r="C123" t="str">
            <v xml:space="preserve">EA </v>
          </cell>
          <cell r="D123">
            <v>27</v>
          </cell>
        </row>
        <row r="124">
          <cell r="A124">
            <v>1130</v>
          </cell>
          <cell r="B124" t="str">
            <v>Musicplayer</v>
          </cell>
          <cell r="C124" t="str">
            <v xml:space="preserve">EA </v>
          </cell>
          <cell r="D124">
            <v>27</v>
          </cell>
        </row>
        <row r="125">
          <cell r="A125">
            <v>1134</v>
          </cell>
          <cell r="B125" t="str">
            <v>Optoma HD 1080p Home Theater Projector</v>
          </cell>
          <cell r="C125" t="str">
            <v xml:space="preserve">EA </v>
          </cell>
          <cell r="D125">
            <v>25</v>
          </cell>
        </row>
        <row r="126">
          <cell r="A126">
            <v>1016</v>
          </cell>
          <cell r="B126" t="str">
            <v>2011 Woot! Calendar</v>
          </cell>
          <cell r="C126" t="str">
            <v xml:space="preserve">EA </v>
          </cell>
          <cell r="D126">
            <v>24</v>
          </cell>
        </row>
        <row r="127">
          <cell r="A127">
            <v>1028</v>
          </cell>
          <cell r="B127" t="str">
            <v>Aqua Globes Medium 2-Pack</v>
          </cell>
          <cell r="C127" t="str">
            <v xml:space="preserve">EA </v>
          </cell>
          <cell r="D127">
            <v>24</v>
          </cell>
        </row>
        <row r="128">
          <cell r="A128">
            <v>1087</v>
          </cell>
          <cell r="B128" t="str">
            <v>Ikon Diecast Blender</v>
          </cell>
          <cell r="C128" t="str">
            <v xml:space="preserve">EA </v>
          </cell>
          <cell r="D128">
            <v>23</v>
          </cell>
        </row>
        <row r="129">
          <cell r="A129">
            <v>1088</v>
          </cell>
          <cell r="B129" t="str">
            <v>Intec Wii Wave Remote Controller</v>
          </cell>
          <cell r="C129" t="str">
            <v xml:space="preserve">EA </v>
          </cell>
          <cell r="D129">
            <v>23</v>
          </cell>
        </row>
        <row r="130">
          <cell r="A130">
            <v>1104</v>
          </cell>
          <cell r="B130" t="str">
            <v>LeakFrog Water Leak Alarm 2-Pack</v>
          </cell>
          <cell r="C130" t="str">
            <v xml:space="preserve">EA </v>
          </cell>
          <cell r="D130">
            <v>23</v>
          </cell>
        </row>
        <row r="131">
          <cell r="A131">
            <v>1106</v>
          </cell>
          <cell r="B131" t="str">
            <v>Lens 55-250</v>
          </cell>
          <cell r="C131" t="str">
            <v xml:space="preserve">EA </v>
          </cell>
          <cell r="D131">
            <v>23</v>
          </cell>
        </row>
        <row r="132">
          <cell r="A132">
            <v>1117</v>
          </cell>
          <cell r="B132" t="str">
            <v>Maximo Data &amp; Charging Cable</v>
          </cell>
          <cell r="C132" t="str">
            <v xml:space="preserve">EA </v>
          </cell>
          <cell r="D132">
            <v>23</v>
          </cell>
        </row>
        <row r="133">
          <cell r="A133">
            <v>1135</v>
          </cell>
          <cell r="B133" t="str">
            <v>Optoma PK102 Pico Pocket Projector</v>
          </cell>
          <cell r="C133" t="str">
            <v xml:space="preserve">EA </v>
          </cell>
          <cell r="D133">
            <v>23</v>
          </cell>
        </row>
        <row r="134">
          <cell r="A134">
            <v>1143</v>
          </cell>
          <cell r="B134" t="str">
            <v>Philips Portable DVD player</v>
          </cell>
          <cell r="C134" t="str">
            <v xml:space="preserve">EA </v>
          </cell>
          <cell r="D134">
            <v>23</v>
          </cell>
        </row>
        <row r="135">
          <cell r="A135">
            <v>1128</v>
          </cell>
          <cell r="B135" t="str">
            <v>Multimedia Keyboard and Mouse</v>
          </cell>
          <cell r="C135" t="str">
            <v xml:space="preserve">EA </v>
          </cell>
          <cell r="D135">
            <v>22</v>
          </cell>
        </row>
        <row r="136">
          <cell r="A136">
            <v>1018</v>
          </cell>
          <cell r="B136" t="str">
            <v>37” 1080p LCD HDTV</v>
          </cell>
          <cell r="C136" t="str">
            <v xml:space="preserve">EA </v>
          </cell>
          <cell r="D136">
            <v>21</v>
          </cell>
        </row>
        <row r="137">
          <cell r="A137">
            <v>1127</v>
          </cell>
          <cell r="B137" t="str">
            <v>Multi Tool Driver Set</v>
          </cell>
          <cell r="C137" t="str">
            <v xml:space="preserve">EA </v>
          </cell>
          <cell r="D137">
            <v>20</v>
          </cell>
        </row>
        <row r="138">
          <cell r="A138">
            <v>1132</v>
          </cell>
          <cell r="B138" t="str">
            <v>ntec G5700 Wii Wave Motion Sensing Controller</v>
          </cell>
          <cell r="C138" t="str">
            <v xml:space="preserve">EA </v>
          </cell>
          <cell r="D138">
            <v>19</v>
          </cell>
        </row>
        <row r="139">
          <cell r="A139">
            <v>1125</v>
          </cell>
          <cell r="B139" t="str">
            <v>Monitor-Acer</v>
          </cell>
          <cell r="C139" t="str">
            <v xml:space="preserve">EA </v>
          </cell>
          <cell r="D139">
            <v>18</v>
          </cell>
        </row>
        <row r="140">
          <cell r="A140">
            <v>1139</v>
          </cell>
          <cell r="B140" t="str">
            <v>Philips 6-Device Universal Remote for iPod</v>
          </cell>
          <cell r="C140" t="str">
            <v xml:space="preserve">EA </v>
          </cell>
          <cell r="D140">
            <v>18</v>
          </cell>
        </row>
        <row r="141">
          <cell r="A141">
            <v>1011</v>
          </cell>
          <cell r="B141" t="str">
            <v>1/4” Mini Ratchet</v>
          </cell>
          <cell r="C141" t="str">
            <v xml:space="preserve">EA </v>
          </cell>
          <cell r="D141">
            <v>17</v>
          </cell>
        </row>
        <row r="142">
          <cell r="A142">
            <v>1094</v>
          </cell>
          <cell r="B142" t="str">
            <v>Iron Gym with Ab Straps</v>
          </cell>
          <cell r="C142" t="str">
            <v xml:space="preserve">EA </v>
          </cell>
          <cell r="D142">
            <v>16</v>
          </cell>
        </row>
        <row r="143">
          <cell r="A143">
            <v>1126</v>
          </cell>
          <cell r="B143" t="str">
            <v>Motherboard- Asus</v>
          </cell>
          <cell r="C143" t="str">
            <v xml:space="preserve">EA </v>
          </cell>
          <cell r="D143">
            <v>16</v>
          </cell>
        </row>
        <row r="144">
          <cell r="A144">
            <v>1014</v>
          </cell>
          <cell r="B144" t="str">
            <v>12 Outlet Surge Protector</v>
          </cell>
          <cell r="C144" t="str">
            <v xml:space="preserve">EA </v>
          </cell>
          <cell r="D144">
            <v>15</v>
          </cell>
        </row>
        <row r="145">
          <cell r="A145">
            <v>1093</v>
          </cell>
          <cell r="B145" t="str">
            <v>iRhythm iPod Docking Speaker</v>
          </cell>
          <cell r="C145" t="str">
            <v xml:space="preserve">EA </v>
          </cell>
          <cell r="D145">
            <v>15</v>
          </cell>
        </row>
        <row r="146">
          <cell r="A146">
            <v>1012</v>
          </cell>
          <cell r="B146" t="str">
            <v>1080p LCD HDTV</v>
          </cell>
          <cell r="C146" t="str">
            <v xml:space="preserve">EA </v>
          </cell>
          <cell r="D146">
            <v>14</v>
          </cell>
        </row>
        <row r="147">
          <cell r="A147">
            <v>1013</v>
          </cell>
          <cell r="B147" t="str">
            <v>1080p Upconverting DVD Player</v>
          </cell>
          <cell r="C147" t="str">
            <v xml:space="preserve">EA </v>
          </cell>
          <cell r="D147">
            <v>13</v>
          </cell>
        </row>
        <row r="148">
          <cell r="A148">
            <v>1136</v>
          </cell>
          <cell r="B148" t="str">
            <v>Optoma PK301 Pico Projector</v>
          </cell>
          <cell r="C148" t="str">
            <v xml:space="preserve">EA </v>
          </cell>
          <cell r="D148">
            <v>13</v>
          </cell>
        </row>
        <row r="149">
          <cell r="A149">
            <v>1138</v>
          </cell>
          <cell r="B149" t="str">
            <v>Panasonic Speakers</v>
          </cell>
          <cell r="C149" t="str">
            <v xml:space="preserve">EA </v>
          </cell>
          <cell r="D149">
            <v>12</v>
          </cell>
        </row>
        <row r="150">
          <cell r="A150">
            <v>1140</v>
          </cell>
          <cell r="B150" t="str">
            <v>Philips Fidelio Docking Speakers for iPad</v>
          </cell>
          <cell r="C150" t="str">
            <v xml:space="preserve">EA </v>
          </cell>
          <cell r="D150">
            <v>12</v>
          </cell>
        </row>
        <row r="151">
          <cell r="A151">
            <v>1015</v>
          </cell>
          <cell r="B151" t="str">
            <v>12-in-1 Knife by SOG</v>
          </cell>
          <cell r="C151" t="str">
            <v xml:space="preserve">EA </v>
          </cell>
          <cell r="D151">
            <v>9</v>
          </cell>
        </row>
        <row r="152">
          <cell r="A152">
            <v>1100</v>
          </cell>
          <cell r="B152" t="str">
            <v>Kanen In-Ear Earbuds</v>
          </cell>
          <cell r="C152" t="str">
            <v xml:space="preserve">EA </v>
          </cell>
          <cell r="D152">
            <v>9</v>
          </cell>
        </row>
        <row r="153">
          <cell r="A153">
            <v>1017</v>
          </cell>
          <cell r="B153" t="str">
            <v>250GB Hard Drive for Xbox 360</v>
          </cell>
          <cell r="C153" t="str">
            <v xml:space="preserve">EA </v>
          </cell>
          <cell r="D153">
            <v>8</v>
          </cell>
        </row>
        <row r="154">
          <cell r="A154">
            <v>1019</v>
          </cell>
          <cell r="B154" t="str">
            <v>3-LED Push Light – 3 Pack</v>
          </cell>
          <cell r="C154" t="str">
            <v xml:space="preserve">EA </v>
          </cell>
          <cell r="D154">
            <v>7</v>
          </cell>
        </row>
        <row r="155">
          <cell r="A155">
            <v>1089</v>
          </cell>
          <cell r="B155" t="str">
            <v>Intel Dual Core Notebook</v>
          </cell>
          <cell r="C155" t="str">
            <v xml:space="preserve">EA </v>
          </cell>
          <cell r="D155">
            <v>6</v>
          </cell>
        </row>
        <row r="156">
          <cell r="A156">
            <v>1095</v>
          </cell>
          <cell r="B156" t="str">
            <v>Isolation Stereo Earphones</v>
          </cell>
          <cell r="C156" t="str">
            <v xml:space="preserve">EA </v>
          </cell>
          <cell r="D156">
            <v>6</v>
          </cell>
        </row>
        <row r="157">
          <cell r="A157">
            <v>1099</v>
          </cell>
          <cell r="B157" t="str">
            <v>Joystick</v>
          </cell>
          <cell r="C157" t="str">
            <v xml:space="preserve">EA </v>
          </cell>
          <cell r="D157">
            <v>6</v>
          </cell>
        </row>
        <row r="158">
          <cell r="A158">
            <v>1080</v>
          </cell>
          <cell r="B158" t="str">
            <v>HP Pavilion Quad Core</v>
          </cell>
          <cell r="C158" t="str">
            <v xml:space="preserve">EA </v>
          </cell>
          <cell r="D158">
            <v>5</v>
          </cell>
        </row>
        <row r="159">
          <cell r="A159">
            <v>1096</v>
          </cell>
          <cell r="B159" t="str">
            <v>Isotoner Ladies Suede Gloves</v>
          </cell>
          <cell r="C159" t="str">
            <v xml:space="preserve">EA </v>
          </cell>
          <cell r="D159">
            <v>5</v>
          </cell>
        </row>
        <row r="160">
          <cell r="A160">
            <v>1137</v>
          </cell>
          <cell r="B160" t="str">
            <v>Orka V-Blade Mandoline</v>
          </cell>
          <cell r="C160" t="str">
            <v xml:space="preserve">EA </v>
          </cell>
          <cell r="D160">
            <v>5</v>
          </cell>
        </row>
        <row r="161">
          <cell r="A161">
            <v>1141</v>
          </cell>
          <cell r="B161" t="str">
            <v>Philips Foldable HDMI Adapter w/24k Gold Plating</v>
          </cell>
          <cell r="C161" t="str">
            <v xml:space="preserve">EA </v>
          </cell>
          <cell r="D161">
            <v>5</v>
          </cell>
        </row>
        <row r="162">
          <cell r="A162">
            <v>1071</v>
          </cell>
          <cell r="B162" t="str">
            <v>Harbinger Sporting Gloves</v>
          </cell>
          <cell r="C162" t="str">
            <v xml:space="preserve">EA </v>
          </cell>
          <cell r="D162">
            <v>4</v>
          </cell>
        </row>
        <row r="163">
          <cell r="A163">
            <v>1084</v>
          </cell>
          <cell r="B163" t="str">
            <v>Hype USB Tape to MP3 Converter</v>
          </cell>
          <cell r="C163" t="str">
            <v xml:space="preserve">EA </v>
          </cell>
          <cell r="D163">
            <v>4</v>
          </cell>
        </row>
        <row r="164">
          <cell r="A164">
            <v>1072</v>
          </cell>
          <cell r="B164" t="str">
            <v>Harddisk</v>
          </cell>
          <cell r="C164" t="str">
            <v xml:space="preserve">EA </v>
          </cell>
          <cell r="D164">
            <v>3</v>
          </cell>
        </row>
        <row r="165">
          <cell r="A165">
            <v>1073</v>
          </cell>
          <cell r="B165" t="str">
            <v>HD DLP Projector</v>
          </cell>
          <cell r="C165" t="str">
            <v xml:space="preserve">EA </v>
          </cell>
          <cell r="D165">
            <v>3</v>
          </cell>
        </row>
        <row r="166">
          <cell r="A166">
            <v>1079</v>
          </cell>
          <cell r="B166" t="str">
            <v>HP Pavilion Elite Quad Core Desktop</v>
          </cell>
          <cell r="C166" t="str">
            <v xml:space="preserve">EA </v>
          </cell>
          <cell r="D166">
            <v>3</v>
          </cell>
        </row>
        <row r="167">
          <cell r="A167">
            <v>1081</v>
          </cell>
          <cell r="B167" t="str">
            <v>HP Pavilion Quad Core Desktop</v>
          </cell>
          <cell r="C167" t="str">
            <v xml:space="preserve">EA </v>
          </cell>
          <cell r="D167">
            <v>3</v>
          </cell>
        </row>
        <row r="168">
          <cell r="A168">
            <v>1101</v>
          </cell>
          <cell r="B168" t="str">
            <v>Keyboard</v>
          </cell>
          <cell r="C168" t="str">
            <v xml:space="preserve">RL </v>
          </cell>
          <cell r="D168">
            <v>3</v>
          </cell>
        </row>
        <row r="169">
          <cell r="A169">
            <v>1108</v>
          </cell>
          <cell r="B169" t="str">
            <v>Logitech CordlessWave Keyboard &amp; Mouse Combo</v>
          </cell>
          <cell r="C169" t="str">
            <v xml:space="preserve">EA </v>
          </cell>
          <cell r="D169">
            <v>3</v>
          </cell>
        </row>
        <row r="170">
          <cell r="A170">
            <v>1110</v>
          </cell>
          <cell r="B170" t="str">
            <v>Mac Air</v>
          </cell>
          <cell r="C170" t="str">
            <v xml:space="preserve">EA </v>
          </cell>
          <cell r="D170">
            <v>3</v>
          </cell>
        </row>
        <row r="171">
          <cell r="A171">
            <v>1114</v>
          </cell>
          <cell r="B171" t="str">
            <v>M-Audio KeyStudio 25 Keyboard</v>
          </cell>
          <cell r="C171" t="str">
            <v xml:space="preserve">EA </v>
          </cell>
          <cell r="D171">
            <v>3</v>
          </cell>
        </row>
        <row r="172">
          <cell r="A172">
            <v>1116</v>
          </cell>
          <cell r="B172" t="str">
            <v>M-Audio Torq Mixlab</v>
          </cell>
          <cell r="C172" t="str">
            <v xml:space="preserve">EA </v>
          </cell>
          <cell r="D172">
            <v>3</v>
          </cell>
        </row>
        <row r="173">
          <cell r="A173">
            <v>1118</v>
          </cell>
          <cell r="B173" t="str">
            <v>MEElectronics In-Ear Earbuds</v>
          </cell>
          <cell r="C173" t="str">
            <v xml:space="preserve">EA </v>
          </cell>
          <cell r="D173">
            <v>3</v>
          </cell>
        </row>
        <row r="174">
          <cell r="A174">
            <v>1119</v>
          </cell>
          <cell r="B174" t="str">
            <v>Memorex 12' High Speed HDMI Cable</v>
          </cell>
          <cell r="C174" t="str">
            <v xml:space="preserve">EA </v>
          </cell>
          <cell r="D174">
            <v>3</v>
          </cell>
        </row>
        <row r="175">
          <cell r="A175">
            <v>1149</v>
          </cell>
          <cell r="B175" t="str">
            <v>Pioneer Home Theater DVD Speaker</v>
          </cell>
          <cell r="C175" t="str">
            <v xml:space="preserve">EA </v>
          </cell>
          <cell r="D175">
            <v>3</v>
          </cell>
        </row>
        <row r="176">
          <cell r="A176">
            <v>1074</v>
          </cell>
          <cell r="B176" t="str">
            <v>Headphone</v>
          </cell>
          <cell r="C176" t="str">
            <v xml:space="preserve">EA </v>
          </cell>
          <cell r="D176">
            <v>2</v>
          </cell>
        </row>
        <row r="177">
          <cell r="A177">
            <v>1077</v>
          </cell>
          <cell r="B177" t="str">
            <v>Home Theatre Install Kit</v>
          </cell>
          <cell r="C177" t="str">
            <v xml:space="preserve">EA </v>
          </cell>
          <cell r="D177">
            <v>2</v>
          </cell>
        </row>
        <row r="178">
          <cell r="A178">
            <v>1082</v>
          </cell>
          <cell r="B178" t="str">
            <v>HP Pavilion Quad Core Desktop PC</v>
          </cell>
          <cell r="C178" t="str">
            <v xml:space="preserve">EA </v>
          </cell>
          <cell r="D178">
            <v>2</v>
          </cell>
        </row>
        <row r="179">
          <cell r="A179">
            <v>1098</v>
          </cell>
          <cell r="B179" t="str">
            <v>Jolly Roger Door Mat</v>
          </cell>
          <cell r="C179" t="str">
            <v xml:space="preserve">EA </v>
          </cell>
          <cell r="D179">
            <v>2</v>
          </cell>
        </row>
        <row r="180">
          <cell r="A180">
            <v>1102</v>
          </cell>
          <cell r="B180" t="str">
            <v>Kodak 12 Megapixel Digital Camera</v>
          </cell>
          <cell r="C180" t="str">
            <v xml:space="preserve">EA </v>
          </cell>
          <cell r="D180">
            <v>2</v>
          </cell>
        </row>
        <row r="181">
          <cell r="A181">
            <v>1103</v>
          </cell>
          <cell r="B181" t="str">
            <v>Kodak ZX1 Pocket Video 720p Camcorder</v>
          </cell>
          <cell r="C181" t="str">
            <v xml:space="preserve">EA </v>
          </cell>
          <cell r="D181">
            <v>2</v>
          </cell>
        </row>
        <row r="182">
          <cell r="A182">
            <v>1107</v>
          </cell>
          <cell r="B182" t="str">
            <v>Lens telephoto</v>
          </cell>
          <cell r="C182" t="str">
            <v xml:space="preserve">EA </v>
          </cell>
          <cell r="D182">
            <v>2</v>
          </cell>
        </row>
        <row r="183">
          <cell r="A183">
            <v>1111</v>
          </cell>
          <cell r="B183" t="str">
            <v>Mac Pro</v>
          </cell>
          <cell r="C183" t="str">
            <v xml:space="preserve">EA </v>
          </cell>
          <cell r="D183">
            <v>2</v>
          </cell>
        </row>
        <row r="184">
          <cell r="A184">
            <v>1112</v>
          </cell>
          <cell r="B184" t="str">
            <v>Matsunichi 8" Digital Photo Frame</v>
          </cell>
          <cell r="C184" t="str">
            <v xml:space="preserve">EA </v>
          </cell>
          <cell r="D184">
            <v>2</v>
          </cell>
        </row>
        <row r="185">
          <cell r="A185">
            <v>1122</v>
          </cell>
          <cell r="B185" t="str">
            <v>Memorex Wi-Fi Connected Blu-ray Player</v>
          </cell>
          <cell r="C185" t="str">
            <v xml:space="preserve">EA </v>
          </cell>
          <cell r="D185">
            <v>2</v>
          </cell>
        </row>
        <row r="186">
          <cell r="A186">
            <v>1123</v>
          </cell>
          <cell r="B186" t="str">
            <v>Microchip</v>
          </cell>
          <cell r="C186" t="str">
            <v xml:space="preserve">EA </v>
          </cell>
          <cell r="D186">
            <v>2</v>
          </cell>
        </row>
        <row r="187">
          <cell r="A187">
            <v>1124</v>
          </cell>
          <cell r="B187" t="str">
            <v>Midland X-tra Talk 20 Mile GMRS Radio</v>
          </cell>
          <cell r="C187" t="str">
            <v xml:space="preserve">EA </v>
          </cell>
          <cell r="D187">
            <v>2</v>
          </cell>
        </row>
        <row r="188">
          <cell r="A188">
            <v>1145</v>
          </cell>
          <cell r="B188" t="str">
            <v>Philips Portable Speaker System</v>
          </cell>
          <cell r="C188" t="str">
            <v xml:space="preserve">EA </v>
          </cell>
          <cell r="D188">
            <v>2</v>
          </cell>
        </row>
        <row r="189">
          <cell r="A189">
            <v>1146</v>
          </cell>
          <cell r="B189" t="str">
            <v>Philips Pro Series 4' HDMI Cable</v>
          </cell>
          <cell r="C189" t="str">
            <v xml:space="preserve">EA </v>
          </cell>
          <cell r="D189">
            <v>2</v>
          </cell>
        </row>
        <row r="190">
          <cell r="A190">
            <v>1147</v>
          </cell>
          <cell r="B190" t="str">
            <v>Pico Projector</v>
          </cell>
          <cell r="C190" t="str">
            <v xml:space="preserve">EA </v>
          </cell>
          <cell r="D190">
            <v>2</v>
          </cell>
        </row>
        <row r="191">
          <cell r="A191">
            <v>1075</v>
          </cell>
          <cell r="B191" t="str">
            <v>Headphone Value Pack</v>
          </cell>
          <cell r="C191" t="str">
            <v xml:space="preserve">EA </v>
          </cell>
          <cell r="D191">
            <v>1</v>
          </cell>
        </row>
        <row r="192">
          <cell r="A192">
            <v>1076</v>
          </cell>
          <cell r="B192" t="str">
            <v>Hitachi SimpleNet Network USB</v>
          </cell>
          <cell r="C192" t="str">
            <v xml:space="preserve">EA </v>
          </cell>
          <cell r="D192">
            <v>1</v>
          </cell>
        </row>
        <row r="193">
          <cell r="A193">
            <v>1078</v>
          </cell>
          <cell r="B193" t="str">
            <v>HP Pavilion 17.3” Entertainment Laptop</v>
          </cell>
          <cell r="C193" t="str">
            <v xml:space="preserve">EA </v>
          </cell>
          <cell r="D193">
            <v>1</v>
          </cell>
        </row>
        <row r="194">
          <cell r="A194">
            <v>1083</v>
          </cell>
          <cell r="B194" t="str">
            <v>HP TouchSmart 23” All-In-One PC</v>
          </cell>
          <cell r="C194" t="str">
            <v xml:space="preserve">EA </v>
          </cell>
          <cell r="D194">
            <v>1</v>
          </cell>
        </row>
        <row r="195">
          <cell r="A195">
            <v>1085</v>
          </cell>
          <cell r="B195" t="str">
            <v>IBM think pad</v>
          </cell>
          <cell r="C195" t="str">
            <v xml:space="preserve">EA </v>
          </cell>
          <cell r="D195">
            <v>1</v>
          </cell>
        </row>
        <row r="196">
          <cell r="A196">
            <v>1086</v>
          </cell>
          <cell r="B196" t="str">
            <v>iHome Netbook Accessory Kit</v>
          </cell>
          <cell r="C196" t="str">
            <v xml:space="preserve">EA </v>
          </cell>
          <cell r="D196">
            <v>1</v>
          </cell>
        </row>
        <row r="197">
          <cell r="A197">
            <v>1097</v>
          </cell>
          <cell r="B197" t="str">
            <v>Isotoner Men’s Gloves</v>
          </cell>
          <cell r="C197" t="str">
            <v xml:space="preserve">EA </v>
          </cell>
          <cell r="D197">
            <v>1</v>
          </cell>
        </row>
        <row r="198">
          <cell r="A198">
            <v>1105</v>
          </cell>
          <cell r="B198" t="str">
            <v>Lens 18-55</v>
          </cell>
          <cell r="C198" t="str">
            <v xml:space="preserve">EA </v>
          </cell>
          <cell r="D198">
            <v>1</v>
          </cell>
        </row>
        <row r="199">
          <cell r="A199">
            <v>1109</v>
          </cell>
          <cell r="B199" t="str">
            <v>Lumix 14.1 MP Digital Camera</v>
          </cell>
          <cell r="C199" t="str">
            <v xml:space="preserve">EA </v>
          </cell>
          <cell r="D199">
            <v>1</v>
          </cell>
        </row>
        <row r="200">
          <cell r="A200">
            <v>1113</v>
          </cell>
          <cell r="B200" t="str">
            <v>M-Audio AV30 Studiophile Speakers</v>
          </cell>
          <cell r="C200" t="str">
            <v xml:space="preserve">EA </v>
          </cell>
          <cell r="D200">
            <v>1</v>
          </cell>
        </row>
        <row r="201">
          <cell r="A201">
            <v>1115</v>
          </cell>
          <cell r="B201" t="str">
            <v>M-Audio Studiophile Speakers</v>
          </cell>
          <cell r="C201" t="str">
            <v xml:space="preserve">EA </v>
          </cell>
          <cell r="D201">
            <v>1</v>
          </cell>
        </row>
        <row r="202">
          <cell r="A202">
            <v>1120</v>
          </cell>
          <cell r="B202" t="str">
            <v>Memorex 6-foot HDMI Cable</v>
          </cell>
          <cell r="C202" t="str">
            <v xml:space="preserve">EA </v>
          </cell>
          <cell r="D202">
            <v>1</v>
          </cell>
        </row>
        <row r="203">
          <cell r="A203">
            <v>1121</v>
          </cell>
          <cell r="B203" t="str">
            <v>Memorex Wi-Fi Connected</v>
          </cell>
          <cell r="C203" t="str">
            <v xml:space="preserve">EA </v>
          </cell>
          <cell r="D203">
            <v>1</v>
          </cell>
        </row>
        <row r="204">
          <cell r="A204">
            <v>1142</v>
          </cell>
          <cell r="B204" t="str">
            <v>Philips Home Theater</v>
          </cell>
          <cell r="C204" t="str">
            <v xml:space="preserve">EA </v>
          </cell>
          <cell r="D204">
            <v>1</v>
          </cell>
        </row>
        <row r="205">
          <cell r="A205">
            <v>1144</v>
          </cell>
          <cell r="B205" t="str">
            <v>Philips Portable DVD player with 9” LCD Screen</v>
          </cell>
          <cell r="C205" t="str">
            <v xml:space="preserve">EA </v>
          </cell>
          <cell r="D205">
            <v>1</v>
          </cell>
        </row>
        <row r="206">
          <cell r="A206">
            <v>1148</v>
          </cell>
          <cell r="B206" t="str">
            <v>Pioneer Dual iPod Dock Speaker System</v>
          </cell>
          <cell r="C206" t="str">
            <v xml:space="preserve">EA </v>
          </cell>
          <cell r="D206">
            <v>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AN517%20Project%20Alex%20Weppler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ppler, Alex Joseph" refreshedDate="44898.493005902776" createdVersion="8" refreshedVersion="8" minRefreshableVersion="3" recordCount="205" xr:uid="{343AAE88-4472-7C4A-B0CD-246A9685BC26}">
  <cacheSource type="worksheet">
    <worksheetSource ref="A1:I206" sheet="Weighted" r:id="rId2"/>
  </cacheSource>
  <cacheFields count="8">
    <cacheField name="Item Number" numFmtId="0">
      <sharedItems containsSemiMixedTypes="0" containsString="0" containsNumber="1" containsInteger="1" minValue="1011" maxValue="1215"/>
    </cacheField>
    <cacheField name="Sales Rank" numFmtId="0">
      <sharedItems/>
    </cacheField>
    <cacheField name="Hits Rank" numFmtId="0">
      <sharedItems/>
    </cacheField>
    <cacheField name="Sales Rank Score" numFmtId="0">
      <sharedItems containsSemiMixedTypes="0" containsString="0" containsNumber="1" containsInteger="1" minValue="1" maxValue="4"/>
    </cacheField>
    <cacheField name="Hits Rank Score" numFmtId="0">
      <sharedItems containsSemiMixedTypes="0" containsString="0" containsNumber="1" containsInteger="1" minValue="1" maxValue="4"/>
    </cacheField>
    <cacheField name="Wtd Score" numFmtId="0">
      <sharedItems containsSemiMixedTypes="0" containsString="0" containsNumber="1" minValue="1" maxValue="4"/>
    </cacheField>
    <cacheField name="Final Rank" numFmtId="0">
      <sharedItems count="4">
        <s v="A"/>
        <s v="B"/>
        <s v="C"/>
        <s v="D"/>
      </sharedItems>
    </cacheField>
    <cacheField name="Sales" numFmtId="0">
      <sharedItems containsSemiMixedTypes="0" containsString="0" containsNumber="1" containsInteger="1" minValue="675" maxValue="93289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5">
  <r>
    <n v="1090"/>
    <s v="A"/>
    <s v="A"/>
    <n v="4"/>
    <n v="4"/>
    <n v="4"/>
    <x v="0"/>
    <n v="9328940"/>
  </r>
  <r>
    <n v="1180"/>
    <s v="A"/>
    <s v="C"/>
    <n v="4"/>
    <n v="2"/>
    <n v="3.3"/>
    <x v="0"/>
    <n v="7202900"/>
  </r>
  <r>
    <n v="1055"/>
    <s v="A"/>
    <s v="C"/>
    <n v="4"/>
    <n v="2"/>
    <n v="3.3"/>
    <x v="0"/>
    <n v="7055100"/>
  </r>
  <r>
    <n v="1054"/>
    <s v="A"/>
    <s v="C"/>
    <n v="4"/>
    <n v="2"/>
    <n v="3.3"/>
    <x v="0"/>
    <n v="5761300"/>
  </r>
  <r>
    <n v="1092"/>
    <s v="A"/>
    <s v="A"/>
    <n v="4"/>
    <n v="4"/>
    <n v="4"/>
    <x v="0"/>
    <n v="4084200"/>
  </r>
  <r>
    <n v="1043"/>
    <s v="A"/>
    <s v="A"/>
    <n v="4"/>
    <n v="4"/>
    <n v="4"/>
    <x v="0"/>
    <n v="3572000"/>
  </r>
  <r>
    <n v="1035"/>
    <s v="A"/>
    <s v="C"/>
    <n v="4"/>
    <n v="2"/>
    <n v="3.3"/>
    <x v="0"/>
    <n v="2284800"/>
  </r>
  <r>
    <n v="1155"/>
    <s v="A"/>
    <s v="B"/>
    <n v="4"/>
    <n v="3"/>
    <n v="3.65"/>
    <x v="0"/>
    <n v="1938300"/>
  </r>
  <r>
    <n v="1198"/>
    <s v="A"/>
    <s v="A"/>
    <n v="4"/>
    <n v="4"/>
    <n v="4"/>
    <x v="0"/>
    <n v="1804600"/>
  </r>
  <r>
    <n v="1178"/>
    <s v="A"/>
    <s v="A"/>
    <n v="4"/>
    <n v="4"/>
    <n v="4"/>
    <x v="0"/>
    <n v="1716660"/>
  </r>
  <r>
    <n v="1193"/>
    <s v="A"/>
    <s v="B"/>
    <n v="4"/>
    <n v="3"/>
    <n v="3.65"/>
    <x v="0"/>
    <n v="1707200"/>
  </r>
  <r>
    <n v="1170"/>
    <s v="A"/>
    <s v="A"/>
    <n v="4"/>
    <n v="4"/>
    <n v="4"/>
    <x v="0"/>
    <n v="1489744"/>
  </r>
  <r>
    <n v="1196"/>
    <s v="B"/>
    <s v="A"/>
    <n v="3"/>
    <n v="4"/>
    <n v="3.35"/>
    <x v="0"/>
    <n v="1302104"/>
  </r>
  <r>
    <n v="1205"/>
    <s v="B"/>
    <s v="A"/>
    <n v="3"/>
    <n v="4"/>
    <n v="3.35"/>
    <x v="0"/>
    <n v="1161050"/>
  </r>
  <r>
    <n v="1215"/>
    <s v="B"/>
    <s v="B"/>
    <n v="3"/>
    <n v="3"/>
    <n v="3"/>
    <x v="1"/>
    <n v="1067200"/>
  </r>
  <r>
    <n v="1214"/>
    <s v="B"/>
    <s v="B"/>
    <n v="3"/>
    <n v="3"/>
    <n v="3"/>
    <x v="1"/>
    <n v="1057500"/>
  </r>
  <r>
    <n v="1168"/>
    <s v="B"/>
    <s v="A"/>
    <n v="3"/>
    <n v="4"/>
    <n v="3.35"/>
    <x v="0"/>
    <n v="974100"/>
  </r>
  <r>
    <n v="1213"/>
    <s v="B"/>
    <s v="B"/>
    <n v="3"/>
    <n v="3"/>
    <n v="3"/>
    <x v="1"/>
    <n v="896000"/>
  </r>
  <r>
    <n v="1192"/>
    <s v="B"/>
    <s v="B"/>
    <n v="3"/>
    <n v="3"/>
    <n v="3"/>
    <x v="1"/>
    <n v="873988"/>
  </r>
  <r>
    <n v="1161"/>
    <s v="B"/>
    <s v="C"/>
    <n v="3"/>
    <n v="2"/>
    <n v="2.6500000000000004"/>
    <x v="1"/>
    <n v="541404"/>
  </r>
  <r>
    <n v="1167"/>
    <s v="B"/>
    <s v="A"/>
    <n v="3"/>
    <n v="4"/>
    <n v="3.35"/>
    <x v="0"/>
    <n v="538920"/>
  </r>
  <r>
    <n v="1207"/>
    <s v="B"/>
    <s v="B"/>
    <n v="3"/>
    <n v="3"/>
    <n v="3"/>
    <x v="1"/>
    <n v="534391"/>
  </r>
  <r>
    <n v="1194"/>
    <s v="B"/>
    <s v="B"/>
    <n v="3"/>
    <n v="3"/>
    <n v="3"/>
    <x v="1"/>
    <n v="526904"/>
  </r>
  <r>
    <n v="1179"/>
    <s v="B"/>
    <s v="A"/>
    <n v="3"/>
    <n v="4"/>
    <n v="3.35"/>
    <x v="0"/>
    <n v="519498"/>
  </r>
  <r>
    <n v="1206"/>
    <s v="B"/>
    <s v="C"/>
    <n v="3"/>
    <n v="2"/>
    <n v="2.6500000000000004"/>
    <x v="1"/>
    <n v="509922"/>
  </r>
  <r>
    <n v="1166"/>
    <s v="B"/>
    <s v="B"/>
    <n v="3"/>
    <n v="3"/>
    <n v="3"/>
    <x v="1"/>
    <n v="499320"/>
  </r>
  <r>
    <n v="1211"/>
    <s v="B"/>
    <s v="B"/>
    <n v="3"/>
    <n v="3"/>
    <n v="3"/>
    <x v="1"/>
    <n v="497028"/>
  </r>
  <r>
    <n v="1171"/>
    <s v="B"/>
    <s v="A"/>
    <n v="3"/>
    <n v="4"/>
    <n v="3.35"/>
    <x v="0"/>
    <n v="493924"/>
  </r>
  <r>
    <n v="1210"/>
    <s v="B"/>
    <s v="B"/>
    <n v="3"/>
    <n v="3"/>
    <n v="3"/>
    <x v="1"/>
    <n v="488870"/>
  </r>
  <r>
    <n v="1201"/>
    <s v="B"/>
    <s v="A"/>
    <n v="3"/>
    <n v="4"/>
    <n v="3.35"/>
    <x v="0"/>
    <n v="486772"/>
  </r>
  <r>
    <n v="1036"/>
    <s v="B"/>
    <s v="C"/>
    <n v="3"/>
    <n v="2"/>
    <n v="2.6500000000000004"/>
    <x v="1"/>
    <n v="482160"/>
  </r>
  <r>
    <n v="1165"/>
    <s v="B"/>
    <s v="A"/>
    <n v="3"/>
    <n v="4"/>
    <n v="3.35"/>
    <x v="0"/>
    <n v="478315"/>
  </r>
  <r>
    <n v="1199"/>
    <s v="B"/>
    <s v="C"/>
    <n v="3"/>
    <n v="2"/>
    <n v="2.6500000000000004"/>
    <x v="1"/>
    <n v="453944"/>
  </r>
  <r>
    <n v="1091"/>
    <s v="B"/>
    <s v="A"/>
    <n v="3"/>
    <n v="4"/>
    <n v="3.35"/>
    <x v="0"/>
    <n v="453600"/>
  </r>
  <r>
    <n v="1162"/>
    <s v="B"/>
    <s v="B"/>
    <n v="3"/>
    <n v="3"/>
    <n v="3"/>
    <x v="1"/>
    <n v="435825"/>
  </r>
  <r>
    <n v="1176"/>
    <s v="B"/>
    <s v="A"/>
    <n v="3"/>
    <n v="4"/>
    <n v="3.35"/>
    <x v="0"/>
    <n v="434910"/>
  </r>
  <r>
    <n v="1177"/>
    <s v="B"/>
    <s v="B"/>
    <n v="3"/>
    <n v="3"/>
    <n v="3"/>
    <x v="1"/>
    <n v="433770"/>
  </r>
  <r>
    <n v="1037"/>
    <s v="B"/>
    <s v="D"/>
    <n v="3"/>
    <n v="1"/>
    <n v="2.3000000000000003"/>
    <x v="2"/>
    <n v="432960"/>
  </r>
  <r>
    <n v="1163"/>
    <s v="B"/>
    <s v="B"/>
    <n v="3"/>
    <n v="3"/>
    <n v="3"/>
    <x v="1"/>
    <n v="429186"/>
  </r>
  <r>
    <n v="1202"/>
    <s v="B"/>
    <s v="C"/>
    <n v="3"/>
    <n v="2"/>
    <n v="2.6500000000000004"/>
    <x v="1"/>
    <n v="418400"/>
  </r>
  <r>
    <n v="1070"/>
    <s v="C"/>
    <s v="D"/>
    <n v="2"/>
    <n v="1"/>
    <n v="1.65"/>
    <x v="3"/>
    <n v="400200"/>
  </r>
  <r>
    <n v="1209"/>
    <s v="C"/>
    <s v="C"/>
    <n v="2"/>
    <n v="2"/>
    <n v="2"/>
    <x v="2"/>
    <n v="398620"/>
  </r>
  <r>
    <n v="1183"/>
    <s v="C"/>
    <s v="B"/>
    <n v="2"/>
    <n v="3"/>
    <n v="2.3499999999999996"/>
    <x v="2"/>
    <n v="397224"/>
  </r>
  <r>
    <n v="1172"/>
    <s v="C"/>
    <s v="C"/>
    <n v="2"/>
    <n v="2"/>
    <n v="2"/>
    <x v="2"/>
    <n v="397182"/>
  </r>
  <r>
    <n v="1204"/>
    <s v="C"/>
    <s v="B"/>
    <n v="2"/>
    <n v="3"/>
    <n v="2.3499999999999996"/>
    <x v="2"/>
    <n v="391300"/>
  </r>
  <r>
    <n v="1203"/>
    <s v="C"/>
    <s v="B"/>
    <n v="2"/>
    <n v="3"/>
    <n v="2.3499999999999996"/>
    <x v="2"/>
    <n v="390494"/>
  </r>
  <r>
    <n v="1200"/>
    <s v="C"/>
    <s v="B"/>
    <n v="2"/>
    <n v="3"/>
    <n v="2.3499999999999996"/>
    <x v="2"/>
    <n v="389515"/>
  </r>
  <r>
    <n v="1169"/>
    <s v="C"/>
    <s v="B"/>
    <n v="2"/>
    <n v="3"/>
    <n v="2.3499999999999996"/>
    <x v="2"/>
    <n v="385671"/>
  </r>
  <r>
    <n v="1182"/>
    <s v="C"/>
    <s v="B"/>
    <n v="2"/>
    <n v="3"/>
    <n v="2.3499999999999996"/>
    <x v="2"/>
    <n v="385592"/>
  </r>
  <r>
    <n v="1187"/>
    <s v="C"/>
    <s v="B"/>
    <n v="2"/>
    <n v="3"/>
    <n v="2.3499999999999996"/>
    <x v="2"/>
    <n v="373932"/>
  </r>
  <r>
    <n v="1186"/>
    <s v="C"/>
    <s v="B"/>
    <n v="2"/>
    <n v="3"/>
    <n v="2.3499999999999996"/>
    <x v="2"/>
    <n v="366485"/>
  </r>
  <r>
    <n v="1160"/>
    <s v="C"/>
    <s v="B"/>
    <n v="2"/>
    <n v="3"/>
    <n v="2.3499999999999996"/>
    <x v="2"/>
    <n v="361449"/>
  </r>
  <r>
    <n v="1197"/>
    <s v="C"/>
    <s v="C"/>
    <n v="2"/>
    <n v="2"/>
    <n v="2"/>
    <x v="2"/>
    <n v="361242"/>
  </r>
  <r>
    <n v="1174"/>
    <s v="C"/>
    <s v="B"/>
    <n v="2"/>
    <n v="3"/>
    <n v="2.3499999999999996"/>
    <x v="2"/>
    <n v="359996"/>
  </r>
  <r>
    <n v="1040"/>
    <s v="C"/>
    <s v="B"/>
    <n v="2"/>
    <n v="3"/>
    <n v="2.3499999999999996"/>
    <x v="2"/>
    <n v="359090"/>
  </r>
  <r>
    <n v="1173"/>
    <s v="C"/>
    <s v="B"/>
    <n v="2"/>
    <n v="3"/>
    <n v="2.3499999999999996"/>
    <x v="2"/>
    <n v="355945"/>
  </r>
  <r>
    <n v="1212"/>
    <s v="C"/>
    <s v="C"/>
    <n v="2"/>
    <n v="2"/>
    <n v="2"/>
    <x v="2"/>
    <n v="343962"/>
  </r>
  <r>
    <n v="1181"/>
    <s v="C"/>
    <s v="C"/>
    <n v="2"/>
    <n v="2"/>
    <n v="2"/>
    <x v="2"/>
    <n v="332866"/>
  </r>
  <r>
    <n v="1191"/>
    <s v="C"/>
    <s v="C"/>
    <n v="2"/>
    <n v="2"/>
    <n v="2"/>
    <x v="2"/>
    <n v="324880"/>
  </r>
  <r>
    <n v="1185"/>
    <s v="C"/>
    <s v="C"/>
    <n v="2"/>
    <n v="2"/>
    <n v="2"/>
    <x v="2"/>
    <n v="322536"/>
  </r>
  <r>
    <n v="1189"/>
    <s v="C"/>
    <s v="C"/>
    <n v="2"/>
    <n v="2"/>
    <n v="2"/>
    <x v="2"/>
    <n v="312120"/>
  </r>
  <r>
    <n v="1195"/>
    <s v="C"/>
    <s v="C"/>
    <n v="2"/>
    <n v="2"/>
    <n v="2"/>
    <x v="2"/>
    <n v="307710"/>
  </r>
  <r>
    <n v="1159"/>
    <s v="C"/>
    <s v="A"/>
    <n v="2"/>
    <n v="4"/>
    <n v="2.7"/>
    <x v="1"/>
    <n v="305085"/>
  </r>
  <r>
    <n v="1150"/>
    <s v="D"/>
    <s v="B"/>
    <n v="1"/>
    <n v="3"/>
    <n v="1.6999999999999997"/>
    <x v="3"/>
    <n v="303303"/>
  </r>
  <r>
    <n v="1175"/>
    <s v="D"/>
    <s v="B"/>
    <n v="1"/>
    <n v="3"/>
    <n v="1.6999999999999997"/>
    <x v="3"/>
    <n v="297000"/>
  </r>
  <r>
    <n v="1151"/>
    <s v="D"/>
    <s v="B"/>
    <n v="1"/>
    <n v="3"/>
    <n v="1.6999999999999997"/>
    <x v="3"/>
    <n v="290200"/>
  </r>
  <r>
    <n v="1152"/>
    <s v="D"/>
    <s v="B"/>
    <n v="1"/>
    <n v="3"/>
    <n v="1.6999999999999997"/>
    <x v="3"/>
    <n v="284481"/>
  </r>
  <r>
    <n v="1156"/>
    <s v="D"/>
    <s v="B"/>
    <n v="1"/>
    <n v="3"/>
    <n v="1.6999999999999997"/>
    <x v="3"/>
    <n v="277506"/>
  </r>
  <r>
    <n v="1184"/>
    <s v="D"/>
    <s v="D"/>
    <n v="1"/>
    <n v="1"/>
    <n v="1"/>
    <x v="3"/>
    <n v="273600"/>
  </r>
  <r>
    <n v="1208"/>
    <s v="D"/>
    <s v="D"/>
    <n v="1"/>
    <n v="1"/>
    <n v="1"/>
    <x v="3"/>
    <n v="251685"/>
  </r>
  <r>
    <n v="1154"/>
    <s v="D"/>
    <s v="B"/>
    <n v="1"/>
    <n v="3"/>
    <n v="1.6999999999999997"/>
    <x v="3"/>
    <n v="247086"/>
  </r>
  <r>
    <n v="1157"/>
    <s v="D"/>
    <s v="C"/>
    <n v="1"/>
    <n v="2"/>
    <n v="1.35"/>
    <x v="3"/>
    <n v="242202"/>
  </r>
  <r>
    <n v="1021"/>
    <s v="D"/>
    <s v="D"/>
    <n v="1"/>
    <n v="1"/>
    <n v="1"/>
    <x v="3"/>
    <n v="232300"/>
  </r>
  <r>
    <n v="1188"/>
    <s v="D"/>
    <s v="D"/>
    <n v="1"/>
    <n v="1"/>
    <n v="1"/>
    <x v="3"/>
    <n v="232290"/>
  </r>
  <r>
    <n v="1164"/>
    <s v="D"/>
    <s v="B"/>
    <n v="1"/>
    <n v="3"/>
    <n v="1.6999999999999997"/>
    <x v="3"/>
    <n v="230621"/>
  </r>
  <r>
    <n v="1190"/>
    <s v="D"/>
    <s v="D"/>
    <n v="1"/>
    <n v="1"/>
    <n v="1"/>
    <x v="3"/>
    <n v="229086"/>
  </r>
  <r>
    <n v="1131"/>
    <s v="D"/>
    <s v="D"/>
    <n v="1"/>
    <n v="1"/>
    <n v="1"/>
    <x v="3"/>
    <n v="204960"/>
  </r>
  <r>
    <n v="1158"/>
    <s v="D"/>
    <s v="D"/>
    <n v="1"/>
    <n v="1"/>
    <n v="1"/>
    <x v="3"/>
    <n v="197100"/>
  </r>
  <r>
    <n v="1039"/>
    <s v="D"/>
    <s v="C"/>
    <n v="1"/>
    <n v="2"/>
    <n v="1.35"/>
    <x v="3"/>
    <n v="194469"/>
  </r>
  <r>
    <n v="1050"/>
    <s v="D"/>
    <s v="B"/>
    <n v="1"/>
    <n v="3"/>
    <n v="1.6999999999999997"/>
    <x v="3"/>
    <n v="184092"/>
  </r>
  <r>
    <n v="1153"/>
    <s v="D"/>
    <s v="D"/>
    <n v="1"/>
    <n v="1"/>
    <n v="1"/>
    <x v="3"/>
    <n v="176344"/>
  </r>
  <r>
    <n v="1062"/>
    <s v="D"/>
    <s v="D"/>
    <n v="1"/>
    <n v="1"/>
    <n v="1"/>
    <x v="3"/>
    <n v="159132"/>
  </r>
  <r>
    <n v="1012"/>
    <s v="D"/>
    <s v="D"/>
    <n v="1"/>
    <n v="1"/>
    <n v="1"/>
    <x v="3"/>
    <n v="146853"/>
  </r>
  <r>
    <n v="1068"/>
    <s v="D"/>
    <s v="D"/>
    <n v="1"/>
    <n v="1"/>
    <n v="1"/>
    <x v="3"/>
    <n v="136890"/>
  </r>
  <r>
    <n v="1065"/>
    <s v="D"/>
    <s v="D"/>
    <n v="1"/>
    <n v="1"/>
    <n v="1"/>
    <x v="3"/>
    <n v="132559"/>
  </r>
  <r>
    <n v="1069"/>
    <s v="D"/>
    <s v="D"/>
    <n v="1"/>
    <n v="1"/>
    <n v="1"/>
    <x v="3"/>
    <n v="127588"/>
  </r>
  <r>
    <n v="1045"/>
    <s v="D"/>
    <s v="A"/>
    <n v="1"/>
    <n v="4"/>
    <n v="2.0499999999999998"/>
    <x v="2"/>
    <n v="122265"/>
  </r>
  <r>
    <n v="1046"/>
    <s v="D"/>
    <s v="C"/>
    <n v="1"/>
    <n v="2"/>
    <n v="1.35"/>
    <x v="3"/>
    <n v="107712"/>
  </r>
  <r>
    <n v="1061"/>
    <s v="D"/>
    <s v="D"/>
    <n v="1"/>
    <n v="1"/>
    <n v="1"/>
    <x v="3"/>
    <n v="106330"/>
  </r>
  <r>
    <n v="1041"/>
    <s v="D"/>
    <s v="B"/>
    <n v="1"/>
    <n v="3"/>
    <n v="1.6999999999999997"/>
    <x v="3"/>
    <n v="102098"/>
  </r>
  <r>
    <n v="1067"/>
    <s v="D"/>
    <s v="D"/>
    <n v="1"/>
    <n v="1"/>
    <n v="1"/>
    <x v="3"/>
    <n v="100646"/>
  </r>
  <r>
    <n v="1064"/>
    <s v="D"/>
    <s v="D"/>
    <n v="1"/>
    <n v="1"/>
    <n v="1"/>
    <x v="3"/>
    <n v="98658"/>
  </r>
  <r>
    <n v="1133"/>
    <s v="D"/>
    <s v="D"/>
    <n v="1"/>
    <n v="1"/>
    <n v="1"/>
    <x v="3"/>
    <n v="94866"/>
  </r>
  <r>
    <n v="1029"/>
    <s v="D"/>
    <s v="D"/>
    <n v="1"/>
    <n v="1"/>
    <n v="1"/>
    <x v="3"/>
    <n v="88995"/>
  </r>
  <r>
    <n v="1033"/>
    <s v="D"/>
    <s v="C"/>
    <n v="1"/>
    <n v="2"/>
    <n v="1.35"/>
    <x v="3"/>
    <n v="84420"/>
  </r>
  <r>
    <n v="1130"/>
    <s v="D"/>
    <s v="D"/>
    <n v="1"/>
    <n v="1"/>
    <n v="1"/>
    <x v="3"/>
    <n v="82476"/>
  </r>
  <r>
    <n v="1129"/>
    <s v="D"/>
    <s v="D"/>
    <n v="1"/>
    <n v="1"/>
    <n v="1"/>
    <x v="3"/>
    <n v="80845"/>
  </r>
  <r>
    <n v="1128"/>
    <s v="D"/>
    <s v="D"/>
    <n v="1"/>
    <n v="1"/>
    <n v="1"/>
    <x v="3"/>
    <n v="78392"/>
  </r>
  <r>
    <n v="1063"/>
    <s v="D"/>
    <s v="D"/>
    <n v="1"/>
    <n v="1"/>
    <n v="1"/>
    <x v="3"/>
    <n v="78300"/>
  </r>
  <r>
    <n v="1135"/>
    <s v="D"/>
    <s v="D"/>
    <n v="1"/>
    <n v="1"/>
    <n v="1"/>
    <x v="3"/>
    <n v="74772"/>
  </r>
  <r>
    <n v="1032"/>
    <s v="D"/>
    <s v="D"/>
    <n v="1"/>
    <n v="1"/>
    <n v="1"/>
    <x v="3"/>
    <n v="74538"/>
  </r>
  <r>
    <n v="1025"/>
    <s v="D"/>
    <s v="D"/>
    <n v="1"/>
    <n v="1"/>
    <n v="1"/>
    <x v="3"/>
    <n v="68985"/>
  </r>
  <r>
    <n v="1117"/>
    <s v="D"/>
    <s v="D"/>
    <n v="1"/>
    <n v="1"/>
    <n v="1"/>
    <x v="3"/>
    <n v="65000"/>
  </r>
  <r>
    <n v="1106"/>
    <s v="D"/>
    <s v="D"/>
    <n v="1"/>
    <n v="1"/>
    <n v="1"/>
    <x v="3"/>
    <n v="63135"/>
  </r>
  <r>
    <n v="1056"/>
    <s v="D"/>
    <s v="D"/>
    <n v="1"/>
    <n v="1"/>
    <n v="1"/>
    <x v="3"/>
    <n v="61548"/>
  </r>
  <r>
    <n v="1048"/>
    <s v="D"/>
    <s v="B"/>
    <n v="1"/>
    <n v="3"/>
    <n v="1.6999999999999997"/>
    <x v="3"/>
    <n v="61536"/>
  </r>
  <r>
    <n v="1127"/>
    <s v="D"/>
    <s v="D"/>
    <n v="1"/>
    <n v="1"/>
    <n v="1"/>
    <x v="3"/>
    <n v="61380"/>
  </r>
  <r>
    <n v="1126"/>
    <s v="D"/>
    <s v="D"/>
    <n v="1"/>
    <n v="1"/>
    <n v="1"/>
    <x v="3"/>
    <n v="59568"/>
  </r>
  <r>
    <n v="1143"/>
    <s v="D"/>
    <s v="D"/>
    <n v="1"/>
    <n v="1"/>
    <n v="1"/>
    <x v="3"/>
    <n v="57350"/>
  </r>
  <r>
    <n v="1134"/>
    <s v="D"/>
    <s v="D"/>
    <n v="1"/>
    <n v="1"/>
    <n v="1"/>
    <x v="3"/>
    <n v="55440"/>
  </r>
  <r>
    <n v="1088"/>
    <s v="D"/>
    <s v="D"/>
    <n v="1"/>
    <n v="1"/>
    <n v="1"/>
    <x v="3"/>
    <n v="55200"/>
  </r>
  <r>
    <n v="1049"/>
    <s v="D"/>
    <s v="B"/>
    <n v="1"/>
    <n v="3"/>
    <n v="1.6999999999999997"/>
    <x v="3"/>
    <n v="54188"/>
  </r>
  <r>
    <n v="1066"/>
    <s v="D"/>
    <s v="D"/>
    <n v="1"/>
    <n v="1"/>
    <n v="1"/>
    <x v="3"/>
    <n v="53000"/>
  </r>
  <r>
    <n v="1052"/>
    <s v="D"/>
    <s v="C"/>
    <n v="1"/>
    <n v="2"/>
    <n v="1.35"/>
    <x v="3"/>
    <n v="52488"/>
  </r>
  <r>
    <n v="1087"/>
    <s v="D"/>
    <s v="D"/>
    <n v="1"/>
    <n v="1"/>
    <n v="1"/>
    <x v="3"/>
    <n v="52136"/>
  </r>
  <r>
    <n v="1018"/>
    <s v="D"/>
    <s v="D"/>
    <n v="1"/>
    <n v="1"/>
    <n v="1"/>
    <x v="3"/>
    <n v="47304"/>
  </r>
  <r>
    <n v="1125"/>
    <s v="D"/>
    <s v="D"/>
    <n v="1"/>
    <n v="1"/>
    <n v="1"/>
    <x v="3"/>
    <n v="41310"/>
  </r>
  <r>
    <n v="1059"/>
    <s v="D"/>
    <s v="D"/>
    <n v="1"/>
    <n v="1"/>
    <n v="1"/>
    <x v="3"/>
    <n v="39294"/>
  </r>
  <r>
    <n v="1132"/>
    <s v="D"/>
    <s v="D"/>
    <n v="1"/>
    <n v="1"/>
    <n v="1"/>
    <x v="3"/>
    <n v="38226"/>
  </r>
  <r>
    <n v="1057"/>
    <s v="D"/>
    <s v="C"/>
    <n v="1"/>
    <n v="2"/>
    <n v="1.35"/>
    <x v="3"/>
    <n v="35805"/>
  </r>
  <r>
    <n v="1111"/>
    <s v="D"/>
    <s v="D"/>
    <n v="1"/>
    <n v="1"/>
    <n v="1"/>
    <x v="3"/>
    <n v="32400"/>
  </r>
  <r>
    <n v="1104"/>
    <s v="D"/>
    <s v="D"/>
    <n v="1"/>
    <n v="1"/>
    <n v="1"/>
    <x v="3"/>
    <n v="32130"/>
  </r>
  <r>
    <n v="1139"/>
    <s v="D"/>
    <s v="D"/>
    <n v="1"/>
    <n v="1"/>
    <n v="1"/>
    <x v="3"/>
    <n v="31878"/>
  </r>
  <r>
    <n v="1034"/>
    <s v="D"/>
    <s v="C"/>
    <n v="1"/>
    <n v="2"/>
    <n v="1.35"/>
    <x v="3"/>
    <n v="31093"/>
  </r>
  <r>
    <n v="1047"/>
    <s v="D"/>
    <s v="B"/>
    <n v="1"/>
    <n v="3"/>
    <n v="1.6999999999999997"/>
    <x v="3"/>
    <n v="30900"/>
  </r>
  <r>
    <n v="1058"/>
    <s v="D"/>
    <s v="D"/>
    <n v="1"/>
    <n v="1"/>
    <n v="1"/>
    <x v="3"/>
    <n v="30525"/>
  </r>
  <r>
    <n v="1011"/>
    <s v="D"/>
    <s v="D"/>
    <n v="1"/>
    <n v="1"/>
    <n v="1"/>
    <x v="3"/>
    <n v="29757"/>
  </r>
  <r>
    <n v="1140"/>
    <s v="D"/>
    <s v="D"/>
    <n v="1"/>
    <n v="1"/>
    <n v="1"/>
    <x v="3"/>
    <n v="29440"/>
  </r>
  <r>
    <n v="1094"/>
    <s v="D"/>
    <s v="D"/>
    <n v="1"/>
    <n v="1"/>
    <n v="1"/>
    <x v="3"/>
    <n v="29187"/>
  </r>
  <r>
    <n v="1093"/>
    <s v="D"/>
    <s v="D"/>
    <n v="1"/>
    <n v="1"/>
    <n v="1"/>
    <x v="3"/>
    <n v="26884"/>
  </r>
  <r>
    <n v="1100"/>
    <s v="D"/>
    <s v="D"/>
    <n v="1"/>
    <n v="1"/>
    <n v="1"/>
    <x v="3"/>
    <n v="26260"/>
  </r>
  <r>
    <n v="1053"/>
    <s v="D"/>
    <s v="D"/>
    <n v="1"/>
    <n v="1"/>
    <n v="1"/>
    <x v="3"/>
    <n v="25650"/>
  </r>
  <r>
    <n v="1138"/>
    <s v="D"/>
    <s v="D"/>
    <n v="1"/>
    <n v="1"/>
    <n v="1"/>
    <x v="3"/>
    <n v="24705"/>
  </r>
  <r>
    <n v="1038"/>
    <s v="D"/>
    <s v="C"/>
    <n v="1"/>
    <n v="2"/>
    <n v="1.35"/>
    <x v="3"/>
    <n v="22302"/>
  </r>
  <r>
    <n v="1136"/>
    <s v="D"/>
    <s v="D"/>
    <n v="1"/>
    <n v="1"/>
    <n v="1"/>
    <x v="3"/>
    <n v="21600"/>
  </r>
  <r>
    <n v="1110"/>
    <s v="D"/>
    <s v="D"/>
    <n v="1"/>
    <n v="1"/>
    <n v="1"/>
    <x v="3"/>
    <n v="18225"/>
  </r>
  <r>
    <n v="1099"/>
    <s v="D"/>
    <s v="D"/>
    <n v="1"/>
    <n v="1"/>
    <n v="1"/>
    <x v="3"/>
    <n v="17876"/>
  </r>
  <r>
    <n v="1051"/>
    <s v="D"/>
    <s v="C"/>
    <n v="1"/>
    <n v="2"/>
    <n v="1.35"/>
    <x v="3"/>
    <n v="17685"/>
  </r>
  <r>
    <n v="1023"/>
    <s v="D"/>
    <s v="D"/>
    <n v="1"/>
    <n v="1"/>
    <n v="1"/>
    <x v="3"/>
    <n v="17250"/>
  </r>
  <r>
    <n v="1014"/>
    <s v="D"/>
    <s v="D"/>
    <n v="1"/>
    <n v="1"/>
    <n v="1"/>
    <x v="3"/>
    <n v="16125"/>
  </r>
  <r>
    <n v="1089"/>
    <s v="D"/>
    <s v="D"/>
    <n v="1"/>
    <n v="1"/>
    <n v="1"/>
    <x v="3"/>
    <n v="15960"/>
  </r>
  <r>
    <n v="1031"/>
    <s v="D"/>
    <s v="C"/>
    <n v="1"/>
    <n v="2"/>
    <n v="1.35"/>
    <x v="3"/>
    <n v="14756"/>
  </r>
  <r>
    <n v="1096"/>
    <s v="D"/>
    <s v="D"/>
    <n v="1"/>
    <n v="1"/>
    <n v="1"/>
    <x v="3"/>
    <n v="14476"/>
  </r>
  <r>
    <n v="1028"/>
    <s v="D"/>
    <s v="D"/>
    <n v="1"/>
    <n v="1"/>
    <n v="1"/>
    <x v="3"/>
    <n v="14276"/>
  </r>
  <r>
    <n v="1060"/>
    <s v="D"/>
    <s v="C"/>
    <n v="1"/>
    <n v="2"/>
    <n v="1.35"/>
    <x v="3"/>
    <n v="13975"/>
  </r>
  <r>
    <n v="1020"/>
    <s v="D"/>
    <s v="D"/>
    <n v="1"/>
    <n v="1"/>
    <n v="1"/>
    <x v="3"/>
    <n v="12964"/>
  </r>
  <r>
    <n v="1030"/>
    <s v="D"/>
    <s v="C"/>
    <n v="1"/>
    <n v="2"/>
    <n v="1.35"/>
    <x v="3"/>
    <n v="12597"/>
  </r>
  <r>
    <n v="1080"/>
    <s v="D"/>
    <s v="D"/>
    <n v="1"/>
    <n v="1"/>
    <n v="1"/>
    <x v="3"/>
    <n v="12274"/>
  </r>
  <r>
    <n v="1081"/>
    <s v="D"/>
    <s v="D"/>
    <n v="1"/>
    <n v="1"/>
    <n v="1"/>
    <x v="3"/>
    <n v="10794"/>
  </r>
  <r>
    <n v="1082"/>
    <s v="D"/>
    <s v="D"/>
    <n v="1"/>
    <n v="1"/>
    <n v="1"/>
    <x v="3"/>
    <n v="10530"/>
  </r>
  <r>
    <n v="1026"/>
    <s v="D"/>
    <s v="D"/>
    <n v="1"/>
    <n v="1"/>
    <n v="1"/>
    <x v="3"/>
    <n v="10244"/>
  </r>
  <r>
    <n v="1071"/>
    <s v="D"/>
    <s v="D"/>
    <n v="1"/>
    <n v="1"/>
    <n v="1"/>
    <x v="3"/>
    <n v="10024"/>
  </r>
  <r>
    <n v="1095"/>
    <s v="D"/>
    <s v="D"/>
    <n v="1"/>
    <n v="1"/>
    <n v="1"/>
    <x v="3"/>
    <n v="9198"/>
  </r>
  <r>
    <n v="1084"/>
    <s v="D"/>
    <s v="D"/>
    <n v="1"/>
    <n v="1"/>
    <n v="1"/>
    <x v="3"/>
    <n v="8569"/>
  </r>
  <r>
    <n v="1107"/>
    <s v="D"/>
    <s v="D"/>
    <n v="1"/>
    <n v="1"/>
    <n v="1"/>
    <x v="3"/>
    <n v="8388"/>
  </r>
  <r>
    <n v="1074"/>
    <s v="D"/>
    <s v="D"/>
    <n v="1"/>
    <n v="1"/>
    <n v="1"/>
    <x v="3"/>
    <n v="7659"/>
  </r>
  <r>
    <n v="1145"/>
    <s v="D"/>
    <s v="D"/>
    <n v="1"/>
    <n v="1"/>
    <n v="1"/>
    <x v="3"/>
    <n v="7648"/>
  </r>
  <r>
    <n v="1119"/>
    <s v="D"/>
    <s v="D"/>
    <n v="1"/>
    <n v="1"/>
    <n v="1"/>
    <x v="3"/>
    <n v="7590"/>
  </r>
  <r>
    <n v="1149"/>
    <s v="D"/>
    <s v="D"/>
    <n v="1"/>
    <n v="1"/>
    <n v="1"/>
    <x v="3"/>
    <n v="6790"/>
  </r>
  <r>
    <n v="1042"/>
    <s v="D"/>
    <s v="B"/>
    <n v="1"/>
    <n v="3"/>
    <n v="1.6999999999999997"/>
    <x v="3"/>
    <n v="6572"/>
  </r>
  <r>
    <n v="1102"/>
    <s v="D"/>
    <s v="D"/>
    <n v="1"/>
    <n v="1"/>
    <n v="1"/>
    <x v="3"/>
    <n v="6556"/>
  </r>
  <r>
    <n v="1137"/>
    <s v="D"/>
    <s v="D"/>
    <n v="1"/>
    <n v="1"/>
    <n v="1"/>
    <x v="3"/>
    <n v="6556"/>
  </r>
  <r>
    <n v="1101"/>
    <s v="D"/>
    <s v="D"/>
    <n v="1"/>
    <n v="1"/>
    <n v="1"/>
    <x v="3"/>
    <n v="6536"/>
  </r>
  <r>
    <n v="1141"/>
    <s v="D"/>
    <s v="D"/>
    <n v="1"/>
    <n v="1"/>
    <n v="1"/>
    <x v="3"/>
    <n v="6440"/>
  </r>
  <r>
    <n v="1114"/>
    <s v="D"/>
    <s v="D"/>
    <n v="1"/>
    <n v="1"/>
    <n v="1"/>
    <x v="3"/>
    <n v="6439"/>
  </r>
  <r>
    <n v="1142"/>
    <s v="D"/>
    <s v="D"/>
    <n v="1"/>
    <n v="1"/>
    <n v="1"/>
    <x v="3"/>
    <n v="6300"/>
  </r>
  <r>
    <n v="1079"/>
    <s v="D"/>
    <s v="D"/>
    <n v="1"/>
    <n v="1"/>
    <n v="1"/>
    <x v="3"/>
    <n v="6210"/>
  </r>
  <r>
    <n v="1122"/>
    <s v="D"/>
    <s v="D"/>
    <n v="1"/>
    <n v="1"/>
    <n v="1"/>
    <x v="3"/>
    <n v="6105"/>
  </r>
  <r>
    <n v="1108"/>
    <s v="D"/>
    <s v="D"/>
    <n v="1"/>
    <n v="1"/>
    <n v="1"/>
    <x v="3"/>
    <n v="5805"/>
  </r>
  <r>
    <n v="1112"/>
    <s v="D"/>
    <s v="D"/>
    <n v="1"/>
    <n v="1"/>
    <n v="1"/>
    <x v="3"/>
    <n v="5656"/>
  </r>
  <r>
    <n v="1044"/>
    <s v="D"/>
    <s v="B"/>
    <n v="1"/>
    <n v="3"/>
    <n v="1.6999999999999997"/>
    <x v="3"/>
    <n v="5524"/>
  </r>
  <r>
    <n v="1147"/>
    <s v="D"/>
    <s v="D"/>
    <n v="1"/>
    <n v="1"/>
    <n v="1"/>
    <x v="3"/>
    <n v="5425"/>
  </r>
  <r>
    <n v="1116"/>
    <s v="D"/>
    <s v="D"/>
    <n v="1"/>
    <n v="1"/>
    <n v="1"/>
    <x v="3"/>
    <n v="5320"/>
  </r>
  <r>
    <n v="1017"/>
    <s v="D"/>
    <s v="D"/>
    <n v="1"/>
    <n v="1"/>
    <n v="1"/>
    <x v="3"/>
    <n v="5166"/>
  </r>
  <r>
    <n v="1027"/>
    <s v="D"/>
    <s v="D"/>
    <n v="1"/>
    <n v="1"/>
    <n v="1"/>
    <x v="3"/>
    <n v="5166"/>
  </r>
  <r>
    <n v="1098"/>
    <s v="D"/>
    <s v="D"/>
    <n v="1"/>
    <n v="1"/>
    <n v="1"/>
    <x v="3"/>
    <n v="5133"/>
  </r>
  <r>
    <n v="1073"/>
    <s v="D"/>
    <s v="D"/>
    <n v="1"/>
    <n v="1"/>
    <n v="1"/>
    <x v="3"/>
    <n v="4888"/>
  </r>
  <r>
    <n v="1085"/>
    <s v="D"/>
    <s v="D"/>
    <n v="1"/>
    <n v="1"/>
    <n v="1"/>
    <x v="3"/>
    <n v="4725"/>
  </r>
  <r>
    <n v="1022"/>
    <s v="D"/>
    <s v="D"/>
    <n v="1"/>
    <n v="1"/>
    <n v="1"/>
    <x v="3"/>
    <n v="4648"/>
  </r>
  <r>
    <n v="1118"/>
    <s v="D"/>
    <s v="D"/>
    <n v="1"/>
    <n v="1"/>
    <n v="1"/>
    <x v="3"/>
    <n v="4584"/>
  </r>
  <r>
    <n v="1124"/>
    <s v="D"/>
    <s v="D"/>
    <n v="1"/>
    <n v="1"/>
    <n v="1"/>
    <x v="3"/>
    <n v="4389"/>
  </r>
  <r>
    <n v="1072"/>
    <s v="D"/>
    <s v="D"/>
    <n v="1"/>
    <n v="1"/>
    <n v="1"/>
    <x v="3"/>
    <n v="4263"/>
  </r>
  <r>
    <n v="1078"/>
    <s v="D"/>
    <s v="D"/>
    <n v="1"/>
    <n v="1"/>
    <n v="1"/>
    <x v="3"/>
    <n v="4200"/>
  </r>
  <r>
    <n v="1146"/>
    <s v="D"/>
    <s v="D"/>
    <n v="1"/>
    <n v="1"/>
    <n v="1"/>
    <x v="3"/>
    <n v="4050"/>
  </r>
  <r>
    <n v="1077"/>
    <s v="D"/>
    <s v="D"/>
    <n v="1"/>
    <n v="1"/>
    <n v="1"/>
    <x v="3"/>
    <n v="3978"/>
  </r>
  <r>
    <n v="1024"/>
    <s v="D"/>
    <s v="D"/>
    <n v="1"/>
    <n v="1"/>
    <n v="1"/>
    <x v="3"/>
    <n v="3416"/>
  </r>
  <r>
    <n v="1075"/>
    <s v="D"/>
    <s v="D"/>
    <n v="1"/>
    <n v="1"/>
    <n v="1"/>
    <x v="3"/>
    <n v="3075"/>
  </r>
  <r>
    <n v="1121"/>
    <s v="D"/>
    <s v="D"/>
    <n v="1"/>
    <n v="1"/>
    <n v="1"/>
    <x v="3"/>
    <n v="3024"/>
  </r>
  <r>
    <n v="1148"/>
    <s v="D"/>
    <s v="D"/>
    <n v="1"/>
    <n v="1"/>
    <n v="1"/>
    <x v="3"/>
    <n v="2960"/>
  </r>
  <r>
    <n v="1103"/>
    <s v="D"/>
    <s v="D"/>
    <n v="1"/>
    <n v="1"/>
    <n v="1"/>
    <x v="3"/>
    <n v="2907"/>
  </r>
  <r>
    <n v="1097"/>
    <s v="D"/>
    <s v="D"/>
    <n v="1"/>
    <n v="1"/>
    <n v="1"/>
    <x v="3"/>
    <n v="2839"/>
  </r>
  <r>
    <n v="1076"/>
    <s v="D"/>
    <s v="D"/>
    <n v="1"/>
    <n v="1"/>
    <n v="1"/>
    <x v="3"/>
    <n v="2592"/>
  </r>
  <r>
    <n v="1019"/>
    <s v="D"/>
    <s v="D"/>
    <n v="1"/>
    <n v="1"/>
    <n v="1"/>
    <x v="3"/>
    <n v="2500"/>
  </r>
  <r>
    <n v="1120"/>
    <s v="D"/>
    <s v="D"/>
    <n v="1"/>
    <n v="1"/>
    <n v="1"/>
    <x v="3"/>
    <n v="2490"/>
  </r>
  <r>
    <n v="1105"/>
    <s v="D"/>
    <s v="D"/>
    <n v="1"/>
    <n v="1"/>
    <n v="1"/>
    <x v="3"/>
    <n v="2330"/>
  </r>
  <r>
    <n v="1144"/>
    <s v="D"/>
    <s v="D"/>
    <n v="1"/>
    <n v="1"/>
    <n v="1"/>
    <x v="3"/>
    <n v="2275"/>
  </r>
  <r>
    <n v="1109"/>
    <s v="D"/>
    <s v="D"/>
    <n v="1"/>
    <n v="1"/>
    <n v="1"/>
    <x v="3"/>
    <n v="2235"/>
  </r>
  <r>
    <n v="1115"/>
    <s v="D"/>
    <s v="D"/>
    <n v="1"/>
    <n v="1"/>
    <n v="1"/>
    <x v="3"/>
    <n v="2211"/>
  </r>
  <r>
    <n v="1123"/>
    <s v="D"/>
    <s v="D"/>
    <n v="1"/>
    <n v="1"/>
    <n v="1"/>
    <x v="3"/>
    <n v="1830"/>
  </r>
  <r>
    <n v="1113"/>
    <s v="D"/>
    <s v="D"/>
    <n v="1"/>
    <n v="1"/>
    <n v="1"/>
    <x v="3"/>
    <n v="1582"/>
  </r>
  <r>
    <n v="1016"/>
    <s v="D"/>
    <s v="D"/>
    <n v="1"/>
    <n v="1"/>
    <n v="1"/>
    <x v="3"/>
    <n v="1580"/>
  </r>
  <r>
    <n v="1083"/>
    <s v="D"/>
    <s v="D"/>
    <n v="1"/>
    <n v="1"/>
    <n v="1"/>
    <x v="3"/>
    <n v="1533"/>
  </r>
  <r>
    <n v="1013"/>
    <s v="D"/>
    <s v="D"/>
    <n v="1"/>
    <n v="1"/>
    <n v="1"/>
    <x v="3"/>
    <n v="1368"/>
  </r>
  <r>
    <n v="1086"/>
    <s v="D"/>
    <s v="D"/>
    <n v="1"/>
    <n v="1"/>
    <n v="1"/>
    <x v="3"/>
    <n v="1152"/>
  </r>
  <r>
    <n v="1015"/>
    <s v="D"/>
    <s v="D"/>
    <n v="1"/>
    <n v="1"/>
    <n v="1"/>
    <x v="3"/>
    <n v="6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BE7513-7187-EF44-8D3E-0599B8BB62E3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Final Rank">
  <location ref="N22:P27" firstHeaderRow="0" firstDataRow="1" firstDataCol="1"/>
  <pivotFields count="8"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7" baseField="0" baseItem="0"/>
    <dataField name="Count of Final Rank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5ED4FB-D8A1-E543-BAAE-B7F826E8B618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Final Rank">
  <location ref="A3:C8" firstHeaderRow="0" firstDataRow="1" firstDataCol="1"/>
  <pivotFields count="8"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7" baseField="0" baseItem="0"/>
    <dataField name="Count of Final Rank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6"/>
  <sheetViews>
    <sheetView topLeftCell="A166" workbookViewId="0">
      <selection activeCell="I30" sqref="I30"/>
    </sheetView>
  </sheetViews>
  <sheetFormatPr baseColWidth="10" defaultColWidth="8.83203125" defaultRowHeight="15" x14ac:dyDescent="0.2"/>
  <cols>
    <col min="1" max="1" width="11.83203125" bestFit="1" customWidth="1"/>
    <col min="2" max="2" width="43" bestFit="1" customWidth="1"/>
    <col min="3" max="3" width="5.1640625" bestFit="1" customWidth="1"/>
    <col min="4" max="4" width="8" bestFit="1" customWidth="1"/>
  </cols>
  <sheetData>
    <row r="1" spans="1:5" x14ac:dyDescent="0.2">
      <c r="A1" s="1" t="s">
        <v>0</v>
      </c>
      <c r="B1" s="2" t="s">
        <v>1</v>
      </c>
      <c r="C1" s="2" t="s">
        <v>2</v>
      </c>
      <c r="D1" s="1" t="s">
        <v>208</v>
      </c>
      <c r="E1" s="1" t="s">
        <v>3</v>
      </c>
    </row>
    <row r="2" spans="1:5" x14ac:dyDescent="0.2">
      <c r="A2">
        <v>1090</v>
      </c>
      <c r="B2" t="s">
        <v>4</v>
      </c>
      <c r="C2" t="s">
        <v>5</v>
      </c>
      <c r="D2">
        <f>VLOOKUP(A2,[1]Sheet7!$F$4:$I$209,4,FALSE)</f>
        <v>9328940</v>
      </c>
      <c r="E2">
        <f>VLOOKUP(A2,[1]Hits!A$1:D$206,4,0)</f>
        <v>1780</v>
      </c>
    </row>
    <row r="3" spans="1:5" x14ac:dyDescent="0.2">
      <c r="A3">
        <v>1180</v>
      </c>
      <c r="B3" t="s">
        <v>6</v>
      </c>
      <c r="C3" t="s">
        <v>5</v>
      </c>
      <c r="D3">
        <f>VLOOKUP(A3,[1]Sheet7!$F$4:$I$209,4,FALSE)</f>
        <v>7202900</v>
      </c>
      <c r="E3">
        <f>VLOOKUP(A3,[1]Hits!A$1:D$206,4,0)</f>
        <v>75</v>
      </c>
    </row>
    <row r="4" spans="1:5" x14ac:dyDescent="0.2">
      <c r="A4">
        <v>1055</v>
      </c>
      <c r="B4" t="s">
        <v>7</v>
      </c>
      <c r="C4" t="s">
        <v>5</v>
      </c>
      <c r="D4">
        <f>VLOOKUP(A4,[1]Sheet7!$F$4:$I$209,4,FALSE)</f>
        <v>7055100</v>
      </c>
      <c r="E4">
        <f>VLOOKUP(A4,[1]Hits!A$1:D$206,4,0)</f>
        <v>83</v>
      </c>
    </row>
    <row r="5" spans="1:5" x14ac:dyDescent="0.2">
      <c r="A5">
        <v>1054</v>
      </c>
      <c r="B5" t="s">
        <v>8</v>
      </c>
      <c r="C5" t="s">
        <v>5</v>
      </c>
      <c r="D5">
        <f>VLOOKUP(A5,[1]Sheet7!$F$4:$I$209,4,FALSE)</f>
        <v>5761300</v>
      </c>
      <c r="E5">
        <f>VLOOKUP(A5,[1]Hits!A$1:D$206,4,0)</f>
        <v>71</v>
      </c>
    </row>
    <row r="6" spans="1:5" x14ac:dyDescent="0.2">
      <c r="A6">
        <v>1092</v>
      </c>
      <c r="B6" t="s">
        <v>9</v>
      </c>
      <c r="C6" t="s">
        <v>5</v>
      </c>
      <c r="D6">
        <f>VLOOKUP(A6,[1]Sheet7!$F$4:$I$209,4,FALSE)</f>
        <v>4084200</v>
      </c>
      <c r="E6">
        <f>VLOOKUP(A6,[1]Hits!A$1:D$206,4,0)</f>
        <v>2064</v>
      </c>
    </row>
    <row r="7" spans="1:5" x14ac:dyDescent="0.2">
      <c r="A7">
        <v>1043</v>
      </c>
      <c r="B7" t="s">
        <v>10</v>
      </c>
      <c r="C7" t="s">
        <v>5</v>
      </c>
      <c r="D7">
        <f>VLOOKUP(A7,[1]Sheet7!$F$4:$I$209,4,FALSE)</f>
        <v>3572000</v>
      </c>
      <c r="E7">
        <f>VLOOKUP(A7,[1]Hits!A$1:D$206,4,0)</f>
        <v>468</v>
      </c>
    </row>
    <row r="8" spans="1:5" x14ac:dyDescent="0.2">
      <c r="A8">
        <v>1035</v>
      </c>
      <c r="B8" t="s">
        <v>11</v>
      </c>
      <c r="C8" t="s">
        <v>5</v>
      </c>
      <c r="D8">
        <f>VLOOKUP(A8,[1]Sheet7!$F$4:$I$209,4,FALSE)</f>
        <v>2284800</v>
      </c>
      <c r="E8">
        <f>VLOOKUP(A8,[1]Hits!A$1:D$206,4,0)</f>
        <v>75</v>
      </c>
    </row>
    <row r="9" spans="1:5" x14ac:dyDescent="0.2">
      <c r="A9">
        <v>1155</v>
      </c>
      <c r="B9" t="s">
        <v>12</v>
      </c>
      <c r="C9" t="s">
        <v>5</v>
      </c>
      <c r="D9">
        <f>VLOOKUP(A9,[1]Sheet7!$F$4:$I$209,4,FALSE)</f>
        <v>1938300</v>
      </c>
      <c r="E9">
        <f>VLOOKUP(A9,[1]Hits!A$1:D$206,4,0)</f>
        <v>94</v>
      </c>
    </row>
    <row r="10" spans="1:5" x14ac:dyDescent="0.2">
      <c r="A10">
        <v>1198</v>
      </c>
      <c r="B10" t="s">
        <v>13</v>
      </c>
      <c r="C10" t="s">
        <v>5</v>
      </c>
      <c r="D10">
        <f>VLOOKUP(A10,[1]Sheet7!$F$4:$I$209,4,FALSE)</f>
        <v>1804600</v>
      </c>
      <c r="E10">
        <f>VLOOKUP(A10,[1]Hits!A$1:D$206,4,0)</f>
        <v>537</v>
      </c>
    </row>
    <row r="11" spans="1:5" x14ac:dyDescent="0.2">
      <c r="A11">
        <v>1178</v>
      </c>
      <c r="B11" t="s">
        <v>14</v>
      </c>
      <c r="C11" t="s">
        <v>5</v>
      </c>
      <c r="D11">
        <f>VLOOKUP(A11,[1]Sheet7!$F$4:$I$209,4,FALSE)</f>
        <v>1716660</v>
      </c>
      <c r="E11">
        <f>VLOOKUP(A11,[1]Hits!A$1:D$206,4,0)</f>
        <v>661</v>
      </c>
    </row>
    <row r="12" spans="1:5" x14ac:dyDescent="0.2">
      <c r="A12">
        <v>1193</v>
      </c>
      <c r="B12" t="s">
        <v>15</v>
      </c>
      <c r="C12" t="s">
        <v>5</v>
      </c>
      <c r="D12">
        <f>VLOOKUP(A12,[1]Sheet7!$F$4:$I$209,4,FALSE)</f>
        <v>1707200</v>
      </c>
      <c r="E12">
        <f>VLOOKUP(A12,[1]Hits!A$1:D$206,4,0)</f>
        <v>95</v>
      </c>
    </row>
    <row r="13" spans="1:5" x14ac:dyDescent="0.2">
      <c r="A13">
        <v>1170</v>
      </c>
      <c r="B13" t="s">
        <v>16</v>
      </c>
      <c r="C13" t="s">
        <v>5</v>
      </c>
      <c r="D13">
        <f>VLOOKUP(A13,[1]Sheet7!$F$4:$I$209,4,FALSE)</f>
        <v>1489744</v>
      </c>
      <c r="E13">
        <f>VLOOKUP(A13,[1]Hits!A$1:D$206,4,0)</f>
        <v>764</v>
      </c>
    </row>
    <row r="14" spans="1:5" x14ac:dyDescent="0.2">
      <c r="A14">
        <v>1196</v>
      </c>
      <c r="B14" t="s">
        <v>17</v>
      </c>
      <c r="C14" t="s">
        <v>5</v>
      </c>
      <c r="D14">
        <f>VLOOKUP(A14,[1]Sheet7!$F$4:$I$209,4,FALSE)</f>
        <v>1302104</v>
      </c>
      <c r="E14">
        <f>VLOOKUP(A14,[1]Hits!A$1:D$206,4,0)</f>
        <v>784</v>
      </c>
    </row>
    <row r="15" spans="1:5" x14ac:dyDescent="0.2">
      <c r="A15">
        <v>1205</v>
      </c>
      <c r="B15" t="s">
        <v>18</v>
      </c>
      <c r="C15" t="s">
        <v>5</v>
      </c>
      <c r="D15">
        <f>VLOOKUP(A15,[1]Sheet7!$F$4:$I$209,4,FALSE)</f>
        <v>1161050</v>
      </c>
      <c r="E15">
        <f>VLOOKUP(A15,[1]Hits!A$1:D$206,4,0)</f>
        <v>545</v>
      </c>
    </row>
    <row r="16" spans="1:5" x14ac:dyDescent="0.2">
      <c r="A16">
        <v>1215</v>
      </c>
      <c r="B16" t="s">
        <v>19</v>
      </c>
      <c r="C16" t="s">
        <v>5</v>
      </c>
      <c r="D16">
        <f>VLOOKUP(A16,[1]Sheet7!$F$4:$I$209,4,FALSE)</f>
        <v>1067200</v>
      </c>
      <c r="E16">
        <f>VLOOKUP(A16,[1]Hits!A$1:D$206,4,0)</f>
        <v>92</v>
      </c>
    </row>
    <row r="17" spans="1:5" x14ac:dyDescent="0.2">
      <c r="A17">
        <v>1214</v>
      </c>
      <c r="B17" t="s">
        <v>20</v>
      </c>
      <c r="C17" t="s">
        <v>5</v>
      </c>
      <c r="D17">
        <f>VLOOKUP(A17,[1]Sheet7!$F$4:$I$209,4,FALSE)</f>
        <v>1057500</v>
      </c>
      <c r="E17">
        <f>VLOOKUP(A17,[1]Hits!A$1:D$206,4,0)</f>
        <v>94</v>
      </c>
    </row>
    <row r="18" spans="1:5" x14ac:dyDescent="0.2">
      <c r="A18">
        <v>1168</v>
      </c>
      <c r="B18" t="s">
        <v>21</v>
      </c>
      <c r="C18" t="s">
        <v>5</v>
      </c>
      <c r="D18">
        <f>VLOOKUP(A18,[1]Sheet7!$F$4:$I$209,4,FALSE)</f>
        <v>974100</v>
      </c>
      <c r="E18">
        <f>VLOOKUP(A18,[1]Hits!A$1:D$206,4,0)</f>
        <v>933</v>
      </c>
    </row>
    <row r="19" spans="1:5" x14ac:dyDescent="0.2">
      <c r="A19">
        <v>1213</v>
      </c>
      <c r="B19" t="s">
        <v>22</v>
      </c>
      <c r="C19" t="s">
        <v>5</v>
      </c>
      <c r="D19">
        <f>VLOOKUP(A19,[1]Sheet7!$F$4:$I$209,4,FALSE)</f>
        <v>896000</v>
      </c>
      <c r="E19">
        <f>VLOOKUP(A19,[1]Hits!A$1:D$206,4,0)</f>
        <v>97</v>
      </c>
    </row>
    <row r="20" spans="1:5" x14ac:dyDescent="0.2">
      <c r="A20">
        <v>1192</v>
      </c>
      <c r="B20" t="s">
        <v>23</v>
      </c>
      <c r="C20" t="s">
        <v>5</v>
      </c>
      <c r="D20">
        <f>VLOOKUP(A20,[1]Sheet7!$F$4:$I$209,4,FALSE)</f>
        <v>873988</v>
      </c>
      <c r="E20">
        <f>VLOOKUP(A20,[1]Hits!A$1:D$206,4,0)</f>
        <v>132</v>
      </c>
    </row>
    <row r="21" spans="1:5" x14ac:dyDescent="0.2">
      <c r="A21">
        <v>1161</v>
      </c>
      <c r="B21" t="s">
        <v>24</v>
      </c>
      <c r="C21" t="s">
        <v>5</v>
      </c>
      <c r="D21">
        <f>VLOOKUP(A21,[1]Sheet7!$F$4:$I$209,4,FALSE)</f>
        <v>541404</v>
      </c>
      <c r="E21">
        <f>VLOOKUP(A21,[1]Hits!A$1:D$206,4,0)</f>
        <v>79</v>
      </c>
    </row>
    <row r="22" spans="1:5" x14ac:dyDescent="0.2">
      <c r="A22">
        <v>1167</v>
      </c>
      <c r="B22" t="s">
        <v>25</v>
      </c>
      <c r="C22" t="s">
        <v>5</v>
      </c>
      <c r="D22">
        <f>VLOOKUP(A22,[1]Sheet7!$F$4:$I$209,4,FALSE)</f>
        <v>538920</v>
      </c>
      <c r="E22">
        <f>VLOOKUP(A22,[1]Hits!A$1:D$206,4,0)</f>
        <v>772</v>
      </c>
    </row>
    <row r="23" spans="1:5" x14ac:dyDescent="0.2">
      <c r="A23">
        <v>1207</v>
      </c>
      <c r="B23" t="s">
        <v>26</v>
      </c>
      <c r="C23" t="s">
        <v>5</v>
      </c>
      <c r="D23">
        <f>VLOOKUP(A23,[1]Sheet7!$F$4:$I$209,4,FALSE)</f>
        <v>534391</v>
      </c>
      <c r="E23">
        <f>VLOOKUP(A23,[1]Hits!A$1:D$206,4,0)</f>
        <v>92</v>
      </c>
    </row>
    <row r="24" spans="1:5" x14ac:dyDescent="0.2">
      <c r="A24">
        <v>1194</v>
      </c>
      <c r="B24" t="s">
        <v>27</v>
      </c>
      <c r="C24" t="s">
        <v>5</v>
      </c>
      <c r="D24">
        <f>VLOOKUP(A24,[1]Sheet7!$F$4:$I$209,4,FALSE)</f>
        <v>526904</v>
      </c>
      <c r="E24">
        <f>VLOOKUP(A24,[1]Hits!A$1:D$206,4,0)</f>
        <v>106</v>
      </c>
    </row>
    <row r="25" spans="1:5" x14ac:dyDescent="0.2">
      <c r="A25">
        <v>1179</v>
      </c>
      <c r="B25" t="s">
        <v>28</v>
      </c>
      <c r="C25" t="s">
        <v>5</v>
      </c>
      <c r="D25">
        <f>VLOOKUP(A25,[1]Sheet7!$F$4:$I$209,4,FALSE)</f>
        <v>519498</v>
      </c>
      <c r="E25">
        <f>VLOOKUP(A25,[1]Hits!A$1:D$206,4,0)</f>
        <v>455</v>
      </c>
    </row>
    <row r="26" spans="1:5" x14ac:dyDescent="0.2">
      <c r="A26">
        <v>1206</v>
      </c>
      <c r="B26" t="s">
        <v>29</v>
      </c>
      <c r="C26" t="s">
        <v>5</v>
      </c>
      <c r="D26">
        <f>VLOOKUP(A26,[1]Sheet7!$F$4:$I$209,4,FALSE)</f>
        <v>509922</v>
      </c>
      <c r="E26">
        <f>VLOOKUP(A26,[1]Hits!A$1:D$206,4,0)</f>
        <v>78</v>
      </c>
    </row>
    <row r="27" spans="1:5" x14ac:dyDescent="0.2">
      <c r="A27">
        <v>1166</v>
      </c>
      <c r="B27" t="s">
        <v>30</v>
      </c>
      <c r="C27" t="s">
        <v>5</v>
      </c>
      <c r="D27">
        <f>VLOOKUP(A27,[1]Sheet7!$F$4:$I$209,4,FALSE)</f>
        <v>499320</v>
      </c>
      <c r="E27">
        <f>VLOOKUP(A27,[1]Hits!A$1:D$206,4,0)</f>
        <v>345</v>
      </c>
    </row>
    <row r="28" spans="1:5" x14ac:dyDescent="0.2">
      <c r="A28">
        <v>1211</v>
      </c>
      <c r="B28" t="s">
        <v>31</v>
      </c>
      <c r="C28" t="s">
        <v>5</v>
      </c>
      <c r="D28">
        <f>VLOOKUP(A28,[1]Sheet7!$F$4:$I$209,4,FALSE)</f>
        <v>497028</v>
      </c>
      <c r="E28">
        <f>VLOOKUP(A28,[1]Hits!A$1:D$206,4,0)</f>
        <v>106</v>
      </c>
    </row>
    <row r="29" spans="1:5" x14ac:dyDescent="0.2">
      <c r="A29">
        <v>1171</v>
      </c>
      <c r="B29" t="s">
        <v>32</v>
      </c>
      <c r="C29" t="s">
        <v>5</v>
      </c>
      <c r="D29">
        <f>VLOOKUP(A29,[1]Sheet7!$F$4:$I$209,4,FALSE)</f>
        <v>493924</v>
      </c>
      <c r="E29">
        <f>VLOOKUP(A29,[1]Hits!A$1:D$206,4,0)</f>
        <v>564</v>
      </c>
    </row>
    <row r="30" spans="1:5" x14ac:dyDescent="0.2">
      <c r="A30">
        <v>1210</v>
      </c>
      <c r="B30" t="s">
        <v>33</v>
      </c>
      <c r="C30" t="s">
        <v>5</v>
      </c>
      <c r="D30">
        <f>VLOOKUP(A30,[1]Sheet7!$F$4:$I$209,4,FALSE)</f>
        <v>488870</v>
      </c>
      <c r="E30">
        <f>VLOOKUP(A30,[1]Hits!A$1:D$206,4,0)</f>
        <v>90</v>
      </c>
    </row>
    <row r="31" spans="1:5" x14ac:dyDescent="0.2">
      <c r="A31">
        <v>1201</v>
      </c>
      <c r="B31" t="s">
        <v>34</v>
      </c>
      <c r="C31" t="s">
        <v>5</v>
      </c>
      <c r="D31">
        <f>VLOOKUP(A31,[1]Sheet7!$F$4:$I$209,4,FALSE)</f>
        <v>486772</v>
      </c>
      <c r="E31">
        <f>VLOOKUP(A31,[1]Hits!A$1:D$206,4,0)</f>
        <v>465</v>
      </c>
    </row>
    <row r="32" spans="1:5" x14ac:dyDescent="0.2">
      <c r="A32">
        <v>1036</v>
      </c>
      <c r="B32" t="s">
        <v>35</v>
      </c>
      <c r="C32" t="s">
        <v>5</v>
      </c>
      <c r="D32">
        <f>VLOOKUP(A32,[1]Sheet7!$F$4:$I$209,4,FALSE)</f>
        <v>482160</v>
      </c>
      <c r="E32">
        <f>VLOOKUP(A32,[1]Hits!A$1:D$206,4,0)</f>
        <v>81</v>
      </c>
    </row>
    <row r="33" spans="1:5" x14ac:dyDescent="0.2">
      <c r="A33">
        <v>1165</v>
      </c>
      <c r="B33" t="s">
        <v>36</v>
      </c>
      <c r="C33" t="s">
        <v>5</v>
      </c>
      <c r="D33">
        <f>VLOOKUP(A33,[1]Sheet7!$F$4:$I$209,4,FALSE)</f>
        <v>478315</v>
      </c>
      <c r="E33">
        <f>VLOOKUP(A33,[1]Hits!A$1:D$206,4,0)</f>
        <v>491</v>
      </c>
    </row>
    <row r="34" spans="1:5" x14ac:dyDescent="0.2">
      <c r="A34">
        <v>1199</v>
      </c>
      <c r="B34" t="s">
        <v>37</v>
      </c>
      <c r="C34" t="s">
        <v>5</v>
      </c>
      <c r="D34">
        <f>VLOOKUP(A34,[1]Sheet7!$F$4:$I$209,4,FALSE)</f>
        <v>453944</v>
      </c>
      <c r="E34">
        <f>VLOOKUP(A34,[1]Hits!A$1:D$206,4,0)</f>
        <v>86</v>
      </c>
    </row>
    <row r="35" spans="1:5" x14ac:dyDescent="0.2">
      <c r="A35">
        <v>1091</v>
      </c>
      <c r="B35" t="s">
        <v>38</v>
      </c>
      <c r="C35" t="s">
        <v>5</v>
      </c>
      <c r="D35">
        <f>VLOOKUP(A35,[1]Sheet7!$F$4:$I$209,4,FALSE)</f>
        <v>453600</v>
      </c>
      <c r="E35">
        <f>VLOOKUP(A35,[1]Hits!A$1:D$206,4,0)</f>
        <v>948</v>
      </c>
    </row>
    <row r="36" spans="1:5" x14ac:dyDescent="0.2">
      <c r="A36">
        <v>1162</v>
      </c>
      <c r="B36" t="s">
        <v>39</v>
      </c>
      <c r="C36" t="s">
        <v>5</v>
      </c>
      <c r="D36">
        <f>VLOOKUP(A36,[1]Sheet7!$F$4:$I$209,4,FALSE)</f>
        <v>435825</v>
      </c>
      <c r="E36">
        <f>VLOOKUP(A36,[1]Hits!A$1:D$206,4,0)</f>
        <v>95</v>
      </c>
    </row>
    <row r="37" spans="1:5" x14ac:dyDescent="0.2">
      <c r="A37">
        <v>1176</v>
      </c>
      <c r="B37" t="s">
        <v>40</v>
      </c>
      <c r="C37" t="s">
        <v>5</v>
      </c>
      <c r="D37">
        <f>VLOOKUP(A37,[1]Sheet7!$F$4:$I$209,4,FALSE)</f>
        <v>434910</v>
      </c>
      <c r="E37">
        <f>VLOOKUP(A37,[1]Hits!A$1:D$206,4,0)</f>
        <v>438</v>
      </c>
    </row>
    <row r="38" spans="1:5" x14ac:dyDescent="0.2">
      <c r="A38">
        <v>1177</v>
      </c>
      <c r="B38" t="s">
        <v>41</v>
      </c>
      <c r="C38" t="s">
        <v>5</v>
      </c>
      <c r="D38">
        <f>VLOOKUP(A38,[1]Sheet7!$F$4:$I$209,4,FALSE)</f>
        <v>433770</v>
      </c>
      <c r="E38">
        <f>VLOOKUP(A38,[1]Hits!A$1:D$206,4,0)</f>
        <v>112</v>
      </c>
    </row>
    <row r="39" spans="1:5" x14ac:dyDescent="0.2">
      <c r="A39">
        <v>1037</v>
      </c>
      <c r="B39" t="s">
        <v>42</v>
      </c>
      <c r="C39" t="s">
        <v>5</v>
      </c>
      <c r="D39">
        <f>VLOOKUP(A39,[1]Sheet7!$F$4:$I$209,4,FALSE)</f>
        <v>432960</v>
      </c>
      <c r="E39">
        <f>VLOOKUP(A39,[1]Hits!A$1:D$206,4,0)</f>
        <v>55</v>
      </c>
    </row>
    <row r="40" spans="1:5" x14ac:dyDescent="0.2">
      <c r="A40">
        <v>1163</v>
      </c>
      <c r="B40" t="s">
        <v>39</v>
      </c>
      <c r="C40" t="s">
        <v>5</v>
      </c>
      <c r="D40">
        <f>VLOOKUP(A40,[1]Sheet7!$F$4:$I$209,4,FALSE)</f>
        <v>429186</v>
      </c>
      <c r="E40">
        <f>VLOOKUP(A40,[1]Hits!A$1:D$206,4,0)</f>
        <v>95</v>
      </c>
    </row>
    <row r="41" spans="1:5" x14ac:dyDescent="0.2">
      <c r="A41">
        <v>1202</v>
      </c>
      <c r="B41" t="s">
        <v>34</v>
      </c>
      <c r="C41" t="s">
        <v>5</v>
      </c>
      <c r="D41">
        <f>VLOOKUP(A41,[1]Sheet7!$F$4:$I$209,4,FALSE)</f>
        <v>418400</v>
      </c>
      <c r="E41">
        <f>VLOOKUP(A41,[1]Hits!A$1:D$206,4,0)</f>
        <v>80</v>
      </c>
    </row>
    <row r="42" spans="1:5" x14ac:dyDescent="0.2">
      <c r="A42">
        <v>1070</v>
      </c>
      <c r="B42" t="s">
        <v>43</v>
      </c>
      <c r="C42" t="s">
        <v>5</v>
      </c>
      <c r="D42">
        <f>VLOOKUP(A42,[1]Sheet7!$F$4:$I$209,4,FALSE)</f>
        <v>400200</v>
      </c>
      <c r="E42">
        <f>VLOOKUP(A42,[1]Hits!A$1:D$206,4,0)</f>
        <v>52</v>
      </c>
    </row>
    <row r="43" spans="1:5" x14ac:dyDescent="0.2">
      <c r="A43">
        <v>1209</v>
      </c>
      <c r="B43" t="s">
        <v>44</v>
      </c>
      <c r="C43" t="s">
        <v>5</v>
      </c>
      <c r="D43">
        <f>VLOOKUP(A43,[1]Sheet7!$F$4:$I$209,4,FALSE)</f>
        <v>398620</v>
      </c>
      <c r="E43">
        <f>VLOOKUP(A43,[1]Hits!A$1:D$206,4,0)</f>
        <v>81</v>
      </c>
    </row>
    <row r="44" spans="1:5" x14ac:dyDescent="0.2">
      <c r="A44">
        <v>1183</v>
      </c>
      <c r="B44" t="s">
        <v>45</v>
      </c>
      <c r="C44" t="s">
        <v>5</v>
      </c>
      <c r="D44">
        <f>VLOOKUP(A44,[1]Sheet7!$F$4:$I$209,4,FALSE)</f>
        <v>397224</v>
      </c>
      <c r="E44">
        <f>VLOOKUP(A44,[1]Hits!A$1:D$206,4,0)</f>
        <v>98</v>
      </c>
    </row>
    <row r="45" spans="1:5" x14ac:dyDescent="0.2">
      <c r="A45">
        <v>1172</v>
      </c>
      <c r="B45" t="s">
        <v>46</v>
      </c>
      <c r="C45" t="s">
        <v>5</v>
      </c>
      <c r="D45">
        <f>VLOOKUP(A45,[1]Sheet7!$F$4:$I$209,4,FALSE)</f>
        <v>397182</v>
      </c>
      <c r="E45">
        <f>VLOOKUP(A45,[1]Hits!A$1:D$206,4,0)</f>
        <v>85</v>
      </c>
    </row>
    <row r="46" spans="1:5" x14ac:dyDescent="0.2">
      <c r="A46">
        <v>1204</v>
      </c>
      <c r="B46" t="s">
        <v>47</v>
      </c>
      <c r="C46" t="s">
        <v>5</v>
      </c>
      <c r="D46">
        <f>VLOOKUP(A46,[1]Sheet7!$F$4:$I$209,4,FALSE)</f>
        <v>391300</v>
      </c>
      <c r="E46">
        <f>VLOOKUP(A46,[1]Hits!A$1:D$206,4,0)</f>
        <v>92</v>
      </c>
    </row>
    <row r="47" spans="1:5" x14ac:dyDescent="0.2">
      <c r="A47">
        <v>1203</v>
      </c>
      <c r="B47" t="s">
        <v>48</v>
      </c>
      <c r="C47" t="s">
        <v>5</v>
      </c>
      <c r="D47">
        <f>VLOOKUP(A47,[1]Sheet7!$F$4:$I$209,4,FALSE)</f>
        <v>390494</v>
      </c>
      <c r="E47">
        <f>VLOOKUP(A47,[1]Hits!A$1:D$206,4,0)</f>
        <v>92</v>
      </c>
    </row>
    <row r="48" spans="1:5" x14ac:dyDescent="0.2">
      <c r="A48">
        <v>1200</v>
      </c>
      <c r="B48" t="s">
        <v>49</v>
      </c>
      <c r="C48" t="s">
        <v>5</v>
      </c>
      <c r="D48">
        <f>VLOOKUP(A48,[1]Sheet7!$F$4:$I$209,4,FALSE)</f>
        <v>389515</v>
      </c>
      <c r="E48">
        <f>VLOOKUP(A48,[1]Hits!A$1:D$206,4,0)</f>
        <v>91</v>
      </c>
    </row>
    <row r="49" spans="1:5" x14ac:dyDescent="0.2">
      <c r="A49">
        <v>1169</v>
      </c>
      <c r="B49" t="s">
        <v>50</v>
      </c>
      <c r="C49" t="s">
        <v>5</v>
      </c>
      <c r="D49">
        <f>VLOOKUP(A49,[1]Sheet7!$F$4:$I$209,4,FALSE)</f>
        <v>385671</v>
      </c>
      <c r="E49">
        <f>VLOOKUP(A49,[1]Hits!A$1:D$206,4,0)</f>
        <v>94</v>
      </c>
    </row>
    <row r="50" spans="1:5" x14ac:dyDescent="0.2">
      <c r="A50">
        <v>1182</v>
      </c>
      <c r="B50" t="s">
        <v>51</v>
      </c>
      <c r="C50" t="s">
        <v>5</v>
      </c>
      <c r="D50">
        <f>VLOOKUP(A50,[1]Sheet7!$F$4:$I$209,4,FALSE)</f>
        <v>385592</v>
      </c>
      <c r="E50">
        <f>VLOOKUP(A50,[1]Hits!A$1:D$206,4,0)</f>
        <v>92</v>
      </c>
    </row>
    <row r="51" spans="1:5" x14ac:dyDescent="0.2">
      <c r="A51">
        <v>1187</v>
      </c>
      <c r="B51" t="s">
        <v>52</v>
      </c>
      <c r="C51" t="s">
        <v>5</v>
      </c>
      <c r="D51">
        <f>VLOOKUP(A51,[1]Sheet7!$F$4:$I$209,4,FALSE)</f>
        <v>373932</v>
      </c>
      <c r="E51">
        <f>VLOOKUP(A51,[1]Hits!A$1:D$206,4,0)</f>
        <v>97</v>
      </c>
    </row>
    <row r="52" spans="1:5" x14ac:dyDescent="0.2">
      <c r="A52">
        <v>1186</v>
      </c>
      <c r="B52" t="s">
        <v>53</v>
      </c>
      <c r="C52" t="s">
        <v>5</v>
      </c>
      <c r="D52">
        <f>VLOOKUP(A52,[1]Sheet7!$F$4:$I$209,4,FALSE)</f>
        <v>366485</v>
      </c>
      <c r="E52">
        <f>VLOOKUP(A52,[1]Hits!A$1:D$206,4,0)</f>
        <v>95</v>
      </c>
    </row>
    <row r="53" spans="1:5" x14ac:dyDescent="0.2">
      <c r="A53">
        <v>1160</v>
      </c>
      <c r="B53" t="s">
        <v>54</v>
      </c>
      <c r="C53" t="s">
        <v>5</v>
      </c>
      <c r="D53">
        <f>VLOOKUP(A53,[1]Sheet7!$F$4:$I$209,4,FALSE)</f>
        <v>361449</v>
      </c>
      <c r="E53">
        <f>VLOOKUP(A53,[1]Hits!A$1:D$206,4,0)</f>
        <v>95</v>
      </c>
    </row>
    <row r="54" spans="1:5" x14ac:dyDescent="0.2">
      <c r="A54">
        <v>1197</v>
      </c>
      <c r="B54" t="s">
        <v>55</v>
      </c>
      <c r="C54" t="s">
        <v>5</v>
      </c>
      <c r="D54">
        <f>VLOOKUP(A54,[1]Sheet7!$F$4:$I$209,4,FALSE)</f>
        <v>361242</v>
      </c>
      <c r="E54">
        <f>VLOOKUP(A54,[1]Hits!A$1:D$206,4,0)</f>
        <v>82</v>
      </c>
    </row>
    <row r="55" spans="1:5" x14ac:dyDescent="0.2">
      <c r="A55">
        <v>1174</v>
      </c>
      <c r="B55" t="s">
        <v>56</v>
      </c>
      <c r="C55" t="s">
        <v>5</v>
      </c>
      <c r="D55">
        <f>VLOOKUP(A55,[1]Sheet7!$F$4:$I$209,4,FALSE)</f>
        <v>359996</v>
      </c>
      <c r="E55">
        <f>VLOOKUP(A55,[1]Hits!A$1:D$206,4,0)</f>
        <v>91</v>
      </c>
    </row>
    <row r="56" spans="1:5" x14ac:dyDescent="0.2">
      <c r="A56">
        <v>1040</v>
      </c>
      <c r="B56" t="s">
        <v>57</v>
      </c>
      <c r="C56" t="s">
        <v>5</v>
      </c>
      <c r="D56">
        <f>VLOOKUP(A56,[1]Sheet7!$F$4:$I$209,4,FALSE)</f>
        <v>359090</v>
      </c>
      <c r="E56">
        <f>VLOOKUP(A56,[1]Hits!A$1:D$206,4,0)</f>
        <v>91</v>
      </c>
    </row>
    <row r="57" spans="1:5" x14ac:dyDescent="0.2">
      <c r="A57">
        <v>1173</v>
      </c>
      <c r="B57" t="s">
        <v>58</v>
      </c>
      <c r="C57" t="s">
        <v>5</v>
      </c>
      <c r="D57">
        <f>VLOOKUP(A57,[1]Sheet7!$F$4:$I$209,4,FALSE)</f>
        <v>355945</v>
      </c>
      <c r="E57">
        <f>VLOOKUP(A57,[1]Hits!A$1:D$206,4,0)</f>
        <v>99</v>
      </c>
    </row>
    <row r="58" spans="1:5" x14ac:dyDescent="0.2">
      <c r="A58">
        <v>1212</v>
      </c>
      <c r="B58" t="s">
        <v>59</v>
      </c>
      <c r="C58" t="s">
        <v>5</v>
      </c>
      <c r="D58">
        <f>VLOOKUP(A58,[1]Sheet7!$F$4:$I$209,4,FALSE)</f>
        <v>343962</v>
      </c>
      <c r="E58">
        <f>VLOOKUP(A58,[1]Hits!A$1:D$206,4,0)</f>
        <v>71</v>
      </c>
    </row>
    <row r="59" spans="1:5" x14ac:dyDescent="0.2">
      <c r="A59">
        <v>1181</v>
      </c>
      <c r="B59" t="s">
        <v>60</v>
      </c>
      <c r="C59" t="s">
        <v>5</v>
      </c>
      <c r="D59">
        <f>VLOOKUP(A59,[1]Sheet7!$F$4:$I$209,4,FALSE)</f>
        <v>332866</v>
      </c>
      <c r="E59">
        <f>VLOOKUP(A59,[1]Hits!A$1:D$206,4,0)</f>
        <v>85</v>
      </c>
    </row>
    <row r="60" spans="1:5" x14ac:dyDescent="0.2">
      <c r="A60">
        <v>1191</v>
      </c>
      <c r="B60" t="s">
        <v>61</v>
      </c>
      <c r="C60" t="s">
        <v>5</v>
      </c>
      <c r="D60">
        <f>VLOOKUP(A60,[1]Sheet7!$F$4:$I$209,4,FALSE)</f>
        <v>324880</v>
      </c>
      <c r="E60">
        <f>VLOOKUP(A60,[1]Hits!A$1:D$206,4,0)</f>
        <v>83</v>
      </c>
    </row>
    <row r="61" spans="1:5" x14ac:dyDescent="0.2">
      <c r="A61">
        <v>1185</v>
      </c>
      <c r="B61" t="s">
        <v>62</v>
      </c>
      <c r="C61" t="s">
        <v>5</v>
      </c>
      <c r="D61">
        <f>VLOOKUP(A61,[1]Sheet7!$F$4:$I$209,4,FALSE)</f>
        <v>322536</v>
      </c>
      <c r="E61">
        <f>VLOOKUP(A61,[1]Hits!A$1:D$206,4,0)</f>
        <v>78</v>
      </c>
    </row>
    <row r="62" spans="1:5" x14ac:dyDescent="0.2">
      <c r="A62">
        <v>1189</v>
      </c>
      <c r="B62" t="s">
        <v>63</v>
      </c>
      <c r="C62" t="s">
        <v>5</v>
      </c>
      <c r="D62">
        <f>VLOOKUP(A62,[1]Sheet7!$F$4:$I$209,4,FALSE)</f>
        <v>312120</v>
      </c>
      <c r="E62">
        <f>VLOOKUP(A62,[1]Hits!A$1:D$206,4,0)</f>
        <v>85</v>
      </c>
    </row>
    <row r="63" spans="1:5" x14ac:dyDescent="0.2">
      <c r="A63">
        <v>1195</v>
      </c>
      <c r="B63" t="s">
        <v>64</v>
      </c>
      <c r="C63" t="s">
        <v>5</v>
      </c>
      <c r="D63">
        <f>VLOOKUP(A63,[1]Sheet7!$F$4:$I$209,4,FALSE)</f>
        <v>307710</v>
      </c>
      <c r="E63">
        <f>VLOOKUP(A63,[1]Hits!A$1:D$206,4,0)</f>
        <v>86</v>
      </c>
    </row>
    <row r="64" spans="1:5" x14ac:dyDescent="0.2">
      <c r="A64">
        <v>1159</v>
      </c>
      <c r="B64" t="s">
        <v>65</v>
      </c>
      <c r="C64" t="s">
        <v>5</v>
      </c>
      <c r="D64">
        <f>VLOOKUP(A64,[1]Sheet7!$F$4:$I$209,4,FALSE)</f>
        <v>305085</v>
      </c>
      <c r="E64">
        <f>VLOOKUP(A64,[1]Hits!A$1:D$206,4,0)</f>
        <v>494</v>
      </c>
    </row>
    <row r="65" spans="1:5" x14ac:dyDescent="0.2">
      <c r="A65">
        <v>1150</v>
      </c>
      <c r="B65" t="s">
        <v>66</v>
      </c>
      <c r="C65" t="s">
        <v>5</v>
      </c>
      <c r="D65">
        <f>VLOOKUP(A65,[1]Sheet7!$F$4:$I$209,4,FALSE)</f>
        <v>303303</v>
      </c>
      <c r="E65">
        <f>VLOOKUP(A65,[1]Hits!A$1:D$206,4,0)</f>
        <v>97</v>
      </c>
    </row>
    <row r="66" spans="1:5" x14ac:dyDescent="0.2">
      <c r="A66">
        <v>1175</v>
      </c>
      <c r="B66" t="s">
        <v>67</v>
      </c>
      <c r="C66" t="s">
        <v>5</v>
      </c>
      <c r="D66">
        <f>VLOOKUP(A66,[1]Sheet7!$F$4:$I$209,4,FALSE)</f>
        <v>297000</v>
      </c>
      <c r="E66">
        <f>VLOOKUP(A66,[1]Hits!A$1:D$206,4,0)</f>
        <v>97</v>
      </c>
    </row>
    <row r="67" spans="1:5" x14ac:dyDescent="0.2">
      <c r="A67">
        <v>1151</v>
      </c>
      <c r="B67" t="s">
        <v>68</v>
      </c>
      <c r="C67" t="s">
        <v>5</v>
      </c>
      <c r="D67">
        <f>VLOOKUP(A67,[1]Sheet7!$F$4:$I$209,4,FALSE)</f>
        <v>290200</v>
      </c>
      <c r="E67">
        <f>VLOOKUP(A67,[1]Hits!A$1:D$206,4,0)</f>
        <v>98</v>
      </c>
    </row>
    <row r="68" spans="1:5" x14ac:dyDescent="0.2">
      <c r="A68">
        <v>1152</v>
      </c>
      <c r="B68" t="s">
        <v>69</v>
      </c>
      <c r="C68" t="s">
        <v>5</v>
      </c>
      <c r="D68">
        <f>VLOOKUP(A68,[1]Sheet7!$F$4:$I$209,4,FALSE)</f>
        <v>284481</v>
      </c>
      <c r="E68">
        <f>VLOOKUP(A68,[1]Hits!A$1:D$206,4,0)</f>
        <v>97</v>
      </c>
    </row>
    <row r="69" spans="1:5" x14ac:dyDescent="0.2">
      <c r="A69">
        <v>1156</v>
      </c>
      <c r="B69" t="s">
        <v>70</v>
      </c>
      <c r="C69" t="s">
        <v>5</v>
      </c>
      <c r="D69">
        <f>VLOOKUP(A69,[1]Sheet7!$F$4:$I$209,4,FALSE)</f>
        <v>277506</v>
      </c>
      <c r="E69">
        <f>VLOOKUP(A69,[1]Hits!A$1:D$206,4,0)</f>
        <v>105</v>
      </c>
    </row>
    <row r="70" spans="1:5" x14ac:dyDescent="0.2">
      <c r="A70">
        <v>1184</v>
      </c>
      <c r="B70" t="s">
        <v>71</v>
      </c>
      <c r="C70" t="s">
        <v>5</v>
      </c>
      <c r="D70">
        <f>VLOOKUP(A70,[1]Sheet7!$F$4:$I$209,4,FALSE)</f>
        <v>273600</v>
      </c>
      <c r="E70">
        <f>VLOOKUP(A70,[1]Hits!A$1:D$206,4,0)</f>
        <v>66</v>
      </c>
    </row>
    <row r="71" spans="1:5" x14ac:dyDescent="0.2">
      <c r="A71">
        <v>1208</v>
      </c>
      <c r="B71" t="s">
        <v>72</v>
      </c>
      <c r="C71" t="s">
        <v>5</v>
      </c>
      <c r="D71">
        <f>VLOOKUP(A71,[1]Sheet7!$F$4:$I$209,4,FALSE)</f>
        <v>251685</v>
      </c>
      <c r="E71">
        <f>VLOOKUP(A71,[1]Hits!A$1:D$206,4,0)</f>
        <v>61</v>
      </c>
    </row>
    <row r="72" spans="1:5" x14ac:dyDescent="0.2">
      <c r="A72">
        <v>1154</v>
      </c>
      <c r="B72" t="s">
        <v>73</v>
      </c>
      <c r="C72" t="s">
        <v>5</v>
      </c>
      <c r="D72">
        <f>VLOOKUP(A72,[1]Sheet7!$F$4:$I$209,4,FALSE)</f>
        <v>247086</v>
      </c>
      <c r="E72">
        <f>VLOOKUP(A72,[1]Hits!A$1:D$206,4,0)</f>
        <v>102</v>
      </c>
    </row>
    <row r="73" spans="1:5" x14ac:dyDescent="0.2">
      <c r="A73">
        <v>1157</v>
      </c>
      <c r="B73" t="s">
        <v>74</v>
      </c>
      <c r="C73" t="s">
        <v>5</v>
      </c>
      <c r="D73">
        <f>VLOOKUP(A73,[1]Sheet7!$F$4:$I$209,4,FALSE)</f>
        <v>242202</v>
      </c>
      <c r="E73">
        <f>VLOOKUP(A73,[1]Hits!A$1:D$206,4,0)</f>
        <v>76</v>
      </c>
    </row>
    <row r="74" spans="1:5" x14ac:dyDescent="0.2">
      <c r="A74">
        <v>1021</v>
      </c>
      <c r="B74" t="s">
        <v>75</v>
      </c>
      <c r="C74" t="s">
        <v>5</v>
      </c>
      <c r="D74">
        <f>VLOOKUP(A74,[1]Sheet7!$F$4:$I$209,4,FALSE)</f>
        <v>232300</v>
      </c>
      <c r="E74">
        <f>VLOOKUP(A74,[1]Hits!A$1:D$206,4,0)</f>
        <v>38</v>
      </c>
    </row>
    <row r="75" spans="1:5" x14ac:dyDescent="0.2">
      <c r="A75">
        <v>1188</v>
      </c>
      <c r="B75" t="s">
        <v>76</v>
      </c>
      <c r="C75" t="s">
        <v>5</v>
      </c>
      <c r="D75">
        <f>VLOOKUP(A75,[1]Sheet7!$F$4:$I$209,4,FALSE)</f>
        <v>232290</v>
      </c>
      <c r="E75">
        <f>VLOOKUP(A75,[1]Hits!A$1:D$206,4,0)</f>
        <v>66</v>
      </c>
    </row>
    <row r="76" spans="1:5" x14ac:dyDescent="0.2">
      <c r="A76">
        <v>1164</v>
      </c>
      <c r="B76" t="s">
        <v>77</v>
      </c>
      <c r="C76" t="s">
        <v>5</v>
      </c>
      <c r="D76">
        <f>VLOOKUP(A76,[1]Sheet7!$F$4:$I$209,4,FALSE)</f>
        <v>230621</v>
      </c>
      <c r="E76">
        <f>VLOOKUP(A76,[1]Hits!A$1:D$206,4,0)</f>
        <v>342</v>
      </c>
    </row>
    <row r="77" spans="1:5" x14ac:dyDescent="0.2">
      <c r="A77">
        <v>1190</v>
      </c>
      <c r="B77" t="s">
        <v>78</v>
      </c>
      <c r="C77" t="s">
        <v>5</v>
      </c>
      <c r="D77">
        <f>VLOOKUP(A77,[1]Sheet7!$F$4:$I$209,4,FALSE)</f>
        <v>229086</v>
      </c>
      <c r="E77">
        <f>VLOOKUP(A77,[1]Hits!A$1:D$206,4,0)</f>
        <v>63</v>
      </c>
    </row>
    <row r="78" spans="1:5" x14ac:dyDescent="0.2">
      <c r="A78">
        <v>1131</v>
      </c>
      <c r="B78" t="s">
        <v>79</v>
      </c>
      <c r="C78" t="s">
        <v>5</v>
      </c>
      <c r="D78">
        <f>VLOOKUP(A78,[1]Sheet7!$F$4:$I$209,4,FALSE)</f>
        <v>204960</v>
      </c>
      <c r="E78">
        <f>VLOOKUP(A78,[1]Hits!A$1:D$206,4,0)</f>
        <v>43</v>
      </c>
    </row>
    <row r="79" spans="1:5" x14ac:dyDescent="0.2">
      <c r="A79">
        <v>1158</v>
      </c>
      <c r="B79" t="s">
        <v>80</v>
      </c>
      <c r="C79" t="s">
        <v>5</v>
      </c>
      <c r="D79">
        <f>VLOOKUP(A79,[1]Sheet7!$F$4:$I$209,4,FALSE)</f>
        <v>197100</v>
      </c>
      <c r="E79">
        <f>VLOOKUP(A79,[1]Hits!A$1:D$206,4,0)</f>
        <v>67</v>
      </c>
    </row>
    <row r="80" spans="1:5" x14ac:dyDescent="0.2">
      <c r="A80">
        <v>1039</v>
      </c>
      <c r="B80" t="s">
        <v>81</v>
      </c>
      <c r="C80" t="s">
        <v>5</v>
      </c>
      <c r="D80">
        <f>VLOOKUP(A80,[1]Sheet7!$F$4:$I$209,4,FALSE)</f>
        <v>194469</v>
      </c>
      <c r="E80">
        <f>VLOOKUP(A80,[1]Hits!A$1:D$206,4,0)</f>
        <v>74</v>
      </c>
    </row>
    <row r="81" spans="1:5" x14ac:dyDescent="0.2">
      <c r="A81">
        <v>1050</v>
      </c>
      <c r="B81" t="s">
        <v>82</v>
      </c>
      <c r="C81" t="s">
        <v>5</v>
      </c>
      <c r="D81">
        <f>VLOOKUP(A81,[1]Sheet7!$F$4:$I$209,4,FALSE)</f>
        <v>184092</v>
      </c>
      <c r="E81">
        <f>VLOOKUP(A81,[1]Hits!A$1:D$206,4,0)</f>
        <v>121</v>
      </c>
    </row>
    <row r="82" spans="1:5" x14ac:dyDescent="0.2">
      <c r="A82">
        <v>1153</v>
      </c>
      <c r="B82" t="s">
        <v>83</v>
      </c>
      <c r="C82" t="s">
        <v>5</v>
      </c>
      <c r="D82">
        <f>VLOOKUP(A82,[1]Sheet7!$F$4:$I$209,4,FALSE)</f>
        <v>176344</v>
      </c>
      <c r="E82">
        <f>VLOOKUP(A82,[1]Hits!A$1:D$206,4,0)</f>
        <v>68</v>
      </c>
    </row>
    <row r="83" spans="1:5" x14ac:dyDescent="0.2">
      <c r="A83">
        <v>1062</v>
      </c>
      <c r="B83" t="s">
        <v>84</v>
      </c>
      <c r="C83" t="s">
        <v>5</v>
      </c>
      <c r="D83">
        <f>VLOOKUP(A83,[1]Sheet7!$F$4:$I$209,4,FALSE)</f>
        <v>159132</v>
      </c>
      <c r="E83">
        <f>VLOOKUP(A83,[1]Hits!A$1:D$206,4,0)</f>
        <v>45</v>
      </c>
    </row>
    <row r="84" spans="1:5" x14ac:dyDescent="0.2">
      <c r="A84">
        <v>1012</v>
      </c>
      <c r="B84" t="s">
        <v>85</v>
      </c>
      <c r="C84" t="s">
        <v>5</v>
      </c>
      <c r="D84">
        <f>VLOOKUP(A84,[1]Sheet7!$F$4:$I$209,4,FALSE)</f>
        <v>146853</v>
      </c>
      <c r="E84">
        <f>VLOOKUP(A84,[1]Hits!A$1:D$206,4,0)</f>
        <v>14</v>
      </c>
    </row>
    <row r="85" spans="1:5" x14ac:dyDescent="0.2">
      <c r="A85">
        <v>1068</v>
      </c>
      <c r="B85" t="s">
        <v>86</v>
      </c>
      <c r="C85" t="s">
        <v>5</v>
      </c>
      <c r="D85">
        <f>VLOOKUP(A85,[1]Sheet7!$F$4:$I$209,4,FALSE)</f>
        <v>136890</v>
      </c>
      <c r="E85">
        <f>VLOOKUP(A85,[1]Hits!A$1:D$206,4,0)</f>
        <v>49</v>
      </c>
    </row>
    <row r="86" spans="1:5" x14ac:dyDescent="0.2">
      <c r="A86">
        <v>1065</v>
      </c>
      <c r="B86" t="s">
        <v>87</v>
      </c>
      <c r="C86" t="s">
        <v>5</v>
      </c>
      <c r="D86">
        <f>VLOOKUP(A86,[1]Sheet7!$F$4:$I$209,4,FALSE)</f>
        <v>132559</v>
      </c>
      <c r="E86">
        <f>VLOOKUP(A86,[1]Hits!A$1:D$206,4,0)</f>
        <v>51</v>
      </c>
    </row>
    <row r="87" spans="1:5" x14ac:dyDescent="0.2">
      <c r="A87">
        <v>1069</v>
      </c>
      <c r="B87" t="s">
        <v>86</v>
      </c>
      <c r="C87" t="s">
        <v>5</v>
      </c>
      <c r="D87">
        <f>VLOOKUP(A87,[1]Sheet7!$F$4:$I$209,4,FALSE)</f>
        <v>127588</v>
      </c>
      <c r="E87">
        <f>VLOOKUP(A87,[1]Hits!A$1:D$206,4,0)</f>
        <v>48</v>
      </c>
    </row>
    <row r="88" spans="1:5" x14ac:dyDescent="0.2">
      <c r="A88">
        <v>1045</v>
      </c>
      <c r="B88" t="s">
        <v>88</v>
      </c>
      <c r="C88" t="s">
        <v>5</v>
      </c>
      <c r="D88">
        <f>VLOOKUP(A88,[1]Sheet7!$F$4:$I$209,4,FALSE)</f>
        <v>122265</v>
      </c>
      <c r="E88">
        <f>VLOOKUP(A88,[1]Hits!A$1:D$206,4,0)</f>
        <v>743</v>
      </c>
    </row>
    <row r="89" spans="1:5" x14ac:dyDescent="0.2">
      <c r="A89">
        <v>1046</v>
      </c>
      <c r="B89" t="s">
        <v>89</v>
      </c>
      <c r="C89" t="s">
        <v>5</v>
      </c>
      <c r="D89">
        <f>VLOOKUP(A89,[1]Sheet7!$F$4:$I$209,4,FALSE)</f>
        <v>107712</v>
      </c>
      <c r="E89">
        <f>VLOOKUP(A89,[1]Hits!A$1:D$206,4,0)</f>
        <v>79</v>
      </c>
    </row>
    <row r="90" spans="1:5" x14ac:dyDescent="0.2">
      <c r="A90">
        <v>1061</v>
      </c>
      <c r="B90" t="s">
        <v>90</v>
      </c>
      <c r="C90" t="s">
        <v>5</v>
      </c>
      <c r="D90">
        <f>VLOOKUP(A90,[1]Sheet7!$F$4:$I$209,4,FALSE)</f>
        <v>106330</v>
      </c>
      <c r="E90">
        <f>VLOOKUP(A90,[1]Hits!A$1:D$206,4,0)</f>
        <v>55</v>
      </c>
    </row>
    <row r="91" spans="1:5" x14ac:dyDescent="0.2">
      <c r="A91">
        <v>1041</v>
      </c>
      <c r="B91" t="s">
        <v>91</v>
      </c>
      <c r="C91" t="s">
        <v>5</v>
      </c>
      <c r="D91">
        <f>VLOOKUP(A91,[1]Sheet7!$F$4:$I$209,4,FALSE)</f>
        <v>102098</v>
      </c>
      <c r="E91">
        <f>VLOOKUP(A91,[1]Hits!A$1:D$206,4,0)</f>
        <v>104</v>
      </c>
    </row>
    <row r="92" spans="1:5" x14ac:dyDescent="0.2">
      <c r="A92">
        <v>1067</v>
      </c>
      <c r="B92" t="s">
        <v>92</v>
      </c>
      <c r="C92" t="s">
        <v>5</v>
      </c>
      <c r="D92">
        <f>VLOOKUP(A92,[1]Sheet7!$F$4:$I$209,4,FALSE)</f>
        <v>100646</v>
      </c>
      <c r="E92">
        <f>VLOOKUP(A92,[1]Hits!A$1:D$206,4,0)</f>
        <v>48</v>
      </c>
    </row>
    <row r="93" spans="1:5" x14ac:dyDescent="0.2">
      <c r="A93">
        <v>1064</v>
      </c>
      <c r="B93" t="s">
        <v>93</v>
      </c>
      <c r="C93" t="s">
        <v>5</v>
      </c>
      <c r="D93">
        <f>VLOOKUP(A93,[1]Sheet7!$F$4:$I$209,4,FALSE)</f>
        <v>98658</v>
      </c>
      <c r="E93">
        <f>VLOOKUP(A93,[1]Hits!A$1:D$206,4,0)</f>
        <v>46</v>
      </c>
    </row>
    <row r="94" spans="1:5" x14ac:dyDescent="0.2">
      <c r="A94">
        <v>1133</v>
      </c>
      <c r="B94" t="s">
        <v>94</v>
      </c>
      <c r="C94" t="s">
        <v>5</v>
      </c>
      <c r="D94">
        <f>VLOOKUP(A94,[1]Sheet7!$F$4:$I$209,4,FALSE)</f>
        <v>94866</v>
      </c>
      <c r="E94">
        <f>VLOOKUP(A94,[1]Hits!A$1:D$206,4,0)</f>
        <v>39</v>
      </c>
    </row>
    <row r="95" spans="1:5" x14ac:dyDescent="0.2">
      <c r="A95">
        <v>1029</v>
      </c>
      <c r="B95" t="s">
        <v>95</v>
      </c>
      <c r="C95" t="s">
        <v>5</v>
      </c>
      <c r="D95">
        <f>VLOOKUP(A95,[1]Sheet7!$F$4:$I$209,4,FALSE)</f>
        <v>88995</v>
      </c>
      <c r="E95">
        <f>VLOOKUP(A95,[1]Hits!A$1:D$206,4,0)</f>
        <v>34</v>
      </c>
    </row>
    <row r="96" spans="1:5" x14ac:dyDescent="0.2">
      <c r="A96">
        <v>1033</v>
      </c>
      <c r="B96" t="s">
        <v>96</v>
      </c>
      <c r="C96" t="s">
        <v>5</v>
      </c>
      <c r="D96">
        <f>VLOOKUP(A96,[1]Sheet7!$F$4:$I$209,4,FALSE)</f>
        <v>84420</v>
      </c>
      <c r="E96">
        <f>VLOOKUP(A96,[1]Hits!A$1:D$206,4,0)</f>
        <v>74</v>
      </c>
    </row>
    <row r="97" spans="1:5" x14ac:dyDescent="0.2">
      <c r="A97">
        <v>1130</v>
      </c>
      <c r="B97" t="s">
        <v>97</v>
      </c>
      <c r="C97" t="s">
        <v>5</v>
      </c>
      <c r="D97">
        <f>VLOOKUP(A97,[1]Sheet7!$F$4:$I$209,4,FALSE)</f>
        <v>82476</v>
      </c>
      <c r="E97">
        <f>VLOOKUP(A97,[1]Hits!A$1:D$206,4,0)</f>
        <v>27</v>
      </c>
    </row>
    <row r="98" spans="1:5" x14ac:dyDescent="0.2">
      <c r="A98">
        <v>1129</v>
      </c>
      <c r="B98" t="s">
        <v>98</v>
      </c>
      <c r="C98" t="s">
        <v>5</v>
      </c>
      <c r="D98">
        <f>VLOOKUP(A98,[1]Sheet7!$F$4:$I$209,4,FALSE)</f>
        <v>80845</v>
      </c>
      <c r="E98">
        <f>VLOOKUP(A98,[1]Hits!A$1:D$206,4,0)</f>
        <v>28</v>
      </c>
    </row>
    <row r="99" spans="1:5" x14ac:dyDescent="0.2">
      <c r="A99">
        <v>1128</v>
      </c>
      <c r="B99" t="s">
        <v>99</v>
      </c>
      <c r="C99" t="s">
        <v>5</v>
      </c>
      <c r="D99">
        <f>VLOOKUP(A99,[1]Sheet7!$F$4:$I$209,4,FALSE)</f>
        <v>78392</v>
      </c>
      <c r="E99">
        <f>VLOOKUP(A99,[1]Hits!A$1:D$206,4,0)</f>
        <v>22</v>
      </c>
    </row>
    <row r="100" spans="1:5" x14ac:dyDescent="0.2">
      <c r="A100">
        <v>1063</v>
      </c>
      <c r="B100" t="s">
        <v>100</v>
      </c>
      <c r="C100" t="s">
        <v>5</v>
      </c>
      <c r="D100">
        <f>VLOOKUP(A100,[1]Sheet7!$F$4:$I$209,4,FALSE)</f>
        <v>78300</v>
      </c>
      <c r="E100">
        <f>VLOOKUP(A100,[1]Hits!A$1:D$206,4,0)</f>
        <v>49</v>
      </c>
    </row>
    <row r="101" spans="1:5" x14ac:dyDescent="0.2">
      <c r="A101">
        <v>1135</v>
      </c>
      <c r="B101" t="s">
        <v>101</v>
      </c>
      <c r="C101" t="s">
        <v>5</v>
      </c>
      <c r="D101">
        <f>VLOOKUP(A101,[1]Sheet7!$F$4:$I$209,4,FALSE)</f>
        <v>74772</v>
      </c>
      <c r="E101">
        <f>VLOOKUP(A101,[1]Hits!A$1:D$206,4,0)</f>
        <v>23</v>
      </c>
    </row>
    <row r="102" spans="1:5" x14ac:dyDescent="0.2">
      <c r="A102">
        <v>1032</v>
      </c>
      <c r="B102" t="s">
        <v>102</v>
      </c>
      <c r="C102" t="s">
        <v>5</v>
      </c>
      <c r="D102">
        <f>VLOOKUP(A102,[1]Sheet7!$F$4:$I$209,4,FALSE)</f>
        <v>74538</v>
      </c>
      <c r="E102">
        <f>VLOOKUP(A102,[1]Hits!A$1:D$206,4,0)</f>
        <v>64</v>
      </c>
    </row>
    <row r="103" spans="1:5" x14ac:dyDescent="0.2">
      <c r="A103">
        <v>1025</v>
      </c>
      <c r="B103" t="s">
        <v>103</v>
      </c>
      <c r="C103" t="s">
        <v>5</v>
      </c>
      <c r="D103">
        <f>VLOOKUP(A103,[1]Sheet7!$F$4:$I$209,4,FALSE)</f>
        <v>68985</v>
      </c>
      <c r="E103">
        <f>VLOOKUP(A103,[1]Hits!A$1:D$206,4,0)</f>
        <v>41</v>
      </c>
    </row>
    <row r="104" spans="1:5" x14ac:dyDescent="0.2">
      <c r="A104">
        <v>1117</v>
      </c>
      <c r="B104" t="s">
        <v>104</v>
      </c>
      <c r="C104" t="s">
        <v>5</v>
      </c>
      <c r="D104">
        <f>VLOOKUP(A104,[1]Sheet7!$F$4:$I$209,4,FALSE)</f>
        <v>65000</v>
      </c>
      <c r="E104">
        <f>VLOOKUP(A104,[1]Hits!A$1:D$206,4,0)</f>
        <v>23</v>
      </c>
    </row>
    <row r="105" spans="1:5" x14ac:dyDescent="0.2">
      <c r="A105">
        <v>1106</v>
      </c>
      <c r="B105" t="s">
        <v>105</v>
      </c>
      <c r="C105" t="s">
        <v>5</v>
      </c>
      <c r="D105">
        <f>VLOOKUP(A105,[1]Sheet7!$F$4:$I$209,4,FALSE)</f>
        <v>63135</v>
      </c>
      <c r="E105">
        <f>VLOOKUP(A105,[1]Hits!A$1:D$206,4,0)</f>
        <v>23</v>
      </c>
    </row>
    <row r="106" spans="1:5" x14ac:dyDescent="0.2">
      <c r="A106">
        <v>1056</v>
      </c>
      <c r="B106" t="s">
        <v>106</v>
      </c>
      <c r="C106" t="s">
        <v>5</v>
      </c>
      <c r="D106">
        <f>VLOOKUP(A106,[1]Sheet7!$F$4:$I$209,4,FALSE)</f>
        <v>61548</v>
      </c>
      <c r="E106">
        <f>VLOOKUP(A106,[1]Hits!A$1:D$206,4,0)</f>
        <v>50</v>
      </c>
    </row>
    <row r="107" spans="1:5" x14ac:dyDescent="0.2">
      <c r="A107">
        <v>1048</v>
      </c>
      <c r="B107" t="s">
        <v>107</v>
      </c>
      <c r="C107" t="s">
        <v>5</v>
      </c>
      <c r="D107">
        <f>VLOOKUP(A107,[1]Sheet7!$F$4:$I$209,4,FALSE)</f>
        <v>61536</v>
      </c>
      <c r="E107">
        <f>VLOOKUP(A107,[1]Hits!A$1:D$206,4,0)</f>
        <v>98</v>
      </c>
    </row>
    <row r="108" spans="1:5" x14ac:dyDescent="0.2">
      <c r="A108">
        <v>1127</v>
      </c>
      <c r="B108" t="s">
        <v>108</v>
      </c>
      <c r="C108" t="s">
        <v>5</v>
      </c>
      <c r="D108">
        <f>VLOOKUP(A108,[1]Sheet7!$F$4:$I$209,4,FALSE)</f>
        <v>61380</v>
      </c>
      <c r="E108">
        <f>VLOOKUP(A108,[1]Hits!A$1:D$206,4,0)</f>
        <v>20</v>
      </c>
    </row>
    <row r="109" spans="1:5" x14ac:dyDescent="0.2">
      <c r="A109">
        <v>1126</v>
      </c>
      <c r="B109" t="s">
        <v>109</v>
      </c>
      <c r="C109" t="s">
        <v>5</v>
      </c>
      <c r="D109">
        <f>VLOOKUP(A109,[1]Sheet7!$F$4:$I$209,4,FALSE)</f>
        <v>59568</v>
      </c>
      <c r="E109">
        <f>VLOOKUP(A109,[1]Hits!A$1:D$206,4,0)</f>
        <v>16</v>
      </c>
    </row>
    <row r="110" spans="1:5" x14ac:dyDescent="0.2">
      <c r="A110">
        <v>1143</v>
      </c>
      <c r="B110" t="s">
        <v>110</v>
      </c>
      <c r="C110" t="s">
        <v>5</v>
      </c>
      <c r="D110">
        <f>VLOOKUP(A110,[1]Sheet7!$F$4:$I$209,4,FALSE)</f>
        <v>57350</v>
      </c>
      <c r="E110">
        <f>VLOOKUP(A110,[1]Hits!A$1:D$206,4,0)</f>
        <v>23</v>
      </c>
    </row>
    <row r="111" spans="1:5" x14ac:dyDescent="0.2">
      <c r="A111">
        <v>1134</v>
      </c>
      <c r="B111" t="s">
        <v>111</v>
      </c>
      <c r="C111" t="s">
        <v>5</v>
      </c>
      <c r="D111">
        <f>VLOOKUP(A111,[1]Sheet7!$F$4:$I$209,4,FALSE)</f>
        <v>55440</v>
      </c>
      <c r="E111">
        <f>VLOOKUP(A111,[1]Hits!A$1:D$206,4,0)</f>
        <v>25</v>
      </c>
    </row>
    <row r="112" spans="1:5" x14ac:dyDescent="0.2">
      <c r="A112">
        <v>1088</v>
      </c>
      <c r="B112" t="s">
        <v>112</v>
      </c>
      <c r="C112" t="s">
        <v>5</v>
      </c>
      <c r="D112">
        <f>VLOOKUP(A112,[1]Sheet7!$F$4:$I$209,4,FALSE)</f>
        <v>55200</v>
      </c>
      <c r="E112">
        <f>VLOOKUP(A112,[1]Hits!A$1:D$206,4,0)</f>
        <v>23</v>
      </c>
    </row>
    <row r="113" spans="1:5" x14ac:dyDescent="0.2">
      <c r="A113">
        <v>1049</v>
      </c>
      <c r="B113" t="s">
        <v>113</v>
      </c>
      <c r="C113" t="s">
        <v>5</v>
      </c>
      <c r="D113">
        <f>VLOOKUP(A113,[1]Sheet7!$F$4:$I$209,4,FALSE)</f>
        <v>54188</v>
      </c>
      <c r="E113">
        <f>VLOOKUP(A113,[1]Hits!A$1:D$206,4,0)</f>
        <v>102</v>
      </c>
    </row>
    <row r="114" spans="1:5" x14ac:dyDescent="0.2">
      <c r="A114">
        <v>1066</v>
      </c>
      <c r="B114" t="s">
        <v>114</v>
      </c>
      <c r="C114" t="s">
        <v>5</v>
      </c>
      <c r="D114">
        <f>VLOOKUP(A114,[1]Sheet7!$F$4:$I$209,4,FALSE)</f>
        <v>53000</v>
      </c>
      <c r="E114">
        <f>VLOOKUP(A114,[1]Hits!A$1:D$206,4,0)</f>
        <v>35</v>
      </c>
    </row>
    <row r="115" spans="1:5" x14ac:dyDescent="0.2">
      <c r="A115">
        <v>1052</v>
      </c>
      <c r="B115" t="s">
        <v>115</v>
      </c>
      <c r="C115" t="s">
        <v>5</v>
      </c>
      <c r="D115">
        <f>VLOOKUP(A115,[1]Sheet7!$F$4:$I$209,4,FALSE)</f>
        <v>52488</v>
      </c>
      <c r="E115">
        <f>VLOOKUP(A115,[1]Hits!A$1:D$206,4,0)</f>
        <v>75</v>
      </c>
    </row>
    <row r="116" spans="1:5" x14ac:dyDescent="0.2">
      <c r="A116">
        <v>1087</v>
      </c>
      <c r="B116" t="s">
        <v>116</v>
      </c>
      <c r="C116" t="s">
        <v>5</v>
      </c>
      <c r="D116">
        <f>VLOOKUP(A116,[1]Sheet7!$F$4:$I$209,4,FALSE)</f>
        <v>52136</v>
      </c>
      <c r="E116">
        <f>VLOOKUP(A116,[1]Hits!A$1:D$206,4,0)</f>
        <v>23</v>
      </c>
    </row>
    <row r="117" spans="1:5" x14ac:dyDescent="0.2">
      <c r="A117">
        <v>1018</v>
      </c>
      <c r="B117" t="s">
        <v>117</v>
      </c>
      <c r="C117" t="s">
        <v>5</v>
      </c>
      <c r="D117">
        <f>VLOOKUP(A117,[1]Sheet7!$F$4:$I$209,4,FALSE)</f>
        <v>47304</v>
      </c>
      <c r="E117">
        <f>VLOOKUP(A117,[1]Hits!A$1:D$206,4,0)</f>
        <v>21</v>
      </c>
    </row>
    <row r="118" spans="1:5" x14ac:dyDescent="0.2">
      <c r="A118">
        <v>1125</v>
      </c>
      <c r="B118" t="s">
        <v>118</v>
      </c>
      <c r="C118" t="s">
        <v>5</v>
      </c>
      <c r="D118">
        <f>VLOOKUP(A118,[1]Sheet7!$F$4:$I$209,4,FALSE)</f>
        <v>41310</v>
      </c>
      <c r="E118">
        <f>VLOOKUP(A118,[1]Hits!A$1:D$206,4,0)</f>
        <v>18</v>
      </c>
    </row>
    <row r="119" spans="1:5" x14ac:dyDescent="0.2">
      <c r="A119">
        <v>1059</v>
      </c>
      <c r="B119" t="s">
        <v>119</v>
      </c>
      <c r="C119" t="s">
        <v>5</v>
      </c>
      <c r="D119">
        <f>VLOOKUP(A119,[1]Sheet7!$F$4:$I$209,4,FALSE)</f>
        <v>39294</v>
      </c>
      <c r="E119">
        <f>VLOOKUP(A119,[1]Hits!A$1:D$206,4,0)</f>
        <v>67</v>
      </c>
    </row>
    <row r="120" spans="1:5" x14ac:dyDescent="0.2">
      <c r="A120">
        <v>1132</v>
      </c>
      <c r="B120" t="s">
        <v>120</v>
      </c>
      <c r="C120" t="s">
        <v>5</v>
      </c>
      <c r="D120">
        <f>VLOOKUP(A120,[1]Sheet7!$F$4:$I$209,4,FALSE)</f>
        <v>38226</v>
      </c>
      <c r="E120">
        <f>VLOOKUP(A120,[1]Hits!A$1:D$206,4,0)</f>
        <v>19</v>
      </c>
    </row>
    <row r="121" spans="1:5" x14ac:dyDescent="0.2">
      <c r="A121">
        <v>1057</v>
      </c>
      <c r="B121" t="s">
        <v>121</v>
      </c>
      <c r="C121" t="s">
        <v>5</v>
      </c>
      <c r="D121">
        <f>VLOOKUP(A121,[1]Sheet7!$F$4:$I$209,4,FALSE)</f>
        <v>35805</v>
      </c>
      <c r="E121">
        <f>VLOOKUP(A121,[1]Hits!A$1:D$206,4,0)</f>
        <v>85</v>
      </c>
    </row>
    <row r="122" spans="1:5" x14ac:dyDescent="0.2">
      <c r="A122">
        <v>1111</v>
      </c>
      <c r="B122" t="s">
        <v>122</v>
      </c>
      <c r="C122" t="s">
        <v>5</v>
      </c>
      <c r="D122">
        <f>VLOOKUP(A122,[1]Sheet7!$F$4:$I$209,4,FALSE)</f>
        <v>32400</v>
      </c>
      <c r="E122">
        <f>VLOOKUP(A122,[1]Hits!A$1:D$206,4,0)</f>
        <v>2</v>
      </c>
    </row>
    <row r="123" spans="1:5" x14ac:dyDescent="0.2">
      <c r="A123">
        <v>1104</v>
      </c>
      <c r="B123" t="s">
        <v>123</v>
      </c>
      <c r="C123" t="s">
        <v>5</v>
      </c>
      <c r="D123">
        <f>VLOOKUP(A123,[1]Sheet7!$F$4:$I$209,4,FALSE)</f>
        <v>32130</v>
      </c>
      <c r="E123">
        <f>VLOOKUP(A123,[1]Hits!A$1:D$206,4,0)</f>
        <v>23</v>
      </c>
    </row>
    <row r="124" spans="1:5" x14ac:dyDescent="0.2">
      <c r="A124">
        <v>1139</v>
      </c>
      <c r="B124" t="s">
        <v>124</v>
      </c>
      <c r="C124" t="s">
        <v>5</v>
      </c>
      <c r="D124">
        <f>VLOOKUP(A124,[1]Sheet7!$F$4:$I$209,4,FALSE)</f>
        <v>31878</v>
      </c>
      <c r="E124">
        <f>VLOOKUP(A124,[1]Hits!A$1:D$206,4,0)</f>
        <v>18</v>
      </c>
    </row>
    <row r="125" spans="1:5" x14ac:dyDescent="0.2">
      <c r="A125">
        <v>1034</v>
      </c>
      <c r="B125" t="s">
        <v>125</v>
      </c>
      <c r="C125" t="s">
        <v>5</v>
      </c>
      <c r="D125">
        <f>VLOOKUP(A125,[1]Sheet7!$F$4:$I$209,4,FALSE)</f>
        <v>31093</v>
      </c>
      <c r="E125">
        <f>VLOOKUP(A125,[1]Hits!A$1:D$206,4,0)</f>
        <v>72</v>
      </c>
    </row>
    <row r="126" spans="1:5" x14ac:dyDescent="0.2">
      <c r="A126">
        <v>1047</v>
      </c>
      <c r="B126" t="s">
        <v>126</v>
      </c>
      <c r="C126" t="s">
        <v>5</v>
      </c>
      <c r="D126">
        <f>VLOOKUP(A126,[1]Sheet7!$F$4:$I$209,4,FALSE)</f>
        <v>30900</v>
      </c>
      <c r="E126">
        <f>VLOOKUP(A126,[1]Hits!A$1:D$206,4,0)</f>
        <v>97</v>
      </c>
    </row>
    <row r="127" spans="1:5" x14ac:dyDescent="0.2">
      <c r="A127">
        <v>1058</v>
      </c>
      <c r="B127" t="s">
        <v>127</v>
      </c>
      <c r="C127" t="s">
        <v>5</v>
      </c>
      <c r="D127">
        <f>VLOOKUP(A127,[1]Sheet7!$F$4:$I$209,4,FALSE)</f>
        <v>30525</v>
      </c>
      <c r="E127">
        <f>VLOOKUP(A127,[1]Hits!A$1:D$206,4,0)</f>
        <v>63</v>
      </c>
    </row>
    <row r="128" spans="1:5" x14ac:dyDescent="0.2">
      <c r="A128">
        <v>1011</v>
      </c>
      <c r="B128" t="s">
        <v>128</v>
      </c>
      <c r="C128" t="s">
        <v>5</v>
      </c>
      <c r="D128">
        <f>VLOOKUP(A128,[1]Sheet7!$F$4:$I$209,4,FALSE)</f>
        <v>29757</v>
      </c>
      <c r="E128">
        <f>VLOOKUP(A128,[1]Hits!A$1:D$206,4,0)</f>
        <v>17</v>
      </c>
    </row>
    <row r="129" spans="1:5" x14ac:dyDescent="0.2">
      <c r="A129">
        <v>1140</v>
      </c>
      <c r="B129" t="s">
        <v>129</v>
      </c>
      <c r="C129" t="s">
        <v>5</v>
      </c>
      <c r="D129">
        <f>VLOOKUP(A129,[1]Sheet7!$F$4:$I$209,4,FALSE)</f>
        <v>29440</v>
      </c>
      <c r="E129">
        <f>VLOOKUP(A129,[1]Hits!A$1:D$206,4,0)</f>
        <v>12</v>
      </c>
    </row>
    <row r="130" spans="1:5" x14ac:dyDescent="0.2">
      <c r="A130">
        <v>1094</v>
      </c>
      <c r="B130" t="s">
        <v>130</v>
      </c>
      <c r="C130" t="s">
        <v>5</v>
      </c>
      <c r="D130">
        <f>VLOOKUP(A130,[1]Sheet7!$F$4:$I$209,4,FALSE)</f>
        <v>29187</v>
      </c>
      <c r="E130">
        <f>VLOOKUP(A130,[1]Hits!A$1:D$206,4,0)</f>
        <v>16</v>
      </c>
    </row>
    <row r="131" spans="1:5" x14ac:dyDescent="0.2">
      <c r="A131">
        <v>1093</v>
      </c>
      <c r="B131" t="s">
        <v>131</v>
      </c>
      <c r="C131" t="s">
        <v>5</v>
      </c>
      <c r="D131">
        <f>VLOOKUP(A131,[1]Sheet7!$F$4:$I$209,4,FALSE)</f>
        <v>26884</v>
      </c>
      <c r="E131">
        <f>VLOOKUP(A131,[1]Hits!A$1:D$206,4,0)</f>
        <v>15</v>
      </c>
    </row>
    <row r="132" spans="1:5" x14ac:dyDescent="0.2">
      <c r="A132">
        <v>1100</v>
      </c>
      <c r="B132" t="s">
        <v>132</v>
      </c>
      <c r="C132" t="s">
        <v>5</v>
      </c>
      <c r="D132">
        <f>VLOOKUP(A132,[1]Sheet7!$F$4:$I$209,4,FALSE)</f>
        <v>26260</v>
      </c>
      <c r="E132">
        <f>VLOOKUP(A132,[1]Hits!A$1:D$206,4,0)</f>
        <v>9</v>
      </c>
    </row>
    <row r="133" spans="1:5" x14ac:dyDescent="0.2">
      <c r="A133">
        <v>1053</v>
      </c>
      <c r="B133" t="s">
        <v>133</v>
      </c>
      <c r="C133" t="s">
        <v>5</v>
      </c>
      <c r="D133">
        <f>VLOOKUP(A133,[1]Sheet7!$F$4:$I$209,4,FALSE)</f>
        <v>25650</v>
      </c>
      <c r="E133">
        <f>VLOOKUP(A133,[1]Hits!A$1:D$206,4,0)</f>
        <v>71</v>
      </c>
    </row>
    <row r="134" spans="1:5" x14ac:dyDescent="0.2">
      <c r="A134">
        <v>1138</v>
      </c>
      <c r="B134" t="s">
        <v>134</v>
      </c>
      <c r="C134" t="s">
        <v>5</v>
      </c>
      <c r="D134">
        <f>VLOOKUP(A134,[1]Sheet7!$F$4:$I$209,4,FALSE)</f>
        <v>24705</v>
      </c>
      <c r="E134">
        <f>VLOOKUP(A134,[1]Hits!A$1:D$206,4,0)</f>
        <v>12</v>
      </c>
    </row>
    <row r="135" spans="1:5" x14ac:dyDescent="0.2">
      <c r="A135">
        <v>1038</v>
      </c>
      <c r="B135" t="s">
        <v>135</v>
      </c>
      <c r="C135" t="s">
        <v>5</v>
      </c>
      <c r="D135">
        <f>VLOOKUP(A135,[1]Sheet7!$F$4:$I$209,4,FALSE)</f>
        <v>22302</v>
      </c>
      <c r="E135">
        <f>VLOOKUP(A135,[1]Hits!A$1:D$206,4,0)</f>
        <v>77</v>
      </c>
    </row>
    <row r="136" spans="1:5" x14ac:dyDescent="0.2">
      <c r="A136">
        <v>1136</v>
      </c>
      <c r="B136" t="s">
        <v>136</v>
      </c>
      <c r="C136" t="s">
        <v>5</v>
      </c>
      <c r="D136">
        <f>VLOOKUP(A136,[1]Sheet7!$F$4:$I$209,4,FALSE)</f>
        <v>21600</v>
      </c>
      <c r="E136">
        <f>VLOOKUP(A136,[1]Hits!A$1:D$206,4,0)</f>
        <v>13</v>
      </c>
    </row>
    <row r="137" spans="1:5" x14ac:dyDescent="0.2">
      <c r="A137">
        <v>1110</v>
      </c>
      <c r="B137" t="s">
        <v>137</v>
      </c>
      <c r="C137" t="s">
        <v>5</v>
      </c>
      <c r="D137">
        <f>VLOOKUP(A137,[1]Sheet7!$F$4:$I$209,4,FALSE)</f>
        <v>18225</v>
      </c>
      <c r="E137">
        <f>VLOOKUP(A137,[1]Hits!A$1:D$206,4,0)</f>
        <v>3</v>
      </c>
    </row>
    <row r="138" spans="1:5" x14ac:dyDescent="0.2">
      <c r="A138">
        <v>1099</v>
      </c>
      <c r="B138" t="s">
        <v>138</v>
      </c>
      <c r="C138" t="s">
        <v>5</v>
      </c>
      <c r="D138">
        <f>VLOOKUP(A138,[1]Sheet7!$F$4:$I$209,4,FALSE)</f>
        <v>17876</v>
      </c>
      <c r="E138">
        <f>VLOOKUP(A138,[1]Hits!A$1:D$206,4,0)</f>
        <v>6</v>
      </c>
    </row>
    <row r="139" spans="1:5" x14ac:dyDescent="0.2">
      <c r="A139">
        <v>1051</v>
      </c>
      <c r="B139" t="s">
        <v>139</v>
      </c>
      <c r="C139" t="s">
        <v>5</v>
      </c>
      <c r="D139">
        <f>VLOOKUP(A139,[1]Sheet7!$F$4:$I$209,4,FALSE)</f>
        <v>17685</v>
      </c>
      <c r="E139">
        <f>VLOOKUP(A139,[1]Hits!A$1:D$206,4,0)</f>
        <v>82</v>
      </c>
    </row>
    <row r="140" spans="1:5" x14ac:dyDescent="0.2">
      <c r="A140">
        <v>1023</v>
      </c>
      <c r="B140" t="s">
        <v>140</v>
      </c>
      <c r="C140" t="s">
        <v>5</v>
      </c>
      <c r="D140">
        <f>VLOOKUP(A140,[1]Sheet7!$F$4:$I$209,4,FALSE)</f>
        <v>17250</v>
      </c>
      <c r="E140">
        <f>VLOOKUP(A140,[1]Hits!A$1:D$206,4,0)</f>
        <v>32</v>
      </c>
    </row>
    <row r="141" spans="1:5" x14ac:dyDescent="0.2">
      <c r="A141">
        <v>1014</v>
      </c>
      <c r="B141" t="s">
        <v>141</v>
      </c>
      <c r="C141" t="s">
        <v>5</v>
      </c>
      <c r="D141">
        <f>VLOOKUP(A141,[1]Sheet7!$F$4:$I$209,4,FALSE)</f>
        <v>16125</v>
      </c>
      <c r="E141">
        <f>VLOOKUP(A141,[1]Hits!A$1:D$206,4,0)</f>
        <v>15</v>
      </c>
    </row>
    <row r="142" spans="1:5" x14ac:dyDescent="0.2">
      <c r="A142">
        <v>1089</v>
      </c>
      <c r="B142" t="s">
        <v>142</v>
      </c>
      <c r="C142" t="s">
        <v>5</v>
      </c>
      <c r="D142">
        <f>VLOOKUP(A142,[1]Sheet7!$F$4:$I$209,4,FALSE)</f>
        <v>15960</v>
      </c>
      <c r="E142">
        <f>VLOOKUP(A142,[1]Hits!A$1:D$206,4,0)</f>
        <v>6</v>
      </c>
    </row>
    <row r="143" spans="1:5" x14ac:dyDescent="0.2">
      <c r="A143">
        <v>1031</v>
      </c>
      <c r="B143" t="s">
        <v>143</v>
      </c>
      <c r="C143" t="s">
        <v>5</v>
      </c>
      <c r="D143">
        <f>VLOOKUP(A143,[1]Sheet7!$F$4:$I$209,4,FALSE)</f>
        <v>14756</v>
      </c>
      <c r="E143">
        <f>VLOOKUP(A143,[1]Hits!A$1:D$206,4,0)</f>
        <v>82</v>
      </c>
    </row>
    <row r="144" spans="1:5" x14ac:dyDescent="0.2">
      <c r="A144">
        <v>1096</v>
      </c>
      <c r="B144" t="s">
        <v>144</v>
      </c>
      <c r="C144" t="s">
        <v>5</v>
      </c>
      <c r="D144">
        <f>VLOOKUP(A144,[1]Sheet7!$F$4:$I$209,4,FALSE)</f>
        <v>14476</v>
      </c>
      <c r="E144">
        <f>VLOOKUP(A144,[1]Hits!A$1:D$206,4,0)</f>
        <v>5</v>
      </c>
    </row>
    <row r="145" spans="1:5" x14ac:dyDescent="0.2">
      <c r="A145">
        <v>1028</v>
      </c>
      <c r="B145" t="s">
        <v>145</v>
      </c>
      <c r="C145" t="s">
        <v>5</v>
      </c>
      <c r="D145">
        <f>VLOOKUP(A145,[1]Sheet7!$F$4:$I$209,4,FALSE)</f>
        <v>14276</v>
      </c>
      <c r="E145">
        <f>VLOOKUP(A145,[1]Hits!A$1:D$206,4,0)</f>
        <v>24</v>
      </c>
    </row>
    <row r="146" spans="1:5" x14ac:dyDescent="0.2">
      <c r="A146">
        <v>1060</v>
      </c>
      <c r="B146" t="s">
        <v>146</v>
      </c>
      <c r="C146" t="s">
        <v>5</v>
      </c>
      <c r="D146">
        <f>VLOOKUP(A146,[1]Sheet7!$F$4:$I$209,4,FALSE)</f>
        <v>13975</v>
      </c>
      <c r="E146">
        <f>VLOOKUP(A146,[1]Hits!A$1:D$206,4,0)</f>
        <v>80</v>
      </c>
    </row>
    <row r="147" spans="1:5" x14ac:dyDescent="0.2">
      <c r="A147">
        <v>1020</v>
      </c>
      <c r="B147" t="s">
        <v>147</v>
      </c>
      <c r="C147" t="s">
        <v>5</v>
      </c>
      <c r="D147">
        <f>VLOOKUP(A147,[1]Sheet7!$F$4:$I$209,4,FALSE)</f>
        <v>12964</v>
      </c>
      <c r="E147">
        <f>VLOOKUP(A147,[1]Hits!A$1:D$206,4,0)</f>
        <v>36</v>
      </c>
    </row>
    <row r="148" spans="1:5" x14ac:dyDescent="0.2">
      <c r="A148">
        <v>1030</v>
      </c>
      <c r="B148" t="s">
        <v>148</v>
      </c>
      <c r="C148" t="s">
        <v>5</v>
      </c>
      <c r="D148">
        <f>VLOOKUP(A148,[1]Sheet7!$F$4:$I$209,4,FALSE)</f>
        <v>12597</v>
      </c>
      <c r="E148">
        <f>VLOOKUP(A148,[1]Hits!A$1:D$206,4,0)</f>
        <v>74</v>
      </c>
    </row>
    <row r="149" spans="1:5" x14ac:dyDescent="0.2">
      <c r="A149">
        <v>1080</v>
      </c>
      <c r="B149" t="s">
        <v>149</v>
      </c>
      <c r="C149" t="s">
        <v>5</v>
      </c>
      <c r="D149">
        <f>VLOOKUP(A149,[1]Sheet7!$F$4:$I$209,4,FALSE)</f>
        <v>12274</v>
      </c>
      <c r="E149">
        <f>VLOOKUP(A149,[1]Hits!A$1:D$206,4,0)</f>
        <v>5</v>
      </c>
    </row>
    <row r="150" spans="1:5" x14ac:dyDescent="0.2">
      <c r="A150">
        <v>1081</v>
      </c>
      <c r="B150" t="s">
        <v>150</v>
      </c>
      <c r="C150" t="s">
        <v>5</v>
      </c>
      <c r="D150">
        <f>VLOOKUP(A150,[1]Sheet7!$F$4:$I$209,4,FALSE)</f>
        <v>10794</v>
      </c>
      <c r="E150">
        <f>VLOOKUP(A150,[1]Hits!A$1:D$206,4,0)</f>
        <v>3</v>
      </c>
    </row>
    <row r="151" spans="1:5" x14ac:dyDescent="0.2">
      <c r="A151">
        <v>1082</v>
      </c>
      <c r="B151" t="s">
        <v>151</v>
      </c>
      <c r="C151" t="s">
        <v>5</v>
      </c>
      <c r="D151">
        <f>VLOOKUP(A151,[1]Sheet7!$F$4:$I$209,4,FALSE)</f>
        <v>10530</v>
      </c>
      <c r="E151">
        <f>VLOOKUP(A151,[1]Hits!A$1:D$206,4,0)</f>
        <v>2</v>
      </c>
    </row>
    <row r="152" spans="1:5" x14ac:dyDescent="0.2">
      <c r="A152">
        <v>1026</v>
      </c>
      <c r="B152" t="s">
        <v>152</v>
      </c>
      <c r="C152" t="s">
        <v>5</v>
      </c>
      <c r="D152">
        <f>VLOOKUP(A152,[1]Sheet7!$F$4:$I$209,4,FALSE)</f>
        <v>10244</v>
      </c>
      <c r="E152">
        <f>VLOOKUP(A152,[1]Hits!A$1:D$206,4,0)</f>
        <v>31</v>
      </c>
    </row>
    <row r="153" spans="1:5" x14ac:dyDescent="0.2">
      <c r="A153">
        <v>1071</v>
      </c>
      <c r="B153" t="s">
        <v>153</v>
      </c>
      <c r="C153" t="s">
        <v>5</v>
      </c>
      <c r="D153">
        <f>VLOOKUP(A153,[1]Sheet7!$F$4:$I$209,4,FALSE)</f>
        <v>10024</v>
      </c>
      <c r="E153">
        <f>VLOOKUP(A153,[1]Hits!A$1:D$206,4,0)</f>
        <v>4</v>
      </c>
    </row>
    <row r="154" spans="1:5" x14ac:dyDescent="0.2">
      <c r="A154">
        <v>1095</v>
      </c>
      <c r="B154" t="s">
        <v>154</v>
      </c>
      <c r="C154" t="s">
        <v>5</v>
      </c>
      <c r="D154">
        <f>VLOOKUP(A154,[1]Sheet7!$F$4:$I$209,4,FALSE)</f>
        <v>9198</v>
      </c>
      <c r="E154">
        <f>VLOOKUP(A154,[1]Hits!A$1:D$206,4,0)</f>
        <v>6</v>
      </c>
    </row>
    <row r="155" spans="1:5" x14ac:dyDescent="0.2">
      <c r="A155">
        <v>1084</v>
      </c>
      <c r="B155" t="s">
        <v>155</v>
      </c>
      <c r="C155" t="s">
        <v>5</v>
      </c>
      <c r="D155">
        <f>VLOOKUP(A155,[1]Sheet7!$F$4:$I$209,4,FALSE)</f>
        <v>8569</v>
      </c>
      <c r="E155">
        <f>VLOOKUP(A155,[1]Hits!A$1:D$206,4,0)</f>
        <v>4</v>
      </c>
    </row>
    <row r="156" spans="1:5" x14ac:dyDescent="0.2">
      <c r="A156">
        <v>1107</v>
      </c>
      <c r="B156" t="s">
        <v>156</v>
      </c>
      <c r="C156" t="s">
        <v>5</v>
      </c>
      <c r="D156">
        <f>VLOOKUP(A156,[1]Sheet7!$F$4:$I$209,4,FALSE)</f>
        <v>8388</v>
      </c>
      <c r="E156">
        <f>VLOOKUP(A156,[1]Hits!A$1:D$206,4,0)</f>
        <v>2</v>
      </c>
    </row>
    <row r="157" spans="1:5" x14ac:dyDescent="0.2">
      <c r="A157">
        <v>1074</v>
      </c>
      <c r="B157" t="s">
        <v>157</v>
      </c>
      <c r="C157" t="s">
        <v>5</v>
      </c>
      <c r="D157">
        <f>VLOOKUP(A157,[1]Sheet7!$F$4:$I$209,4,FALSE)</f>
        <v>7659</v>
      </c>
      <c r="E157">
        <f>VLOOKUP(A157,[1]Hits!A$1:D$206,4,0)</f>
        <v>2</v>
      </c>
    </row>
    <row r="158" spans="1:5" x14ac:dyDescent="0.2">
      <c r="A158">
        <v>1145</v>
      </c>
      <c r="B158" t="s">
        <v>158</v>
      </c>
      <c r="C158" t="s">
        <v>5</v>
      </c>
      <c r="D158">
        <f>VLOOKUP(A158,[1]Sheet7!$F$4:$I$209,4,FALSE)</f>
        <v>7648</v>
      </c>
      <c r="E158">
        <f>VLOOKUP(A158,[1]Hits!A$1:D$206,4,0)</f>
        <v>2</v>
      </c>
    </row>
    <row r="159" spans="1:5" x14ac:dyDescent="0.2">
      <c r="A159">
        <v>1119</v>
      </c>
      <c r="B159" t="s">
        <v>159</v>
      </c>
      <c r="C159" t="s">
        <v>5</v>
      </c>
      <c r="D159">
        <f>VLOOKUP(A159,[1]Sheet7!$F$4:$I$209,4,FALSE)</f>
        <v>7590</v>
      </c>
      <c r="E159">
        <f>VLOOKUP(A159,[1]Hits!A$1:D$206,4,0)</f>
        <v>3</v>
      </c>
    </row>
    <row r="160" spans="1:5" x14ac:dyDescent="0.2">
      <c r="A160">
        <v>1149</v>
      </c>
      <c r="B160" t="s">
        <v>160</v>
      </c>
      <c r="C160" t="s">
        <v>5</v>
      </c>
      <c r="D160">
        <f>VLOOKUP(A160,[1]Sheet7!$F$4:$I$209,4,FALSE)</f>
        <v>6790</v>
      </c>
      <c r="E160">
        <f>VLOOKUP(A160,[1]Hits!A$1:D$206,4,0)</f>
        <v>3</v>
      </c>
    </row>
    <row r="161" spans="1:5" x14ac:dyDescent="0.2">
      <c r="A161">
        <v>1042</v>
      </c>
      <c r="B161" t="s">
        <v>161</v>
      </c>
      <c r="C161" t="s">
        <v>5</v>
      </c>
      <c r="D161">
        <f>VLOOKUP(A161,[1]Sheet7!$F$4:$I$209,4,FALSE)</f>
        <v>6572</v>
      </c>
      <c r="E161">
        <f>VLOOKUP(A161,[1]Hits!A$1:D$206,4,0)</f>
        <v>306</v>
      </c>
    </row>
    <row r="162" spans="1:5" x14ac:dyDescent="0.2">
      <c r="A162">
        <v>1102</v>
      </c>
      <c r="B162" t="s">
        <v>162</v>
      </c>
      <c r="C162" t="s">
        <v>5</v>
      </c>
      <c r="D162">
        <f>VLOOKUP(A162,[1]Sheet7!$F$4:$I$209,4,FALSE)</f>
        <v>6556</v>
      </c>
      <c r="E162">
        <f>VLOOKUP(A162,[1]Hits!A$1:D$206,4,0)</f>
        <v>2</v>
      </c>
    </row>
    <row r="163" spans="1:5" x14ac:dyDescent="0.2">
      <c r="A163">
        <v>1137</v>
      </c>
      <c r="B163" t="s">
        <v>163</v>
      </c>
      <c r="C163" t="s">
        <v>5</v>
      </c>
      <c r="D163">
        <f>VLOOKUP(A163,[1]Sheet7!$F$4:$I$209,4,FALSE)</f>
        <v>6556</v>
      </c>
      <c r="E163">
        <f>VLOOKUP(A163,[1]Hits!A$1:D$206,4,0)</f>
        <v>5</v>
      </c>
    </row>
    <row r="164" spans="1:5" x14ac:dyDescent="0.2">
      <c r="A164">
        <v>1101</v>
      </c>
      <c r="B164" t="s">
        <v>164</v>
      </c>
      <c r="C164" t="s">
        <v>165</v>
      </c>
      <c r="D164">
        <f>VLOOKUP(A164,[1]Sheet7!$F$4:$I$209,4,FALSE)</f>
        <v>6536</v>
      </c>
      <c r="E164">
        <f>VLOOKUP(A164,[1]Hits!A$1:D$206,4,0)</f>
        <v>3</v>
      </c>
    </row>
    <row r="165" spans="1:5" x14ac:dyDescent="0.2">
      <c r="A165">
        <v>1141</v>
      </c>
      <c r="B165" t="s">
        <v>166</v>
      </c>
      <c r="C165" t="s">
        <v>5</v>
      </c>
      <c r="D165">
        <f>VLOOKUP(A165,[1]Sheet7!$F$4:$I$209,4,FALSE)</f>
        <v>6440</v>
      </c>
      <c r="E165">
        <f>VLOOKUP(A165,[1]Hits!A$1:D$206,4,0)</f>
        <v>5</v>
      </c>
    </row>
    <row r="166" spans="1:5" x14ac:dyDescent="0.2">
      <c r="A166">
        <v>1114</v>
      </c>
      <c r="B166" t="s">
        <v>167</v>
      </c>
      <c r="C166" t="s">
        <v>5</v>
      </c>
      <c r="D166">
        <f>VLOOKUP(A166,[1]Sheet7!$F$4:$I$209,4,FALSE)</f>
        <v>6439</v>
      </c>
      <c r="E166">
        <f>VLOOKUP(A166,[1]Hits!A$1:D$206,4,0)</f>
        <v>3</v>
      </c>
    </row>
    <row r="167" spans="1:5" x14ac:dyDescent="0.2">
      <c r="A167">
        <v>1142</v>
      </c>
      <c r="B167" t="s">
        <v>168</v>
      </c>
      <c r="C167" t="s">
        <v>5</v>
      </c>
      <c r="D167">
        <f>VLOOKUP(A167,[1]Sheet7!$F$4:$I$209,4,FALSE)</f>
        <v>6300</v>
      </c>
      <c r="E167">
        <f>VLOOKUP(A167,[1]Hits!A$1:D$206,4,0)</f>
        <v>1</v>
      </c>
    </row>
    <row r="168" spans="1:5" x14ac:dyDescent="0.2">
      <c r="A168">
        <v>1079</v>
      </c>
      <c r="B168" t="s">
        <v>169</v>
      </c>
      <c r="C168" t="s">
        <v>5</v>
      </c>
      <c r="D168">
        <f>VLOOKUP(A168,[1]Sheet7!$F$4:$I$209,4,FALSE)</f>
        <v>6210</v>
      </c>
      <c r="E168">
        <f>VLOOKUP(A168,[1]Hits!A$1:D$206,4,0)</f>
        <v>3</v>
      </c>
    </row>
    <row r="169" spans="1:5" x14ac:dyDescent="0.2">
      <c r="A169">
        <v>1122</v>
      </c>
      <c r="B169" t="s">
        <v>170</v>
      </c>
      <c r="C169" t="s">
        <v>5</v>
      </c>
      <c r="D169">
        <f>VLOOKUP(A169,[1]Sheet7!$F$4:$I$209,4,FALSE)</f>
        <v>6105</v>
      </c>
      <c r="E169">
        <f>VLOOKUP(A169,[1]Hits!A$1:D$206,4,0)</f>
        <v>2</v>
      </c>
    </row>
    <row r="170" spans="1:5" x14ac:dyDescent="0.2">
      <c r="A170">
        <v>1108</v>
      </c>
      <c r="B170" t="s">
        <v>171</v>
      </c>
      <c r="C170" t="s">
        <v>5</v>
      </c>
      <c r="D170">
        <f>VLOOKUP(A170,[1]Sheet7!$F$4:$I$209,4,FALSE)</f>
        <v>5805</v>
      </c>
      <c r="E170">
        <f>VLOOKUP(A170,[1]Hits!A$1:D$206,4,0)</f>
        <v>3</v>
      </c>
    </row>
    <row r="171" spans="1:5" x14ac:dyDescent="0.2">
      <c r="A171">
        <v>1112</v>
      </c>
      <c r="B171" t="s">
        <v>172</v>
      </c>
      <c r="C171" t="s">
        <v>5</v>
      </c>
      <c r="D171">
        <f>VLOOKUP(A171,[1]Sheet7!$F$4:$I$209,4,FALSE)</f>
        <v>5656</v>
      </c>
      <c r="E171">
        <f>VLOOKUP(A171,[1]Hits!A$1:D$206,4,0)</f>
        <v>2</v>
      </c>
    </row>
    <row r="172" spans="1:5" x14ac:dyDescent="0.2">
      <c r="A172">
        <v>1044</v>
      </c>
      <c r="B172" t="s">
        <v>173</v>
      </c>
      <c r="C172" t="s">
        <v>5</v>
      </c>
      <c r="D172">
        <f>VLOOKUP(A172,[1]Sheet7!$F$4:$I$209,4,FALSE)</f>
        <v>5524</v>
      </c>
      <c r="E172">
        <f>VLOOKUP(A172,[1]Hits!A$1:D$206,4,0)</f>
        <v>101</v>
      </c>
    </row>
    <row r="173" spans="1:5" x14ac:dyDescent="0.2">
      <c r="A173">
        <v>1147</v>
      </c>
      <c r="B173" t="s">
        <v>174</v>
      </c>
      <c r="C173" t="s">
        <v>5</v>
      </c>
      <c r="D173">
        <f>VLOOKUP(A173,[1]Sheet7!$F$4:$I$209,4,FALSE)</f>
        <v>5425</v>
      </c>
      <c r="E173">
        <f>VLOOKUP(A173,[1]Hits!A$1:D$206,4,0)</f>
        <v>2</v>
      </c>
    </row>
    <row r="174" spans="1:5" x14ac:dyDescent="0.2">
      <c r="A174">
        <v>1116</v>
      </c>
      <c r="B174" t="s">
        <v>175</v>
      </c>
      <c r="C174" t="s">
        <v>5</v>
      </c>
      <c r="D174">
        <f>VLOOKUP(A174,[1]Sheet7!$F$4:$I$209,4,FALSE)</f>
        <v>5320</v>
      </c>
      <c r="E174">
        <f>VLOOKUP(A174,[1]Hits!A$1:D$206,4,0)</f>
        <v>3</v>
      </c>
    </row>
    <row r="175" spans="1:5" x14ac:dyDescent="0.2">
      <c r="A175">
        <v>1017</v>
      </c>
      <c r="B175" t="s">
        <v>176</v>
      </c>
      <c r="C175" t="s">
        <v>5</v>
      </c>
      <c r="D175">
        <f>VLOOKUP(A175,[1]Sheet7!$F$4:$I$209,4,FALSE)</f>
        <v>5166</v>
      </c>
      <c r="E175">
        <f>VLOOKUP(A175,[1]Hits!A$1:D$206,4,0)</f>
        <v>8</v>
      </c>
    </row>
    <row r="176" spans="1:5" x14ac:dyDescent="0.2">
      <c r="A176">
        <v>1027</v>
      </c>
      <c r="B176" t="s">
        <v>177</v>
      </c>
      <c r="C176" t="s">
        <v>5</v>
      </c>
      <c r="D176">
        <f>VLOOKUP(A176,[1]Sheet7!$F$4:$I$209,4,FALSE)</f>
        <v>5166</v>
      </c>
      <c r="E176">
        <f>VLOOKUP(A176,[1]Hits!A$1:D$206,4,0)</f>
        <v>27</v>
      </c>
    </row>
    <row r="177" spans="1:5" x14ac:dyDescent="0.2">
      <c r="A177">
        <v>1098</v>
      </c>
      <c r="B177" t="s">
        <v>178</v>
      </c>
      <c r="C177" t="s">
        <v>5</v>
      </c>
      <c r="D177">
        <f>VLOOKUP(A177,[1]Sheet7!$F$4:$I$209,4,FALSE)</f>
        <v>5133</v>
      </c>
      <c r="E177">
        <f>VLOOKUP(A177,[1]Hits!A$1:D$206,4,0)</f>
        <v>2</v>
      </c>
    </row>
    <row r="178" spans="1:5" x14ac:dyDescent="0.2">
      <c r="A178">
        <v>1073</v>
      </c>
      <c r="B178" t="s">
        <v>179</v>
      </c>
      <c r="C178" t="s">
        <v>5</v>
      </c>
      <c r="D178">
        <f>VLOOKUP(A178,[1]Sheet7!$F$4:$I$209,4,FALSE)</f>
        <v>4888</v>
      </c>
      <c r="E178">
        <f>VLOOKUP(A178,[1]Hits!A$1:D$206,4,0)</f>
        <v>3</v>
      </c>
    </row>
    <row r="179" spans="1:5" x14ac:dyDescent="0.2">
      <c r="A179">
        <v>1085</v>
      </c>
      <c r="B179" t="s">
        <v>180</v>
      </c>
      <c r="C179" t="s">
        <v>5</v>
      </c>
      <c r="D179">
        <f>VLOOKUP(A179,[1]Sheet7!$F$4:$I$209,4,FALSE)</f>
        <v>4725</v>
      </c>
      <c r="E179">
        <f>VLOOKUP(A179,[1]Hits!A$1:D$206,4,0)</f>
        <v>1</v>
      </c>
    </row>
    <row r="180" spans="1:5" x14ac:dyDescent="0.2">
      <c r="A180">
        <v>1022</v>
      </c>
      <c r="B180" t="s">
        <v>181</v>
      </c>
      <c r="C180" t="s">
        <v>5</v>
      </c>
      <c r="D180">
        <f>VLOOKUP(A180,[1]Sheet7!$F$4:$I$209,4,FALSE)</f>
        <v>4648</v>
      </c>
      <c r="E180">
        <f>VLOOKUP(A180,[1]Hits!A$1:D$206,4,0)</f>
        <v>28</v>
      </c>
    </row>
    <row r="181" spans="1:5" x14ac:dyDescent="0.2">
      <c r="A181">
        <v>1118</v>
      </c>
      <c r="B181" t="s">
        <v>182</v>
      </c>
      <c r="C181" t="s">
        <v>5</v>
      </c>
      <c r="D181">
        <f>VLOOKUP(A181,[1]Sheet7!$F$4:$I$209,4,FALSE)</f>
        <v>4584</v>
      </c>
      <c r="E181">
        <f>VLOOKUP(A181,[1]Hits!A$1:D$206,4,0)</f>
        <v>3</v>
      </c>
    </row>
    <row r="182" spans="1:5" x14ac:dyDescent="0.2">
      <c r="A182">
        <v>1124</v>
      </c>
      <c r="B182" t="s">
        <v>183</v>
      </c>
      <c r="C182" t="s">
        <v>5</v>
      </c>
      <c r="D182">
        <f>VLOOKUP(A182,[1]Sheet7!$F$4:$I$209,4,FALSE)</f>
        <v>4389</v>
      </c>
      <c r="E182">
        <f>VLOOKUP(A182,[1]Hits!A$1:D$206,4,0)</f>
        <v>2</v>
      </c>
    </row>
    <row r="183" spans="1:5" x14ac:dyDescent="0.2">
      <c r="A183">
        <v>1072</v>
      </c>
      <c r="B183" t="s">
        <v>184</v>
      </c>
      <c r="C183" t="s">
        <v>5</v>
      </c>
      <c r="D183">
        <f>VLOOKUP(A183,[1]Sheet7!$F$4:$I$209,4,FALSE)</f>
        <v>4263</v>
      </c>
      <c r="E183">
        <f>VLOOKUP(A183,[1]Hits!A$1:D$206,4,0)</f>
        <v>3</v>
      </c>
    </row>
    <row r="184" spans="1:5" x14ac:dyDescent="0.2">
      <c r="A184">
        <v>1078</v>
      </c>
      <c r="B184" t="s">
        <v>185</v>
      </c>
      <c r="C184" t="s">
        <v>5</v>
      </c>
      <c r="D184">
        <f>VLOOKUP(A184,[1]Sheet7!$F$4:$I$209,4,FALSE)</f>
        <v>4200</v>
      </c>
      <c r="E184">
        <f>VLOOKUP(A184,[1]Hits!A$1:D$206,4,0)</f>
        <v>1</v>
      </c>
    </row>
    <row r="185" spans="1:5" x14ac:dyDescent="0.2">
      <c r="A185">
        <v>1146</v>
      </c>
      <c r="B185" t="s">
        <v>186</v>
      </c>
      <c r="C185" t="s">
        <v>5</v>
      </c>
      <c r="D185">
        <f>VLOOKUP(A185,[1]Sheet7!$F$4:$I$209,4,FALSE)</f>
        <v>4050</v>
      </c>
      <c r="E185">
        <f>VLOOKUP(A185,[1]Hits!A$1:D$206,4,0)</f>
        <v>2</v>
      </c>
    </row>
    <row r="186" spans="1:5" x14ac:dyDescent="0.2">
      <c r="A186">
        <v>1077</v>
      </c>
      <c r="B186" t="s">
        <v>187</v>
      </c>
      <c r="C186" t="s">
        <v>5</v>
      </c>
      <c r="D186">
        <f>VLOOKUP(A186,[1]Sheet7!$F$4:$I$209,4,FALSE)</f>
        <v>3978</v>
      </c>
      <c r="E186">
        <f>VLOOKUP(A186,[1]Hits!A$1:D$206,4,0)</f>
        <v>2</v>
      </c>
    </row>
    <row r="187" spans="1:5" x14ac:dyDescent="0.2">
      <c r="A187">
        <v>1024</v>
      </c>
      <c r="B187" t="s">
        <v>188</v>
      </c>
      <c r="C187" t="s">
        <v>5</v>
      </c>
      <c r="D187">
        <f>VLOOKUP(A187,[1]Sheet7!$F$4:$I$209,4,FALSE)</f>
        <v>3416</v>
      </c>
      <c r="E187">
        <f>VLOOKUP(A187,[1]Hits!A$1:D$206,4,0)</f>
        <v>34</v>
      </c>
    </row>
    <row r="188" spans="1:5" x14ac:dyDescent="0.2">
      <c r="A188">
        <v>1075</v>
      </c>
      <c r="B188" t="s">
        <v>189</v>
      </c>
      <c r="C188" t="s">
        <v>5</v>
      </c>
      <c r="D188">
        <f>VLOOKUP(A188,[1]Sheet7!$F$4:$I$209,4,FALSE)</f>
        <v>3075</v>
      </c>
      <c r="E188">
        <f>VLOOKUP(A188,[1]Hits!A$1:D$206,4,0)</f>
        <v>1</v>
      </c>
    </row>
    <row r="189" spans="1:5" x14ac:dyDescent="0.2">
      <c r="A189">
        <v>1121</v>
      </c>
      <c r="B189" t="s">
        <v>190</v>
      </c>
      <c r="C189" t="s">
        <v>5</v>
      </c>
      <c r="D189">
        <f>VLOOKUP(A189,[1]Sheet7!$F$4:$I$209,4,FALSE)</f>
        <v>3024</v>
      </c>
      <c r="E189">
        <f>VLOOKUP(A189,[1]Hits!A$1:D$206,4,0)</f>
        <v>1</v>
      </c>
    </row>
    <row r="190" spans="1:5" x14ac:dyDescent="0.2">
      <c r="A190">
        <v>1148</v>
      </c>
      <c r="B190" t="s">
        <v>191</v>
      </c>
      <c r="C190" t="s">
        <v>5</v>
      </c>
      <c r="D190">
        <f>VLOOKUP(A190,[1]Sheet7!$F$4:$I$209,4,FALSE)</f>
        <v>2960</v>
      </c>
      <c r="E190">
        <f>VLOOKUP(A190,[1]Hits!A$1:D$206,4,0)</f>
        <v>1</v>
      </c>
    </row>
    <row r="191" spans="1:5" x14ac:dyDescent="0.2">
      <c r="A191">
        <v>1103</v>
      </c>
      <c r="B191" t="s">
        <v>192</v>
      </c>
      <c r="C191" t="s">
        <v>5</v>
      </c>
      <c r="D191">
        <f>VLOOKUP(A191,[1]Sheet7!$F$4:$I$209,4,FALSE)</f>
        <v>2907</v>
      </c>
      <c r="E191">
        <f>VLOOKUP(A191,[1]Hits!A$1:D$206,4,0)</f>
        <v>2</v>
      </c>
    </row>
    <row r="192" spans="1:5" x14ac:dyDescent="0.2">
      <c r="A192">
        <v>1097</v>
      </c>
      <c r="B192" t="s">
        <v>193</v>
      </c>
      <c r="C192" t="s">
        <v>5</v>
      </c>
      <c r="D192">
        <f>VLOOKUP(A192,[1]Sheet7!$F$4:$I$209,4,FALSE)</f>
        <v>2839</v>
      </c>
      <c r="E192">
        <f>VLOOKUP(A192,[1]Hits!A$1:D$206,4,0)</f>
        <v>1</v>
      </c>
    </row>
    <row r="193" spans="1:5" x14ac:dyDescent="0.2">
      <c r="A193">
        <v>1076</v>
      </c>
      <c r="B193" t="s">
        <v>194</v>
      </c>
      <c r="C193" t="s">
        <v>5</v>
      </c>
      <c r="D193">
        <f>VLOOKUP(A193,[1]Sheet7!$F$4:$I$209,4,FALSE)</f>
        <v>2592</v>
      </c>
      <c r="E193">
        <f>VLOOKUP(A193,[1]Hits!A$1:D$206,4,0)</f>
        <v>1</v>
      </c>
    </row>
    <row r="194" spans="1:5" x14ac:dyDescent="0.2">
      <c r="A194">
        <v>1019</v>
      </c>
      <c r="B194" t="s">
        <v>195</v>
      </c>
      <c r="C194" t="s">
        <v>5</v>
      </c>
      <c r="D194">
        <f>VLOOKUP(A194,[1]Sheet7!$F$4:$I$209,4,FALSE)</f>
        <v>2500</v>
      </c>
      <c r="E194">
        <f>VLOOKUP(A194,[1]Hits!A$1:D$206,4,0)</f>
        <v>7</v>
      </c>
    </row>
    <row r="195" spans="1:5" x14ac:dyDescent="0.2">
      <c r="A195">
        <v>1120</v>
      </c>
      <c r="B195" t="s">
        <v>196</v>
      </c>
      <c r="C195" t="s">
        <v>5</v>
      </c>
      <c r="D195">
        <f>VLOOKUP(A195,[1]Sheet7!$F$4:$I$209,4,FALSE)</f>
        <v>2490</v>
      </c>
      <c r="E195">
        <f>VLOOKUP(A195,[1]Hits!A$1:D$206,4,0)</f>
        <v>1</v>
      </c>
    </row>
    <row r="196" spans="1:5" x14ac:dyDescent="0.2">
      <c r="A196">
        <v>1105</v>
      </c>
      <c r="B196" t="s">
        <v>197</v>
      </c>
      <c r="C196" t="s">
        <v>5</v>
      </c>
      <c r="D196">
        <f>VLOOKUP(A196,[1]Sheet7!$F$4:$I$209,4,FALSE)</f>
        <v>2330</v>
      </c>
      <c r="E196">
        <f>VLOOKUP(A196,[1]Hits!A$1:D$206,4,0)</f>
        <v>1</v>
      </c>
    </row>
    <row r="197" spans="1:5" x14ac:dyDescent="0.2">
      <c r="A197">
        <v>1144</v>
      </c>
      <c r="B197" t="s">
        <v>198</v>
      </c>
      <c r="C197" t="s">
        <v>5</v>
      </c>
      <c r="D197">
        <f>VLOOKUP(A197,[1]Sheet7!$F$4:$I$209,4,FALSE)</f>
        <v>2275</v>
      </c>
      <c r="E197">
        <f>VLOOKUP(A197,[1]Hits!A$1:D$206,4,0)</f>
        <v>1</v>
      </c>
    </row>
    <row r="198" spans="1:5" x14ac:dyDescent="0.2">
      <c r="A198">
        <v>1109</v>
      </c>
      <c r="B198" t="s">
        <v>199</v>
      </c>
      <c r="C198" t="s">
        <v>5</v>
      </c>
      <c r="D198">
        <f>VLOOKUP(A198,[1]Sheet7!$F$4:$I$209,4,FALSE)</f>
        <v>2235</v>
      </c>
      <c r="E198">
        <f>VLOOKUP(A198,[1]Hits!A$1:D$206,4,0)</f>
        <v>1</v>
      </c>
    </row>
    <row r="199" spans="1:5" x14ac:dyDescent="0.2">
      <c r="A199">
        <v>1115</v>
      </c>
      <c r="B199" t="s">
        <v>200</v>
      </c>
      <c r="C199" t="s">
        <v>5</v>
      </c>
      <c r="D199">
        <f>VLOOKUP(A199,[1]Sheet7!$F$4:$I$209,4,FALSE)</f>
        <v>2211</v>
      </c>
      <c r="E199">
        <f>VLOOKUP(A199,[1]Hits!A$1:D$206,4,0)</f>
        <v>1</v>
      </c>
    </row>
    <row r="200" spans="1:5" x14ac:dyDescent="0.2">
      <c r="A200">
        <v>1123</v>
      </c>
      <c r="B200" t="s">
        <v>201</v>
      </c>
      <c r="C200" t="s">
        <v>5</v>
      </c>
      <c r="D200">
        <f>VLOOKUP(A200,[1]Sheet7!$F$4:$I$209,4,FALSE)</f>
        <v>1830</v>
      </c>
      <c r="E200">
        <f>VLOOKUP(A200,[1]Hits!A$1:D$206,4,0)</f>
        <v>2</v>
      </c>
    </row>
    <row r="201" spans="1:5" x14ac:dyDescent="0.2">
      <c r="A201">
        <v>1113</v>
      </c>
      <c r="B201" t="s">
        <v>202</v>
      </c>
      <c r="C201" t="s">
        <v>5</v>
      </c>
      <c r="D201">
        <f>VLOOKUP(A201,[1]Sheet7!$F$4:$I$209,4,FALSE)</f>
        <v>1582</v>
      </c>
      <c r="E201">
        <f>VLOOKUP(A201,[1]Hits!A$1:D$206,4,0)</f>
        <v>1</v>
      </c>
    </row>
    <row r="202" spans="1:5" x14ac:dyDescent="0.2">
      <c r="A202">
        <v>1016</v>
      </c>
      <c r="B202" t="s">
        <v>203</v>
      </c>
      <c r="C202" t="s">
        <v>5</v>
      </c>
      <c r="D202">
        <f>VLOOKUP(A202,[1]Sheet7!$F$4:$I$209,4,FALSE)</f>
        <v>1580</v>
      </c>
      <c r="E202">
        <f>VLOOKUP(A202,[1]Hits!A$1:D$206,4,0)</f>
        <v>24</v>
      </c>
    </row>
    <row r="203" spans="1:5" x14ac:dyDescent="0.2">
      <c r="A203">
        <v>1083</v>
      </c>
      <c r="B203" t="s">
        <v>204</v>
      </c>
      <c r="C203" t="s">
        <v>5</v>
      </c>
      <c r="D203">
        <f>VLOOKUP(A203,[1]Sheet7!$F$4:$I$209,4,FALSE)</f>
        <v>1533</v>
      </c>
      <c r="E203">
        <f>VLOOKUP(A203,[1]Hits!A$1:D$206,4,0)</f>
        <v>1</v>
      </c>
    </row>
    <row r="204" spans="1:5" x14ac:dyDescent="0.2">
      <c r="A204">
        <v>1013</v>
      </c>
      <c r="B204" t="s">
        <v>205</v>
      </c>
      <c r="C204" t="s">
        <v>5</v>
      </c>
      <c r="D204">
        <f>VLOOKUP(A204,[1]Sheet7!$F$4:$I$209,4,FALSE)</f>
        <v>1368</v>
      </c>
      <c r="E204">
        <f>VLOOKUP(A204,[1]Hits!A$1:D$206,4,0)</f>
        <v>13</v>
      </c>
    </row>
    <row r="205" spans="1:5" x14ac:dyDescent="0.2">
      <c r="A205">
        <v>1086</v>
      </c>
      <c r="B205" t="s">
        <v>206</v>
      </c>
      <c r="C205" t="s">
        <v>5</v>
      </c>
      <c r="D205">
        <f>VLOOKUP(A205,[1]Sheet7!$F$4:$I$209,4,FALSE)</f>
        <v>1152</v>
      </c>
      <c r="E205">
        <f>VLOOKUP(A205,[1]Hits!A$1:D$206,4,0)</f>
        <v>1</v>
      </c>
    </row>
    <row r="206" spans="1:5" x14ac:dyDescent="0.2">
      <c r="A206">
        <v>1015</v>
      </c>
      <c r="B206" t="s">
        <v>207</v>
      </c>
      <c r="C206" t="s">
        <v>5</v>
      </c>
      <c r="D206">
        <f>VLOOKUP(A206,[1]Sheet7!$F$4:$I$209,4,FALSE)</f>
        <v>675</v>
      </c>
      <c r="E206">
        <f>VLOOKUP(A206,[1]Hits!A$1:D$206,4,0)</f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06B3F-C569-7A4E-B718-D082BA7EB8B0}">
  <dimension ref="A1:N206"/>
  <sheetViews>
    <sheetView workbookViewId="0">
      <selection activeCell="N6" sqref="M3:N6"/>
    </sheetView>
  </sheetViews>
  <sheetFormatPr baseColWidth="10" defaultRowHeight="15" x14ac:dyDescent="0.2"/>
  <cols>
    <col min="2" max="2" width="39.83203125" bestFit="1" customWidth="1"/>
    <col min="6" max="6" width="12.83203125" bestFit="1" customWidth="1"/>
    <col min="7" max="7" width="10.83203125" style="4"/>
  </cols>
  <sheetData>
    <row r="1" spans="1:14" x14ac:dyDescent="0.2">
      <c r="A1" s="1" t="s">
        <v>0</v>
      </c>
      <c r="B1" s="2" t="s">
        <v>1</v>
      </c>
      <c r="C1" s="2" t="s">
        <v>2</v>
      </c>
      <c r="D1" s="1" t="s">
        <v>208</v>
      </c>
      <c r="E1" s="1" t="s">
        <v>3</v>
      </c>
      <c r="F1" s="1" t="s">
        <v>209</v>
      </c>
      <c r="G1" s="3" t="s">
        <v>210</v>
      </c>
      <c r="H1" s="1" t="s">
        <v>215</v>
      </c>
    </row>
    <row r="2" spans="1:14" x14ac:dyDescent="0.2">
      <c r="A2">
        <v>1090</v>
      </c>
      <c r="B2" t="s">
        <v>4</v>
      </c>
      <c r="C2" t="s">
        <v>5</v>
      </c>
      <c r="D2">
        <f>VLOOKUP(A2,[1]Sheet7!$F$4:$I$209,4,FALSE)</f>
        <v>9328940</v>
      </c>
      <c r="E2">
        <f>VLOOKUP(A2,[1]Hits!A$1:D$206,4,0)</f>
        <v>1780</v>
      </c>
      <c r="F2">
        <f>D2</f>
        <v>9328940</v>
      </c>
      <c r="G2" s="4">
        <f>F2/$F$206</f>
        <v>0.11370356805285806</v>
      </c>
      <c r="H2" t="str">
        <f>VLOOKUP(G2,$M$3:$N$6,2,TRUE)</f>
        <v>A</v>
      </c>
    </row>
    <row r="3" spans="1:14" x14ac:dyDescent="0.2">
      <c r="A3">
        <v>1180</v>
      </c>
      <c r="B3" t="s">
        <v>6</v>
      </c>
      <c r="C3" t="s">
        <v>5</v>
      </c>
      <c r="D3">
        <f>VLOOKUP(A3,[1]Sheet7!$F$4:$I$209,4,FALSE)</f>
        <v>7202900</v>
      </c>
      <c r="E3">
        <f>VLOOKUP(A3,[1]Hits!A$1:D$206,4,0)</f>
        <v>75</v>
      </c>
      <c r="F3">
        <f>F2+D3</f>
        <v>16531840</v>
      </c>
      <c r="G3" s="4">
        <f t="shared" ref="G3:G66" si="0">F3/$F$206</f>
        <v>0.20149440284522796</v>
      </c>
      <c r="H3" t="str">
        <f t="shared" ref="H3:H66" si="1">VLOOKUP(G3,$M$3:$N$6,2,TRUE)</f>
        <v>A</v>
      </c>
      <c r="M3" s="4">
        <v>0</v>
      </c>
      <c r="N3" t="s">
        <v>211</v>
      </c>
    </row>
    <row r="4" spans="1:14" x14ac:dyDescent="0.2">
      <c r="A4">
        <v>1055</v>
      </c>
      <c r="B4" t="s">
        <v>7</v>
      </c>
      <c r="C4" t="s">
        <v>5</v>
      </c>
      <c r="D4">
        <f>VLOOKUP(A4,[1]Sheet7!$F$4:$I$209,4,FALSE)</f>
        <v>7055100</v>
      </c>
      <c r="E4">
        <f>VLOOKUP(A4,[1]Hits!A$1:D$206,4,0)</f>
        <v>83</v>
      </c>
      <c r="F4">
        <f t="shared" ref="F4:F67" si="2">F3+D4</f>
        <v>23586940</v>
      </c>
      <c r="G4" s="4">
        <f t="shared" si="0"/>
        <v>0.28748381246408272</v>
      </c>
      <c r="H4" t="str">
        <f t="shared" si="1"/>
        <v>A</v>
      </c>
      <c r="M4" s="5">
        <v>0.6</v>
      </c>
      <c r="N4" t="s">
        <v>212</v>
      </c>
    </row>
    <row r="5" spans="1:14" x14ac:dyDescent="0.2">
      <c r="A5">
        <v>1054</v>
      </c>
      <c r="B5" t="s">
        <v>8</v>
      </c>
      <c r="C5" t="s">
        <v>5</v>
      </c>
      <c r="D5">
        <f>VLOOKUP(A5,[1]Sheet7!$F$4:$I$209,4,FALSE)</f>
        <v>5761300</v>
      </c>
      <c r="E5">
        <f>VLOOKUP(A5,[1]Hits!A$1:D$206,4,0)</f>
        <v>71</v>
      </c>
      <c r="F5">
        <f t="shared" si="2"/>
        <v>29348240</v>
      </c>
      <c r="G5" s="4">
        <f t="shared" si="0"/>
        <v>0.35770404827039415</v>
      </c>
      <c r="H5" t="str">
        <f t="shared" si="1"/>
        <v>A</v>
      </c>
      <c r="M5" s="5">
        <v>0.8</v>
      </c>
      <c r="N5" t="s">
        <v>213</v>
      </c>
    </row>
    <row r="6" spans="1:14" x14ac:dyDescent="0.2">
      <c r="A6">
        <v>1092</v>
      </c>
      <c r="B6" t="s">
        <v>9</v>
      </c>
      <c r="C6" t="s">
        <v>5</v>
      </c>
      <c r="D6">
        <f>VLOOKUP(A6,[1]Sheet7!$F$4:$I$209,4,FALSE)</f>
        <v>4084200</v>
      </c>
      <c r="E6">
        <f>VLOOKUP(A6,[1]Hits!A$1:D$206,4,0)</f>
        <v>2064</v>
      </c>
      <c r="F6">
        <f t="shared" si="2"/>
        <v>33432440</v>
      </c>
      <c r="G6" s="4">
        <f t="shared" si="0"/>
        <v>0.40748334931011387</v>
      </c>
      <c r="H6" t="str">
        <f t="shared" si="1"/>
        <v>A</v>
      </c>
      <c r="M6" s="5">
        <v>0.9</v>
      </c>
      <c r="N6" t="s">
        <v>214</v>
      </c>
    </row>
    <row r="7" spans="1:14" x14ac:dyDescent="0.2">
      <c r="A7">
        <v>1043</v>
      </c>
      <c r="B7" t="s">
        <v>10</v>
      </c>
      <c r="C7" t="s">
        <v>5</v>
      </c>
      <c r="D7">
        <f>VLOOKUP(A7,[1]Sheet7!$F$4:$I$209,4,FALSE)</f>
        <v>3572000</v>
      </c>
      <c r="E7">
        <f>VLOOKUP(A7,[1]Hits!A$1:D$206,4,0)</f>
        <v>468</v>
      </c>
      <c r="F7">
        <f t="shared" si="2"/>
        <v>37004440</v>
      </c>
      <c r="G7" s="4">
        <f t="shared" si="0"/>
        <v>0.45101982238045296</v>
      </c>
      <c r="H7" t="str">
        <f t="shared" si="1"/>
        <v>A</v>
      </c>
    </row>
    <row r="8" spans="1:14" x14ac:dyDescent="0.2">
      <c r="A8">
        <v>1035</v>
      </c>
      <c r="B8" t="s">
        <v>11</v>
      </c>
      <c r="C8" t="s">
        <v>5</v>
      </c>
      <c r="D8">
        <f>VLOOKUP(A8,[1]Sheet7!$F$4:$I$209,4,FALSE)</f>
        <v>2284800</v>
      </c>
      <c r="E8">
        <f>VLOOKUP(A8,[1]Hits!A$1:D$206,4,0)</f>
        <v>75</v>
      </c>
      <c r="F8">
        <f t="shared" si="2"/>
        <v>39289240</v>
      </c>
      <c r="G8" s="4">
        <f t="shared" si="0"/>
        <v>0.47886756416967768</v>
      </c>
      <c r="H8" t="str">
        <f t="shared" si="1"/>
        <v>A</v>
      </c>
    </row>
    <row r="9" spans="1:14" x14ac:dyDescent="0.2">
      <c r="A9">
        <v>1155</v>
      </c>
      <c r="B9" t="s">
        <v>12</v>
      </c>
      <c r="C9" t="s">
        <v>5</v>
      </c>
      <c r="D9">
        <f>VLOOKUP(A9,[1]Sheet7!$F$4:$I$209,4,FALSE)</f>
        <v>1938300</v>
      </c>
      <c r="E9">
        <f>VLOOKUP(A9,[1]Hits!A$1:D$206,4,0)</f>
        <v>94</v>
      </c>
      <c r="F9">
        <f t="shared" si="2"/>
        <v>41227540</v>
      </c>
      <c r="G9" s="4">
        <f t="shared" si="0"/>
        <v>0.5024920730588821</v>
      </c>
      <c r="H9" t="str">
        <f t="shared" si="1"/>
        <v>A</v>
      </c>
    </row>
    <row r="10" spans="1:14" x14ac:dyDescent="0.2">
      <c r="A10">
        <v>1198</v>
      </c>
      <c r="B10" t="s">
        <v>13</v>
      </c>
      <c r="C10" t="s">
        <v>5</v>
      </c>
      <c r="D10">
        <f>VLOOKUP(A10,[1]Sheet7!$F$4:$I$209,4,FALSE)</f>
        <v>1804600</v>
      </c>
      <c r="E10">
        <f>VLOOKUP(A10,[1]Hits!A$1:D$206,4,0)</f>
        <v>537</v>
      </c>
      <c r="F10">
        <f t="shared" si="2"/>
        <v>43032140</v>
      </c>
      <c r="G10" s="4">
        <f t="shared" si="0"/>
        <v>0.52448701127353325</v>
      </c>
      <c r="H10" t="str">
        <f t="shared" si="1"/>
        <v>A</v>
      </c>
    </row>
    <row r="11" spans="1:14" x14ac:dyDescent="0.2">
      <c r="A11">
        <v>1178</v>
      </c>
      <c r="B11" t="s">
        <v>14</v>
      </c>
      <c r="C11" t="s">
        <v>5</v>
      </c>
      <c r="D11">
        <f>VLOOKUP(A11,[1]Sheet7!$F$4:$I$209,4,FALSE)</f>
        <v>1716660</v>
      </c>
      <c r="E11">
        <f>VLOOKUP(A11,[1]Hits!A$1:D$206,4,0)</f>
        <v>661</v>
      </c>
      <c r="F11">
        <f t="shared" si="2"/>
        <v>44748800</v>
      </c>
      <c r="G11" s="4">
        <f t="shared" si="0"/>
        <v>0.54541011369820525</v>
      </c>
      <c r="H11" t="str">
        <f t="shared" si="1"/>
        <v>A</v>
      </c>
    </row>
    <row r="12" spans="1:14" x14ac:dyDescent="0.2">
      <c r="A12">
        <v>1193</v>
      </c>
      <c r="B12" t="s">
        <v>15</v>
      </c>
      <c r="C12" t="s">
        <v>5</v>
      </c>
      <c r="D12">
        <f>VLOOKUP(A12,[1]Sheet7!$F$4:$I$209,4,FALSE)</f>
        <v>1707200</v>
      </c>
      <c r="E12">
        <f>VLOOKUP(A12,[1]Hits!A$1:D$206,4,0)</f>
        <v>95</v>
      </c>
      <c r="F12">
        <f t="shared" si="2"/>
        <v>46456000</v>
      </c>
      <c r="G12" s="4">
        <f t="shared" si="0"/>
        <v>0.56621791516116238</v>
      </c>
      <c r="H12" t="str">
        <f t="shared" si="1"/>
        <v>A</v>
      </c>
    </row>
    <row r="13" spans="1:14" x14ac:dyDescent="0.2">
      <c r="A13">
        <v>1170</v>
      </c>
      <c r="B13" t="s">
        <v>16</v>
      </c>
      <c r="C13" t="s">
        <v>5</v>
      </c>
      <c r="D13">
        <f>VLOOKUP(A13,[1]Sheet7!$F$4:$I$209,4,FALSE)</f>
        <v>1489744</v>
      </c>
      <c r="E13">
        <f>VLOOKUP(A13,[1]Hits!A$1:D$206,4,0)</f>
        <v>764</v>
      </c>
      <c r="F13">
        <f t="shared" si="2"/>
        <v>47945744</v>
      </c>
      <c r="G13" s="4">
        <f t="shared" si="0"/>
        <v>0.58437530584920805</v>
      </c>
      <c r="H13" t="str">
        <f t="shared" si="1"/>
        <v>A</v>
      </c>
    </row>
    <row r="14" spans="1:14" x14ac:dyDescent="0.2">
      <c r="A14">
        <v>1196</v>
      </c>
      <c r="B14" t="s">
        <v>17</v>
      </c>
      <c r="C14" t="s">
        <v>5</v>
      </c>
      <c r="D14">
        <f>VLOOKUP(A14,[1]Sheet7!$F$4:$I$209,4,FALSE)</f>
        <v>1302104</v>
      </c>
      <c r="E14">
        <f>VLOOKUP(A14,[1]Hits!A$1:D$206,4,0)</f>
        <v>784</v>
      </c>
      <c r="F14">
        <f t="shared" si="2"/>
        <v>49247848</v>
      </c>
      <c r="G14" s="4">
        <f t="shared" si="0"/>
        <v>0.60024569099220382</v>
      </c>
      <c r="H14" t="str">
        <f t="shared" si="1"/>
        <v>B</v>
      </c>
    </row>
    <row r="15" spans="1:14" x14ac:dyDescent="0.2">
      <c r="A15">
        <v>1205</v>
      </c>
      <c r="B15" t="s">
        <v>18</v>
      </c>
      <c r="C15" t="s">
        <v>5</v>
      </c>
      <c r="D15">
        <f>VLOOKUP(A15,[1]Sheet7!$F$4:$I$209,4,FALSE)</f>
        <v>1161050</v>
      </c>
      <c r="E15">
        <f>VLOOKUP(A15,[1]Hits!A$1:D$206,4,0)</f>
        <v>545</v>
      </c>
      <c r="F15">
        <f t="shared" si="2"/>
        <v>50408898</v>
      </c>
      <c r="G15" s="4">
        <f t="shared" si="0"/>
        <v>0.61439687297941459</v>
      </c>
      <c r="H15" t="str">
        <f t="shared" si="1"/>
        <v>B</v>
      </c>
    </row>
    <row r="16" spans="1:14" x14ac:dyDescent="0.2">
      <c r="A16">
        <v>1215</v>
      </c>
      <c r="B16" t="s">
        <v>19</v>
      </c>
      <c r="C16" t="s">
        <v>5</v>
      </c>
      <c r="D16">
        <f>VLOOKUP(A16,[1]Sheet7!$F$4:$I$209,4,FALSE)</f>
        <v>1067200</v>
      </c>
      <c r="E16">
        <f>VLOOKUP(A16,[1]Hits!A$1:D$206,4,0)</f>
        <v>92</v>
      </c>
      <c r="F16">
        <f t="shared" si="2"/>
        <v>51476098</v>
      </c>
      <c r="G16" s="4">
        <f t="shared" si="0"/>
        <v>0.62740418654623042</v>
      </c>
      <c r="H16" t="str">
        <f t="shared" si="1"/>
        <v>B</v>
      </c>
    </row>
    <row r="17" spans="1:8" x14ac:dyDescent="0.2">
      <c r="A17">
        <v>1214</v>
      </c>
      <c r="B17" t="s">
        <v>20</v>
      </c>
      <c r="C17" t="s">
        <v>5</v>
      </c>
      <c r="D17">
        <f>VLOOKUP(A17,[1]Sheet7!$F$4:$I$209,4,FALSE)</f>
        <v>1057500</v>
      </c>
      <c r="E17">
        <f>VLOOKUP(A17,[1]Hits!A$1:D$206,4,0)</f>
        <v>94</v>
      </c>
      <c r="F17">
        <f t="shared" si="2"/>
        <v>52533598</v>
      </c>
      <c r="G17" s="4">
        <f t="shared" si="0"/>
        <v>0.64029327396837021</v>
      </c>
      <c r="H17" t="str">
        <f t="shared" si="1"/>
        <v>B</v>
      </c>
    </row>
    <row r="18" spans="1:8" x14ac:dyDescent="0.2">
      <c r="A18">
        <v>1168</v>
      </c>
      <c r="B18" t="s">
        <v>21</v>
      </c>
      <c r="C18" t="s">
        <v>5</v>
      </c>
      <c r="D18">
        <f>VLOOKUP(A18,[1]Sheet7!$F$4:$I$209,4,FALSE)</f>
        <v>974100</v>
      </c>
      <c r="E18">
        <f>VLOOKUP(A18,[1]Hits!A$1:D$206,4,0)</f>
        <v>933</v>
      </c>
      <c r="F18">
        <f t="shared" si="2"/>
        <v>53507698</v>
      </c>
      <c r="G18" s="4">
        <f t="shared" si="0"/>
        <v>0.65216586031154422</v>
      </c>
      <c r="H18" t="str">
        <f t="shared" si="1"/>
        <v>B</v>
      </c>
    </row>
    <row r="19" spans="1:8" x14ac:dyDescent="0.2">
      <c r="A19">
        <v>1213</v>
      </c>
      <c r="B19" t="s">
        <v>22</v>
      </c>
      <c r="C19" t="s">
        <v>5</v>
      </c>
      <c r="D19">
        <f>VLOOKUP(A19,[1]Sheet7!$F$4:$I$209,4,FALSE)</f>
        <v>896000</v>
      </c>
      <c r="E19">
        <f>VLOOKUP(A19,[1]Hits!A$1:D$206,4,0)</f>
        <v>97</v>
      </c>
      <c r="F19">
        <f t="shared" si="2"/>
        <v>54403698</v>
      </c>
      <c r="G19" s="4">
        <f t="shared" si="0"/>
        <v>0.66308654336614214</v>
      </c>
      <c r="H19" t="str">
        <f t="shared" si="1"/>
        <v>B</v>
      </c>
    </row>
    <row r="20" spans="1:8" x14ac:dyDescent="0.2">
      <c r="A20">
        <v>1192</v>
      </c>
      <c r="B20" t="s">
        <v>23</v>
      </c>
      <c r="C20" t="s">
        <v>5</v>
      </c>
      <c r="D20">
        <f>VLOOKUP(A20,[1]Sheet7!$F$4:$I$209,4,FALSE)</f>
        <v>873988</v>
      </c>
      <c r="E20">
        <f>VLOOKUP(A20,[1]Hits!A$1:D$206,4,0)</f>
        <v>132</v>
      </c>
      <c r="F20">
        <f t="shared" si="2"/>
        <v>55277686</v>
      </c>
      <c r="G20" s="4">
        <f t="shared" si="0"/>
        <v>0.67373893839016208</v>
      </c>
      <c r="H20" t="str">
        <f t="shared" si="1"/>
        <v>B</v>
      </c>
    </row>
    <row r="21" spans="1:8" x14ac:dyDescent="0.2">
      <c r="A21">
        <v>1161</v>
      </c>
      <c r="B21" t="s">
        <v>24</v>
      </c>
      <c r="C21" t="s">
        <v>5</v>
      </c>
      <c r="D21">
        <f>VLOOKUP(A21,[1]Sheet7!$F$4:$I$209,4,FALSE)</f>
        <v>541404</v>
      </c>
      <c r="E21">
        <f>VLOOKUP(A21,[1]Hits!A$1:D$206,4,0)</f>
        <v>79</v>
      </c>
      <c r="F21">
        <f t="shared" si="2"/>
        <v>55819090</v>
      </c>
      <c r="G21" s="4">
        <f t="shared" si="0"/>
        <v>0.68033771237285356</v>
      </c>
      <c r="H21" t="str">
        <f t="shared" si="1"/>
        <v>B</v>
      </c>
    </row>
    <row r="22" spans="1:8" x14ac:dyDescent="0.2">
      <c r="A22">
        <v>1167</v>
      </c>
      <c r="B22" t="s">
        <v>25</v>
      </c>
      <c r="C22" t="s">
        <v>5</v>
      </c>
      <c r="D22">
        <f>VLOOKUP(A22,[1]Sheet7!$F$4:$I$209,4,FALSE)</f>
        <v>538920</v>
      </c>
      <c r="E22">
        <f>VLOOKUP(A22,[1]Hits!A$1:D$206,4,0)</f>
        <v>772</v>
      </c>
      <c r="F22">
        <f t="shared" si="2"/>
        <v>56358010</v>
      </c>
      <c r="G22" s="4">
        <f t="shared" si="0"/>
        <v>0.68690621071189817</v>
      </c>
      <c r="H22" t="str">
        <f t="shared" si="1"/>
        <v>B</v>
      </c>
    </row>
    <row r="23" spans="1:8" x14ac:dyDescent="0.2">
      <c r="A23">
        <v>1207</v>
      </c>
      <c r="B23" t="s">
        <v>26</v>
      </c>
      <c r="C23" t="s">
        <v>5</v>
      </c>
      <c r="D23">
        <f>VLOOKUP(A23,[1]Sheet7!$F$4:$I$209,4,FALSE)</f>
        <v>534391</v>
      </c>
      <c r="E23">
        <f>VLOOKUP(A23,[1]Hits!A$1:D$206,4,0)</f>
        <v>92</v>
      </c>
      <c r="F23">
        <f t="shared" si="2"/>
        <v>56892401</v>
      </c>
      <c r="G23" s="4">
        <f t="shared" si="0"/>
        <v>0.69341950841081512</v>
      </c>
      <c r="H23" t="str">
        <f t="shared" si="1"/>
        <v>B</v>
      </c>
    </row>
    <row r="24" spans="1:8" x14ac:dyDescent="0.2">
      <c r="A24">
        <v>1194</v>
      </c>
      <c r="B24" t="s">
        <v>27</v>
      </c>
      <c r="C24" t="s">
        <v>5</v>
      </c>
      <c r="D24">
        <f>VLOOKUP(A24,[1]Sheet7!$F$4:$I$209,4,FALSE)</f>
        <v>526904</v>
      </c>
      <c r="E24">
        <f>VLOOKUP(A24,[1]Hits!A$1:D$206,4,0)</f>
        <v>106</v>
      </c>
      <c r="F24">
        <f t="shared" si="2"/>
        <v>57419305</v>
      </c>
      <c r="G24" s="4">
        <f t="shared" si="0"/>
        <v>0.69984155258960967</v>
      </c>
      <c r="H24" t="str">
        <f t="shared" si="1"/>
        <v>B</v>
      </c>
    </row>
    <row r="25" spans="1:8" x14ac:dyDescent="0.2">
      <c r="A25">
        <v>1179</v>
      </c>
      <c r="B25" t="s">
        <v>28</v>
      </c>
      <c r="C25" t="s">
        <v>5</v>
      </c>
      <c r="D25">
        <f>VLOOKUP(A25,[1]Sheet7!$F$4:$I$209,4,FALSE)</f>
        <v>519498</v>
      </c>
      <c r="E25">
        <f>VLOOKUP(A25,[1]Hits!A$1:D$206,4,0)</f>
        <v>455</v>
      </c>
      <c r="F25">
        <f t="shared" si="2"/>
        <v>57938803</v>
      </c>
      <c r="G25" s="4">
        <f t="shared" si="0"/>
        <v>0.70617333049753095</v>
      </c>
      <c r="H25" t="str">
        <f t="shared" si="1"/>
        <v>B</v>
      </c>
    </row>
    <row r="26" spans="1:8" x14ac:dyDescent="0.2">
      <c r="A26">
        <v>1206</v>
      </c>
      <c r="B26" t="s">
        <v>29</v>
      </c>
      <c r="C26" t="s">
        <v>5</v>
      </c>
      <c r="D26">
        <f>VLOOKUP(A26,[1]Sheet7!$F$4:$I$209,4,FALSE)</f>
        <v>509922</v>
      </c>
      <c r="E26">
        <f>VLOOKUP(A26,[1]Hits!A$1:D$206,4,0)</f>
        <v>78</v>
      </c>
      <c r="F26">
        <f t="shared" si="2"/>
        <v>58448725</v>
      </c>
      <c r="G26" s="4">
        <f t="shared" si="0"/>
        <v>0.71238839360530626</v>
      </c>
      <c r="H26" t="str">
        <f t="shared" si="1"/>
        <v>B</v>
      </c>
    </row>
    <row r="27" spans="1:8" x14ac:dyDescent="0.2">
      <c r="A27">
        <v>1166</v>
      </c>
      <c r="B27" t="s">
        <v>30</v>
      </c>
      <c r="C27" t="s">
        <v>5</v>
      </c>
      <c r="D27">
        <f>VLOOKUP(A27,[1]Sheet7!$F$4:$I$209,4,FALSE)</f>
        <v>499320</v>
      </c>
      <c r="E27">
        <f>VLOOKUP(A27,[1]Hits!A$1:D$206,4,0)</f>
        <v>345</v>
      </c>
      <c r="F27">
        <f t="shared" si="2"/>
        <v>58948045</v>
      </c>
      <c r="G27" s="4">
        <f t="shared" si="0"/>
        <v>0.71847423675577704</v>
      </c>
      <c r="H27" t="str">
        <f t="shared" si="1"/>
        <v>B</v>
      </c>
    </row>
    <row r="28" spans="1:8" x14ac:dyDescent="0.2">
      <c r="A28">
        <v>1211</v>
      </c>
      <c r="B28" t="s">
        <v>31</v>
      </c>
      <c r="C28" t="s">
        <v>5</v>
      </c>
      <c r="D28">
        <f>VLOOKUP(A28,[1]Sheet7!$F$4:$I$209,4,FALSE)</f>
        <v>497028</v>
      </c>
      <c r="E28">
        <f>VLOOKUP(A28,[1]Hits!A$1:D$206,4,0)</f>
        <v>106</v>
      </c>
      <c r="F28">
        <f t="shared" si="2"/>
        <v>59445073</v>
      </c>
      <c r="G28" s="4">
        <f t="shared" si="0"/>
        <v>0.72453214440896985</v>
      </c>
      <c r="H28" t="str">
        <f t="shared" si="1"/>
        <v>B</v>
      </c>
    </row>
    <row r="29" spans="1:8" x14ac:dyDescent="0.2">
      <c r="A29">
        <v>1171</v>
      </c>
      <c r="B29" t="s">
        <v>32</v>
      </c>
      <c r="C29" t="s">
        <v>5</v>
      </c>
      <c r="D29">
        <f>VLOOKUP(A29,[1]Sheet7!$F$4:$I$209,4,FALSE)</f>
        <v>493924</v>
      </c>
      <c r="E29">
        <f>VLOOKUP(A29,[1]Hits!A$1:D$206,4,0)</f>
        <v>564</v>
      </c>
      <c r="F29">
        <f t="shared" si="2"/>
        <v>59938997</v>
      </c>
      <c r="G29" s="4">
        <f t="shared" si="0"/>
        <v>0.73055221969586626</v>
      </c>
      <c r="H29" t="str">
        <f t="shared" si="1"/>
        <v>B</v>
      </c>
    </row>
    <row r="30" spans="1:8" x14ac:dyDescent="0.2">
      <c r="A30">
        <v>1210</v>
      </c>
      <c r="B30" t="s">
        <v>33</v>
      </c>
      <c r="C30" t="s">
        <v>5</v>
      </c>
      <c r="D30">
        <f>VLOOKUP(A30,[1]Sheet7!$F$4:$I$209,4,FALSE)</f>
        <v>488870</v>
      </c>
      <c r="E30">
        <f>VLOOKUP(A30,[1]Hits!A$1:D$206,4,0)</f>
        <v>90</v>
      </c>
      <c r="F30">
        <f t="shared" si="2"/>
        <v>60427867</v>
      </c>
      <c r="G30" s="4">
        <f t="shared" si="0"/>
        <v>0.73651069550490789</v>
      </c>
      <c r="H30" t="str">
        <f t="shared" si="1"/>
        <v>B</v>
      </c>
    </row>
    <row r="31" spans="1:8" x14ac:dyDescent="0.2">
      <c r="A31">
        <v>1201</v>
      </c>
      <c r="B31" t="s">
        <v>34</v>
      </c>
      <c r="C31" t="s">
        <v>5</v>
      </c>
      <c r="D31">
        <f>VLOOKUP(A31,[1]Sheet7!$F$4:$I$209,4,FALSE)</f>
        <v>486772</v>
      </c>
      <c r="E31">
        <f>VLOOKUP(A31,[1]Hits!A$1:D$206,4,0)</f>
        <v>465</v>
      </c>
      <c r="F31">
        <f t="shared" si="2"/>
        <v>60914639</v>
      </c>
      <c r="G31" s="4">
        <f t="shared" si="0"/>
        <v>0.74244360033956502</v>
      </c>
      <c r="H31" t="str">
        <f t="shared" si="1"/>
        <v>B</v>
      </c>
    </row>
    <row r="32" spans="1:8" x14ac:dyDescent="0.2">
      <c r="A32">
        <v>1036</v>
      </c>
      <c r="B32" t="s">
        <v>35</v>
      </c>
      <c r="C32" t="s">
        <v>5</v>
      </c>
      <c r="D32">
        <f>VLOOKUP(A32,[1]Sheet7!$F$4:$I$209,4,FALSE)</f>
        <v>482160</v>
      </c>
      <c r="E32">
        <f>VLOOKUP(A32,[1]Hits!A$1:D$206,4,0)</f>
        <v>81</v>
      </c>
      <c r="F32">
        <f t="shared" si="2"/>
        <v>61396799</v>
      </c>
      <c r="G32" s="4">
        <f t="shared" si="0"/>
        <v>0.74832029290832047</v>
      </c>
      <c r="H32" t="str">
        <f t="shared" si="1"/>
        <v>B</v>
      </c>
    </row>
    <row r="33" spans="1:8" x14ac:dyDescent="0.2">
      <c r="A33">
        <v>1165</v>
      </c>
      <c r="B33" t="s">
        <v>36</v>
      </c>
      <c r="C33" t="s">
        <v>5</v>
      </c>
      <c r="D33">
        <f>VLOOKUP(A33,[1]Sheet7!$F$4:$I$209,4,FALSE)</f>
        <v>478315</v>
      </c>
      <c r="E33">
        <f>VLOOKUP(A33,[1]Hits!A$1:D$206,4,0)</f>
        <v>491</v>
      </c>
      <c r="F33">
        <f t="shared" si="2"/>
        <v>61875114</v>
      </c>
      <c r="G33" s="4">
        <f t="shared" si="0"/>
        <v>0.75415012160838746</v>
      </c>
      <c r="H33" t="str">
        <f t="shared" si="1"/>
        <v>B</v>
      </c>
    </row>
    <row r="34" spans="1:8" x14ac:dyDescent="0.2">
      <c r="A34">
        <v>1199</v>
      </c>
      <c r="B34" t="s">
        <v>37</v>
      </c>
      <c r="C34" t="s">
        <v>5</v>
      </c>
      <c r="D34">
        <f>VLOOKUP(A34,[1]Sheet7!$F$4:$I$209,4,FALSE)</f>
        <v>453944</v>
      </c>
      <c r="E34">
        <f>VLOOKUP(A34,[1]Hits!A$1:D$206,4,0)</f>
        <v>86</v>
      </c>
      <c r="F34">
        <f t="shared" si="2"/>
        <v>62329058</v>
      </c>
      <c r="G34" s="4">
        <f t="shared" si="0"/>
        <v>0.75968291016702183</v>
      </c>
      <c r="H34" t="str">
        <f t="shared" si="1"/>
        <v>B</v>
      </c>
    </row>
    <row r="35" spans="1:8" x14ac:dyDescent="0.2">
      <c r="A35">
        <v>1091</v>
      </c>
      <c r="B35" t="s">
        <v>38</v>
      </c>
      <c r="C35" t="s">
        <v>5</v>
      </c>
      <c r="D35">
        <f>VLOOKUP(A35,[1]Sheet7!$F$4:$I$209,4,FALSE)</f>
        <v>453600</v>
      </c>
      <c r="E35">
        <f>VLOOKUP(A35,[1]Hits!A$1:D$206,4,0)</f>
        <v>948</v>
      </c>
      <c r="F35">
        <f t="shared" si="2"/>
        <v>62782658</v>
      </c>
      <c r="G35" s="4">
        <f t="shared" si="0"/>
        <v>0.76521150596341203</v>
      </c>
      <c r="H35" t="str">
        <f t="shared" si="1"/>
        <v>B</v>
      </c>
    </row>
    <row r="36" spans="1:8" x14ac:dyDescent="0.2">
      <c r="A36">
        <v>1162</v>
      </c>
      <c r="B36" t="s">
        <v>39</v>
      </c>
      <c r="C36" t="s">
        <v>5</v>
      </c>
      <c r="D36">
        <f>VLOOKUP(A36,[1]Sheet7!$F$4:$I$209,4,FALSE)</f>
        <v>435825</v>
      </c>
      <c r="E36">
        <f>VLOOKUP(A36,[1]Hits!A$1:D$206,4,0)</f>
        <v>95</v>
      </c>
      <c r="F36">
        <f t="shared" si="2"/>
        <v>63218483</v>
      </c>
      <c r="G36" s="4">
        <f t="shared" si="0"/>
        <v>0.77052345539674927</v>
      </c>
      <c r="H36" t="str">
        <f t="shared" si="1"/>
        <v>B</v>
      </c>
    </row>
    <row r="37" spans="1:8" x14ac:dyDescent="0.2">
      <c r="A37">
        <v>1176</v>
      </c>
      <c r="B37" t="s">
        <v>40</v>
      </c>
      <c r="C37" t="s">
        <v>5</v>
      </c>
      <c r="D37">
        <f>VLOOKUP(A37,[1]Sheet7!$F$4:$I$209,4,FALSE)</f>
        <v>434910</v>
      </c>
      <c r="E37">
        <f>VLOOKUP(A37,[1]Hits!A$1:D$206,4,0)</f>
        <v>438</v>
      </c>
      <c r="F37">
        <f t="shared" si="2"/>
        <v>63653393</v>
      </c>
      <c r="G37" s="4">
        <f t="shared" si="0"/>
        <v>0.7758242525700475</v>
      </c>
      <c r="H37" t="str">
        <f t="shared" si="1"/>
        <v>B</v>
      </c>
    </row>
    <row r="38" spans="1:8" x14ac:dyDescent="0.2">
      <c r="A38">
        <v>1177</v>
      </c>
      <c r="B38" t="s">
        <v>41</v>
      </c>
      <c r="C38" t="s">
        <v>5</v>
      </c>
      <c r="D38">
        <f>VLOOKUP(A38,[1]Sheet7!$F$4:$I$209,4,FALSE)</f>
        <v>433770</v>
      </c>
      <c r="E38">
        <f>VLOOKUP(A38,[1]Hits!A$1:D$206,4,0)</f>
        <v>112</v>
      </c>
      <c r="F38">
        <f t="shared" si="2"/>
        <v>64087163</v>
      </c>
      <c r="G38" s="4">
        <f t="shared" si="0"/>
        <v>0.78111115512428064</v>
      </c>
      <c r="H38" t="str">
        <f t="shared" si="1"/>
        <v>B</v>
      </c>
    </row>
    <row r="39" spans="1:8" x14ac:dyDescent="0.2">
      <c r="A39">
        <v>1037</v>
      </c>
      <c r="B39" t="s">
        <v>42</v>
      </c>
      <c r="C39" t="s">
        <v>5</v>
      </c>
      <c r="D39">
        <f>VLOOKUP(A39,[1]Sheet7!$F$4:$I$209,4,FALSE)</f>
        <v>432960</v>
      </c>
      <c r="E39">
        <f>VLOOKUP(A39,[1]Hits!A$1:D$206,4,0)</f>
        <v>55</v>
      </c>
      <c r="F39">
        <f t="shared" si="2"/>
        <v>64520123</v>
      </c>
      <c r="G39" s="4">
        <f t="shared" si="0"/>
        <v>0.78638818518602027</v>
      </c>
      <c r="H39" t="str">
        <f t="shared" si="1"/>
        <v>B</v>
      </c>
    </row>
    <row r="40" spans="1:8" x14ac:dyDescent="0.2">
      <c r="A40">
        <v>1163</v>
      </c>
      <c r="B40" t="s">
        <v>39</v>
      </c>
      <c r="C40" t="s">
        <v>5</v>
      </c>
      <c r="D40">
        <f>VLOOKUP(A40,[1]Sheet7!$F$4:$I$209,4,FALSE)</f>
        <v>429186</v>
      </c>
      <c r="E40">
        <f>VLOOKUP(A40,[1]Hits!A$1:D$206,4,0)</f>
        <v>95</v>
      </c>
      <c r="F40">
        <f t="shared" si="2"/>
        <v>64949309</v>
      </c>
      <c r="G40" s="4">
        <f t="shared" si="0"/>
        <v>0.79161921674569735</v>
      </c>
      <c r="H40" t="str">
        <f t="shared" si="1"/>
        <v>B</v>
      </c>
    </row>
    <row r="41" spans="1:8" x14ac:dyDescent="0.2">
      <c r="A41">
        <v>1202</v>
      </c>
      <c r="B41" t="s">
        <v>34</v>
      </c>
      <c r="C41" t="s">
        <v>5</v>
      </c>
      <c r="D41">
        <f>VLOOKUP(A41,[1]Sheet7!$F$4:$I$209,4,FALSE)</f>
        <v>418400</v>
      </c>
      <c r="E41">
        <f>VLOOKUP(A41,[1]Hits!A$1:D$206,4,0)</f>
        <v>80</v>
      </c>
      <c r="F41">
        <f t="shared" si="2"/>
        <v>65367709</v>
      </c>
      <c r="G41" s="4">
        <f t="shared" si="0"/>
        <v>0.79671878570779986</v>
      </c>
      <c r="H41" t="str">
        <f t="shared" si="1"/>
        <v>B</v>
      </c>
    </row>
    <row r="42" spans="1:8" x14ac:dyDescent="0.2">
      <c r="A42">
        <v>1070</v>
      </c>
      <c r="B42" t="s">
        <v>43</v>
      </c>
      <c r="C42" t="s">
        <v>5</v>
      </c>
      <c r="D42">
        <f>VLOOKUP(A42,[1]Sheet7!$F$4:$I$209,4,FALSE)</f>
        <v>400200</v>
      </c>
      <c r="E42">
        <f>VLOOKUP(A42,[1]Hits!A$1:D$206,4,0)</f>
        <v>52</v>
      </c>
      <c r="F42">
        <f t="shared" si="2"/>
        <v>65767909</v>
      </c>
      <c r="G42" s="4">
        <f t="shared" si="0"/>
        <v>0.80159652829535577</v>
      </c>
      <c r="H42" t="str">
        <f t="shared" si="1"/>
        <v>C</v>
      </c>
    </row>
    <row r="43" spans="1:8" x14ac:dyDescent="0.2">
      <c r="A43">
        <v>1209</v>
      </c>
      <c r="B43" t="s">
        <v>44</v>
      </c>
      <c r="C43" t="s">
        <v>5</v>
      </c>
      <c r="D43">
        <f>VLOOKUP(A43,[1]Sheet7!$F$4:$I$209,4,FALSE)</f>
        <v>398620</v>
      </c>
      <c r="E43">
        <f>VLOOKUP(A43,[1]Hits!A$1:D$206,4,0)</f>
        <v>81</v>
      </c>
      <c r="F43">
        <f t="shared" si="2"/>
        <v>66166529</v>
      </c>
      <c r="G43" s="4">
        <f t="shared" si="0"/>
        <v>0.80645501342841808</v>
      </c>
      <c r="H43" t="str">
        <f t="shared" si="1"/>
        <v>C</v>
      </c>
    </row>
    <row r="44" spans="1:8" x14ac:dyDescent="0.2">
      <c r="A44">
        <v>1183</v>
      </c>
      <c r="B44" t="s">
        <v>45</v>
      </c>
      <c r="C44" t="s">
        <v>5</v>
      </c>
      <c r="D44">
        <f>VLOOKUP(A44,[1]Sheet7!$F$4:$I$209,4,FALSE)</f>
        <v>397224</v>
      </c>
      <c r="E44">
        <f>VLOOKUP(A44,[1]Hits!A$1:D$206,4,0)</f>
        <v>98</v>
      </c>
      <c r="F44">
        <f t="shared" si="2"/>
        <v>66563753</v>
      </c>
      <c r="G44" s="4">
        <f t="shared" si="0"/>
        <v>0.81129648374725682</v>
      </c>
      <c r="H44" t="str">
        <f t="shared" si="1"/>
        <v>C</v>
      </c>
    </row>
    <row r="45" spans="1:8" x14ac:dyDescent="0.2">
      <c r="A45">
        <v>1172</v>
      </c>
      <c r="B45" t="s">
        <v>46</v>
      </c>
      <c r="C45" t="s">
        <v>5</v>
      </c>
      <c r="D45">
        <f>VLOOKUP(A45,[1]Sheet7!$F$4:$I$209,4,FALSE)</f>
        <v>397182</v>
      </c>
      <c r="E45">
        <f>VLOOKUP(A45,[1]Hits!A$1:D$206,4,0)</f>
        <v>85</v>
      </c>
      <c r="F45">
        <f t="shared" si="2"/>
        <v>66960935</v>
      </c>
      <c r="G45" s="4">
        <f t="shared" si="0"/>
        <v>0.81613744215907758</v>
      </c>
      <c r="H45" t="str">
        <f t="shared" si="1"/>
        <v>C</v>
      </c>
    </row>
    <row r="46" spans="1:8" x14ac:dyDescent="0.2">
      <c r="A46">
        <v>1204</v>
      </c>
      <c r="B46" t="s">
        <v>47</v>
      </c>
      <c r="C46" t="s">
        <v>5</v>
      </c>
      <c r="D46">
        <f>VLOOKUP(A46,[1]Sheet7!$F$4:$I$209,4,FALSE)</f>
        <v>391300</v>
      </c>
      <c r="E46">
        <f>VLOOKUP(A46,[1]Hits!A$1:D$206,4,0)</f>
        <v>92</v>
      </c>
      <c r="F46">
        <f t="shared" si="2"/>
        <v>67352235</v>
      </c>
      <c r="G46" s="4">
        <f t="shared" si="0"/>
        <v>0.82090670921182773</v>
      </c>
      <c r="H46" t="str">
        <f t="shared" si="1"/>
        <v>C</v>
      </c>
    </row>
    <row r="47" spans="1:8" x14ac:dyDescent="0.2">
      <c r="A47">
        <v>1203</v>
      </c>
      <c r="B47" t="s">
        <v>48</v>
      </c>
      <c r="C47" t="s">
        <v>5</v>
      </c>
      <c r="D47">
        <f>VLOOKUP(A47,[1]Sheet7!$F$4:$I$209,4,FALSE)</f>
        <v>390494</v>
      </c>
      <c r="E47">
        <f>VLOOKUP(A47,[1]Hits!A$1:D$206,4,0)</f>
        <v>92</v>
      </c>
      <c r="F47">
        <f t="shared" si="2"/>
        <v>67742729</v>
      </c>
      <c r="G47" s="4">
        <f t="shared" si="0"/>
        <v>0.82566615252513376</v>
      </c>
      <c r="H47" t="str">
        <f t="shared" si="1"/>
        <v>C</v>
      </c>
    </row>
    <row r="48" spans="1:8" x14ac:dyDescent="0.2">
      <c r="A48">
        <v>1200</v>
      </c>
      <c r="B48" t="s">
        <v>49</v>
      </c>
      <c r="C48" t="s">
        <v>5</v>
      </c>
      <c r="D48">
        <f>VLOOKUP(A48,[1]Sheet7!$F$4:$I$209,4,FALSE)</f>
        <v>389515</v>
      </c>
      <c r="E48">
        <f>VLOOKUP(A48,[1]Hits!A$1:D$206,4,0)</f>
        <v>91</v>
      </c>
      <c r="F48">
        <f t="shared" si="2"/>
        <v>68132244</v>
      </c>
      <c r="G48" s="4">
        <f t="shared" si="0"/>
        <v>0.8304136635296111</v>
      </c>
      <c r="H48" t="str">
        <f t="shared" si="1"/>
        <v>C</v>
      </c>
    </row>
    <row r="49" spans="1:8" x14ac:dyDescent="0.2">
      <c r="A49">
        <v>1169</v>
      </c>
      <c r="B49" t="s">
        <v>50</v>
      </c>
      <c r="C49" t="s">
        <v>5</v>
      </c>
      <c r="D49">
        <f>VLOOKUP(A49,[1]Sheet7!$F$4:$I$209,4,FALSE)</f>
        <v>385671</v>
      </c>
      <c r="E49">
        <f>VLOOKUP(A49,[1]Hits!A$1:D$206,4,0)</f>
        <v>94</v>
      </c>
      <c r="F49">
        <f t="shared" si="2"/>
        <v>68517915</v>
      </c>
      <c r="G49" s="4">
        <f t="shared" si="0"/>
        <v>0.83511432285366227</v>
      </c>
      <c r="H49" t="str">
        <f t="shared" si="1"/>
        <v>C</v>
      </c>
    </row>
    <row r="50" spans="1:8" x14ac:dyDescent="0.2">
      <c r="A50">
        <v>1182</v>
      </c>
      <c r="B50" t="s">
        <v>51</v>
      </c>
      <c r="C50" t="s">
        <v>5</v>
      </c>
      <c r="D50">
        <f>VLOOKUP(A50,[1]Sheet7!$F$4:$I$209,4,FALSE)</f>
        <v>385592</v>
      </c>
      <c r="E50">
        <f>VLOOKUP(A50,[1]Hits!A$1:D$206,4,0)</f>
        <v>92</v>
      </c>
      <c r="F50">
        <f t="shared" si="2"/>
        <v>68903507</v>
      </c>
      <c r="G50" s="4">
        <f t="shared" si="0"/>
        <v>0.83981401930498867</v>
      </c>
      <c r="H50" t="str">
        <f t="shared" si="1"/>
        <v>C</v>
      </c>
    </row>
    <row r="51" spans="1:8" x14ac:dyDescent="0.2">
      <c r="A51">
        <v>1187</v>
      </c>
      <c r="B51" t="s">
        <v>52</v>
      </c>
      <c r="C51" t="s">
        <v>5</v>
      </c>
      <c r="D51">
        <f>VLOOKUP(A51,[1]Sheet7!$F$4:$I$209,4,FALSE)</f>
        <v>373932</v>
      </c>
      <c r="E51">
        <f>VLOOKUP(A51,[1]Hits!A$1:D$206,4,0)</f>
        <v>97</v>
      </c>
      <c r="F51">
        <f t="shared" si="2"/>
        <v>69277439</v>
      </c>
      <c r="G51" s="4">
        <f t="shared" si="0"/>
        <v>0.84437160061745742</v>
      </c>
      <c r="H51" t="str">
        <f t="shared" si="1"/>
        <v>C</v>
      </c>
    </row>
    <row r="52" spans="1:8" x14ac:dyDescent="0.2">
      <c r="A52">
        <v>1186</v>
      </c>
      <c r="B52" t="s">
        <v>53</v>
      </c>
      <c r="C52" t="s">
        <v>5</v>
      </c>
      <c r="D52">
        <f>VLOOKUP(A52,[1]Sheet7!$F$4:$I$209,4,FALSE)</f>
        <v>366485</v>
      </c>
      <c r="E52">
        <f>VLOOKUP(A52,[1]Hits!A$1:D$206,4,0)</f>
        <v>95</v>
      </c>
      <c r="F52">
        <f t="shared" si="2"/>
        <v>69643924</v>
      </c>
      <c r="G52" s="4">
        <f t="shared" si="0"/>
        <v>0.84883841594029696</v>
      </c>
      <c r="H52" t="str">
        <f t="shared" si="1"/>
        <v>C</v>
      </c>
    </row>
    <row r="53" spans="1:8" x14ac:dyDescent="0.2">
      <c r="A53">
        <v>1160</v>
      </c>
      <c r="B53" t="s">
        <v>54</v>
      </c>
      <c r="C53" t="s">
        <v>5</v>
      </c>
      <c r="D53">
        <f>VLOOKUP(A53,[1]Sheet7!$F$4:$I$209,4,FALSE)</f>
        <v>361449</v>
      </c>
      <c r="E53">
        <f>VLOOKUP(A53,[1]Hits!A$1:D$206,4,0)</f>
        <v>95</v>
      </c>
      <c r="F53">
        <f t="shared" si="2"/>
        <v>70005373</v>
      </c>
      <c r="G53" s="4">
        <f t="shared" si="0"/>
        <v>0.85324385117400392</v>
      </c>
      <c r="H53" t="str">
        <f t="shared" si="1"/>
        <v>C</v>
      </c>
    </row>
    <row r="54" spans="1:8" x14ac:dyDescent="0.2">
      <c r="A54">
        <v>1197</v>
      </c>
      <c r="B54" t="s">
        <v>55</v>
      </c>
      <c r="C54" t="s">
        <v>5</v>
      </c>
      <c r="D54">
        <f>VLOOKUP(A54,[1]Sheet7!$F$4:$I$209,4,FALSE)</f>
        <v>361242</v>
      </c>
      <c r="E54">
        <f>VLOOKUP(A54,[1]Hits!A$1:D$206,4,0)</f>
        <v>82</v>
      </c>
      <c r="F54">
        <f t="shared" si="2"/>
        <v>70366615</v>
      </c>
      <c r="G54" s="4">
        <f t="shared" si="0"/>
        <v>0.85764676343740687</v>
      </c>
      <c r="H54" t="str">
        <f t="shared" si="1"/>
        <v>C</v>
      </c>
    </row>
    <row r="55" spans="1:8" x14ac:dyDescent="0.2">
      <c r="A55">
        <v>1174</v>
      </c>
      <c r="B55" t="s">
        <v>56</v>
      </c>
      <c r="C55" t="s">
        <v>5</v>
      </c>
      <c r="D55">
        <f>VLOOKUP(A55,[1]Sheet7!$F$4:$I$209,4,FALSE)</f>
        <v>359996</v>
      </c>
      <c r="E55">
        <f>VLOOKUP(A55,[1]Hits!A$1:D$206,4,0)</f>
        <v>91</v>
      </c>
      <c r="F55">
        <f t="shared" si="2"/>
        <v>70726611</v>
      </c>
      <c r="G55" s="4">
        <f t="shared" si="0"/>
        <v>0.86203448912593705</v>
      </c>
      <c r="H55" t="str">
        <f t="shared" si="1"/>
        <v>C</v>
      </c>
    </row>
    <row r="56" spans="1:8" x14ac:dyDescent="0.2">
      <c r="A56">
        <v>1040</v>
      </c>
      <c r="B56" t="s">
        <v>57</v>
      </c>
      <c r="C56" t="s">
        <v>5</v>
      </c>
      <c r="D56">
        <f>VLOOKUP(A56,[1]Sheet7!$F$4:$I$209,4,FALSE)</f>
        <v>359090</v>
      </c>
      <c r="E56">
        <f>VLOOKUP(A56,[1]Hits!A$1:D$206,4,0)</f>
        <v>91</v>
      </c>
      <c r="F56">
        <f t="shared" si="2"/>
        <v>71085701</v>
      </c>
      <c r="G56" s="4">
        <f t="shared" si="0"/>
        <v>0.86641117224878927</v>
      </c>
      <c r="H56" t="str">
        <f t="shared" si="1"/>
        <v>C</v>
      </c>
    </row>
    <row r="57" spans="1:8" x14ac:dyDescent="0.2">
      <c r="A57">
        <v>1173</v>
      </c>
      <c r="B57" t="s">
        <v>58</v>
      </c>
      <c r="C57" t="s">
        <v>5</v>
      </c>
      <c r="D57">
        <f>VLOOKUP(A57,[1]Sheet7!$F$4:$I$209,4,FALSE)</f>
        <v>355945</v>
      </c>
      <c r="E57">
        <f>VLOOKUP(A57,[1]Hits!A$1:D$206,4,0)</f>
        <v>99</v>
      </c>
      <c r="F57">
        <f t="shared" si="2"/>
        <v>71441646</v>
      </c>
      <c r="G57" s="4">
        <f t="shared" si="0"/>
        <v>0.87074952328658928</v>
      </c>
      <c r="H57" t="str">
        <f t="shared" si="1"/>
        <v>C</v>
      </c>
    </row>
    <row r="58" spans="1:8" x14ac:dyDescent="0.2">
      <c r="A58">
        <v>1212</v>
      </c>
      <c r="B58" t="s">
        <v>59</v>
      </c>
      <c r="C58" t="s">
        <v>5</v>
      </c>
      <c r="D58">
        <f>VLOOKUP(A58,[1]Sheet7!$F$4:$I$209,4,FALSE)</f>
        <v>343962</v>
      </c>
      <c r="E58">
        <f>VLOOKUP(A58,[1]Hits!A$1:D$206,4,0)</f>
        <v>71</v>
      </c>
      <c r="F58">
        <f t="shared" si="2"/>
        <v>71785608</v>
      </c>
      <c r="G58" s="4">
        <f t="shared" si="0"/>
        <v>0.87494182237679652</v>
      </c>
      <c r="H58" t="str">
        <f t="shared" si="1"/>
        <v>C</v>
      </c>
    </row>
    <row r="59" spans="1:8" x14ac:dyDescent="0.2">
      <c r="A59">
        <v>1181</v>
      </c>
      <c r="B59" t="s">
        <v>60</v>
      </c>
      <c r="C59" t="s">
        <v>5</v>
      </c>
      <c r="D59">
        <f>VLOOKUP(A59,[1]Sheet7!$F$4:$I$209,4,FALSE)</f>
        <v>332866</v>
      </c>
      <c r="E59">
        <f>VLOOKUP(A59,[1]Hits!A$1:D$206,4,0)</f>
        <v>85</v>
      </c>
      <c r="F59">
        <f t="shared" si="2"/>
        <v>72118474</v>
      </c>
      <c r="G59" s="4">
        <f t="shared" si="0"/>
        <v>0.87899888050810426</v>
      </c>
      <c r="H59" t="str">
        <f t="shared" si="1"/>
        <v>C</v>
      </c>
    </row>
    <row r="60" spans="1:8" x14ac:dyDescent="0.2">
      <c r="A60">
        <v>1191</v>
      </c>
      <c r="B60" t="s">
        <v>61</v>
      </c>
      <c r="C60" t="s">
        <v>5</v>
      </c>
      <c r="D60">
        <f>VLOOKUP(A60,[1]Sheet7!$F$4:$I$209,4,FALSE)</f>
        <v>324880</v>
      </c>
      <c r="E60">
        <f>VLOOKUP(A60,[1]Hits!A$1:D$206,4,0)</f>
        <v>83</v>
      </c>
      <c r="F60">
        <f t="shared" si="2"/>
        <v>72443354</v>
      </c>
      <c r="G60" s="4">
        <f t="shared" si="0"/>
        <v>0.88295860317638308</v>
      </c>
      <c r="H60" t="str">
        <f t="shared" si="1"/>
        <v>C</v>
      </c>
    </row>
    <row r="61" spans="1:8" x14ac:dyDescent="0.2">
      <c r="A61">
        <v>1185</v>
      </c>
      <c r="B61" t="s">
        <v>62</v>
      </c>
      <c r="C61" t="s">
        <v>5</v>
      </c>
      <c r="D61">
        <f>VLOOKUP(A61,[1]Sheet7!$F$4:$I$209,4,FALSE)</f>
        <v>322536</v>
      </c>
      <c r="E61">
        <f>VLOOKUP(A61,[1]Hits!A$1:D$206,4,0)</f>
        <v>78</v>
      </c>
      <c r="F61">
        <f t="shared" si="2"/>
        <v>72765890</v>
      </c>
      <c r="G61" s="4">
        <f t="shared" si="0"/>
        <v>0.88688975655774216</v>
      </c>
      <c r="H61" t="str">
        <f t="shared" si="1"/>
        <v>C</v>
      </c>
    </row>
    <row r="62" spans="1:8" x14ac:dyDescent="0.2">
      <c r="A62">
        <v>1189</v>
      </c>
      <c r="B62" t="s">
        <v>63</v>
      </c>
      <c r="C62" t="s">
        <v>5</v>
      </c>
      <c r="D62">
        <f>VLOOKUP(A62,[1]Sheet7!$F$4:$I$209,4,FALSE)</f>
        <v>312120</v>
      </c>
      <c r="E62">
        <f>VLOOKUP(A62,[1]Hits!A$1:D$206,4,0)</f>
        <v>85</v>
      </c>
      <c r="F62">
        <f t="shared" si="2"/>
        <v>73078010</v>
      </c>
      <c r="G62" s="4">
        <f t="shared" si="0"/>
        <v>0.89069395699859166</v>
      </c>
      <c r="H62" t="str">
        <f t="shared" si="1"/>
        <v>C</v>
      </c>
    </row>
    <row r="63" spans="1:8" x14ac:dyDescent="0.2">
      <c r="A63">
        <v>1195</v>
      </c>
      <c r="B63" t="s">
        <v>64</v>
      </c>
      <c r="C63" t="s">
        <v>5</v>
      </c>
      <c r="D63">
        <f>VLOOKUP(A63,[1]Sheet7!$F$4:$I$209,4,FALSE)</f>
        <v>307710</v>
      </c>
      <c r="E63">
        <f>VLOOKUP(A63,[1]Hits!A$1:D$206,4,0)</f>
        <v>86</v>
      </c>
      <c r="F63">
        <f t="shared" si="2"/>
        <v>73385720</v>
      </c>
      <c r="G63" s="4">
        <f t="shared" si="0"/>
        <v>0.89444440720253171</v>
      </c>
      <c r="H63" t="str">
        <f t="shared" si="1"/>
        <v>C</v>
      </c>
    </row>
    <row r="64" spans="1:8" x14ac:dyDescent="0.2">
      <c r="A64">
        <v>1159</v>
      </c>
      <c r="B64" t="s">
        <v>65</v>
      </c>
      <c r="C64" t="s">
        <v>5</v>
      </c>
      <c r="D64">
        <f>VLOOKUP(A64,[1]Sheet7!$F$4:$I$209,4,FALSE)</f>
        <v>305085</v>
      </c>
      <c r="E64">
        <f>VLOOKUP(A64,[1]Hits!A$1:D$206,4,0)</f>
        <v>494</v>
      </c>
      <c r="F64">
        <f t="shared" si="2"/>
        <v>73690805</v>
      </c>
      <c r="G64" s="4">
        <f t="shared" si="0"/>
        <v>0.89816286321783534</v>
      </c>
      <c r="H64" t="str">
        <f t="shared" si="1"/>
        <v>C</v>
      </c>
    </row>
    <row r="65" spans="1:8" x14ac:dyDescent="0.2">
      <c r="A65">
        <v>1150</v>
      </c>
      <c r="B65" t="s">
        <v>66</v>
      </c>
      <c r="C65" t="s">
        <v>5</v>
      </c>
      <c r="D65">
        <f>VLOOKUP(A65,[1]Sheet7!$F$4:$I$209,4,FALSE)</f>
        <v>303303</v>
      </c>
      <c r="E65">
        <f>VLOOKUP(A65,[1]Hits!A$1:D$206,4,0)</f>
        <v>97</v>
      </c>
      <c r="F65">
        <f t="shared" si="2"/>
        <v>73994108</v>
      </c>
      <c r="G65" s="4">
        <f t="shared" si="0"/>
        <v>0.90185959974965313</v>
      </c>
      <c r="H65" t="str">
        <f t="shared" si="1"/>
        <v>D</v>
      </c>
    </row>
    <row r="66" spans="1:8" x14ac:dyDescent="0.2">
      <c r="A66">
        <v>1175</v>
      </c>
      <c r="B66" t="s">
        <v>67</v>
      </c>
      <c r="C66" t="s">
        <v>5</v>
      </c>
      <c r="D66">
        <f>VLOOKUP(A66,[1]Sheet7!$F$4:$I$209,4,FALSE)</f>
        <v>297000</v>
      </c>
      <c r="E66">
        <f>VLOOKUP(A66,[1]Hits!A$1:D$206,4,0)</f>
        <v>97</v>
      </c>
      <c r="F66">
        <f t="shared" si="2"/>
        <v>74291108</v>
      </c>
      <c r="G66" s="4">
        <f t="shared" si="0"/>
        <v>0.90547951366395618</v>
      </c>
      <c r="H66" t="str">
        <f t="shared" si="1"/>
        <v>D</v>
      </c>
    </row>
    <row r="67" spans="1:8" x14ac:dyDescent="0.2">
      <c r="A67">
        <v>1151</v>
      </c>
      <c r="B67" t="s">
        <v>68</v>
      </c>
      <c r="C67" t="s">
        <v>5</v>
      </c>
      <c r="D67">
        <f>VLOOKUP(A67,[1]Sheet7!$F$4:$I$209,4,FALSE)</f>
        <v>290200</v>
      </c>
      <c r="E67">
        <f>VLOOKUP(A67,[1]Hits!A$1:D$206,4,0)</f>
        <v>98</v>
      </c>
      <c r="F67">
        <f t="shared" si="2"/>
        <v>74581308</v>
      </c>
      <c r="G67" s="4">
        <f t="shared" ref="G67:G130" si="3">F67/$F$206</f>
        <v>0.90901654739436277</v>
      </c>
      <c r="H67" t="str">
        <f t="shared" ref="H67:H130" si="4">VLOOKUP(G67,$M$3:$N$6,2,TRUE)</f>
        <v>D</v>
      </c>
    </row>
    <row r="68" spans="1:8" x14ac:dyDescent="0.2">
      <c r="A68">
        <v>1152</v>
      </c>
      <c r="B68" t="s">
        <v>69</v>
      </c>
      <c r="C68" t="s">
        <v>5</v>
      </c>
      <c r="D68">
        <f>VLOOKUP(A68,[1]Sheet7!$F$4:$I$209,4,FALSE)</f>
        <v>284481</v>
      </c>
      <c r="E68">
        <f>VLOOKUP(A68,[1]Hits!A$1:D$206,4,0)</f>
        <v>97</v>
      </c>
      <c r="F68">
        <f t="shared" ref="F68:F131" si="5">F67+D68</f>
        <v>74865789</v>
      </c>
      <c r="G68" s="4">
        <f t="shared" si="3"/>
        <v>0.91248387645245999</v>
      </c>
      <c r="H68" t="str">
        <f t="shared" si="4"/>
        <v>D</v>
      </c>
    </row>
    <row r="69" spans="1:8" x14ac:dyDescent="0.2">
      <c r="A69">
        <v>1156</v>
      </c>
      <c r="B69" t="s">
        <v>70</v>
      </c>
      <c r="C69" t="s">
        <v>5</v>
      </c>
      <c r="D69">
        <f>VLOOKUP(A69,[1]Sheet7!$F$4:$I$209,4,FALSE)</f>
        <v>277506</v>
      </c>
      <c r="E69">
        <f>VLOOKUP(A69,[1]Hits!A$1:D$206,4,0)</f>
        <v>105</v>
      </c>
      <c r="F69">
        <f t="shared" si="5"/>
        <v>75143295</v>
      </c>
      <c r="G69" s="4">
        <f t="shared" si="3"/>
        <v>0.91586619238075162</v>
      </c>
      <c r="H69" t="str">
        <f t="shared" si="4"/>
        <v>D</v>
      </c>
    </row>
    <row r="70" spans="1:8" x14ac:dyDescent="0.2">
      <c r="A70">
        <v>1184</v>
      </c>
      <c r="B70" t="s">
        <v>71</v>
      </c>
      <c r="C70" t="s">
        <v>5</v>
      </c>
      <c r="D70">
        <f>VLOOKUP(A70,[1]Sheet7!$F$4:$I$209,4,FALSE)</f>
        <v>273600</v>
      </c>
      <c r="E70">
        <f>VLOOKUP(A70,[1]Hits!A$1:D$206,4,0)</f>
        <v>66</v>
      </c>
      <c r="F70">
        <f t="shared" si="5"/>
        <v>75416895</v>
      </c>
      <c r="G70" s="4">
        <f t="shared" si="3"/>
        <v>0.91920090095635199</v>
      </c>
      <c r="H70" t="str">
        <f t="shared" si="4"/>
        <v>D</v>
      </c>
    </row>
    <row r="71" spans="1:8" x14ac:dyDescent="0.2">
      <c r="A71">
        <v>1208</v>
      </c>
      <c r="B71" t="s">
        <v>72</v>
      </c>
      <c r="C71" t="s">
        <v>5</v>
      </c>
      <c r="D71">
        <f>VLOOKUP(A71,[1]Sheet7!$F$4:$I$209,4,FALSE)</f>
        <v>251685</v>
      </c>
      <c r="E71">
        <f>VLOOKUP(A71,[1]Hits!A$1:D$206,4,0)</f>
        <v>61</v>
      </c>
      <c r="F71">
        <f t="shared" si="5"/>
        <v>75668580</v>
      </c>
      <c r="G71" s="4">
        <f t="shared" si="3"/>
        <v>0.92226850376282132</v>
      </c>
      <c r="H71" t="str">
        <f t="shared" si="4"/>
        <v>D</v>
      </c>
    </row>
    <row r="72" spans="1:8" x14ac:dyDescent="0.2">
      <c r="A72">
        <v>1154</v>
      </c>
      <c r="B72" t="s">
        <v>73</v>
      </c>
      <c r="C72" t="s">
        <v>5</v>
      </c>
      <c r="D72">
        <f>VLOOKUP(A72,[1]Sheet7!$F$4:$I$209,4,FALSE)</f>
        <v>247086</v>
      </c>
      <c r="E72">
        <f>VLOOKUP(A72,[1]Hits!A$1:D$206,4,0)</f>
        <v>102</v>
      </c>
      <c r="F72">
        <f t="shared" si="5"/>
        <v>75915666</v>
      </c>
      <c r="G72" s="4">
        <f t="shared" si="3"/>
        <v>0.92528005275079939</v>
      </c>
      <c r="H72" t="str">
        <f t="shared" si="4"/>
        <v>D</v>
      </c>
    </row>
    <row r="73" spans="1:8" x14ac:dyDescent="0.2">
      <c r="A73">
        <v>1157</v>
      </c>
      <c r="B73" t="s">
        <v>74</v>
      </c>
      <c r="C73" t="s">
        <v>5</v>
      </c>
      <c r="D73">
        <f>VLOOKUP(A73,[1]Sheet7!$F$4:$I$209,4,FALSE)</f>
        <v>242202</v>
      </c>
      <c r="E73">
        <f>VLOOKUP(A73,[1]Hits!A$1:D$206,4,0)</f>
        <v>76</v>
      </c>
      <c r="F73">
        <f t="shared" si="5"/>
        <v>76157868</v>
      </c>
      <c r="G73" s="4">
        <f t="shared" si="3"/>
        <v>0.92823207426552012</v>
      </c>
      <c r="H73" t="str">
        <f t="shared" si="4"/>
        <v>D</v>
      </c>
    </row>
    <row r="74" spans="1:8" x14ac:dyDescent="0.2">
      <c r="A74">
        <v>1021</v>
      </c>
      <c r="B74" t="s">
        <v>75</v>
      </c>
      <c r="C74" t="s">
        <v>5</v>
      </c>
      <c r="D74">
        <f>VLOOKUP(A74,[1]Sheet7!$F$4:$I$209,4,FALSE)</f>
        <v>232300</v>
      </c>
      <c r="E74">
        <f>VLOOKUP(A74,[1]Hits!A$1:D$206,4,0)</f>
        <v>38</v>
      </c>
      <c r="F74">
        <f t="shared" si="5"/>
        <v>76390168</v>
      </c>
      <c r="G74" s="4">
        <f t="shared" si="3"/>
        <v>0.93106340760657269</v>
      </c>
      <c r="H74" t="str">
        <f t="shared" si="4"/>
        <v>D</v>
      </c>
    </row>
    <row r="75" spans="1:8" x14ac:dyDescent="0.2">
      <c r="A75">
        <v>1188</v>
      </c>
      <c r="B75" t="s">
        <v>76</v>
      </c>
      <c r="C75" t="s">
        <v>5</v>
      </c>
      <c r="D75">
        <f>VLOOKUP(A75,[1]Sheet7!$F$4:$I$209,4,FALSE)</f>
        <v>232290</v>
      </c>
      <c r="E75">
        <f>VLOOKUP(A75,[1]Hits!A$1:D$206,4,0)</f>
        <v>66</v>
      </c>
      <c r="F75">
        <f t="shared" si="5"/>
        <v>76622458</v>
      </c>
      <c r="G75" s="4">
        <f t="shared" si="3"/>
        <v>0.93389461906500182</v>
      </c>
      <c r="H75" t="str">
        <f t="shared" si="4"/>
        <v>D</v>
      </c>
    </row>
    <row r="76" spans="1:8" x14ac:dyDescent="0.2">
      <c r="A76">
        <v>1164</v>
      </c>
      <c r="B76" t="s">
        <v>77</v>
      </c>
      <c r="C76" t="s">
        <v>5</v>
      </c>
      <c r="D76">
        <f>VLOOKUP(A76,[1]Sheet7!$F$4:$I$209,4,FALSE)</f>
        <v>230621</v>
      </c>
      <c r="E76">
        <f>VLOOKUP(A76,[1]Hits!A$1:D$206,4,0)</f>
        <v>342</v>
      </c>
      <c r="F76">
        <f t="shared" si="5"/>
        <v>76853079</v>
      </c>
      <c r="G76" s="4">
        <f t="shared" si="3"/>
        <v>0.93670548831358935</v>
      </c>
      <c r="H76" t="str">
        <f t="shared" si="4"/>
        <v>D</v>
      </c>
    </row>
    <row r="77" spans="1:8" x14ac:dyDescent="0.2">
      <c r="A77">
        <v>1190</v>
      </c>
      <c r="B77" t="s">
        <v>78</v>
      </c>
      <c r="C77" t="s">
        <v>5</v>
      </c>
      <c r="D77">
        <f>VLOOKUP(A77,[1]Sheet7!$F$4:$I$209,4,FALSE)</f>
        <v>229086</v>
      </c>
      <c r="E77">
        <f>VLOOKUP(A77,[1]Hits!A$1:D$206,4,0)</f>
        <v>63</v>
      </c>
      <c r="F77">
        <f t="shared" si="5"/>
        <v>77082165</v>
      </c>
      <c r="G77" s="4">
        <f t="shared" si="3"/>
        <v>0.93949764857948848</v>
      </c>
      <c r="H77" t="str">
        <f t="shared" si="4"/>
        <v>D</v>
      </c>
    </row>
    <row r="78" spans="1:8" x14ac:dyDescent="0.2">
      <c r="A78">
        <v>1131</v>
      </c>
      <c r="B78" t="s">
        <v>79</v>
      </c>
      <c r="C78" t="s">
        <v>5</v>
      </c>
      <c r="D78">
        <f>VLOOKUP(A78,[1]Sheet7!$F$4:$I$209,4,FALSE)</f>
        <v>204960</v>
      </c>
      <c r="E78">
        <f>VLOOKUP(A78,[1]Hits!A$1:D$206,4,0)</f>
        <v>43</v>
      </c>
      <c r="F78">
        <f t="shared" si="5"/>
        <v>77287125</v>
      </c>
      <c r="G78" s="4">
        <f t="shared" si="3"/>
        <v>0.94199575482822773</v>
      </c>
      <c r="H78" t="str">
        <f t="shared" si="4"/>
        <v>D</v>
      </c>
    </row>
    <row r="79" spans="1:8" x14ac:dyDescent="0.2">
      <c r="A79">
        <v>1158</v>
      </c>
      <c r="B79" t="s">
        <v>80</v>
      </c>
      <c r="C79" t="s">
        <v>5</v>
      </c>
      <c r="D79">
        <f>VLOOKUP(A79,[1]Sheet7!$F$4:$I$209,4,FALSE)</f>
        <v>197100</v>
      </c>
      <c r="E79">
        <f>VLOOKUP(A79,[1]Hits!A$1:D$206,4,0)</f>
        <v>67</v>
      </c>
      <c r="F79">
        <f t="shared" si="5"/>
        <v>77484225</v>
      </c>
      <c r="G79" s="4">
        <f t="shared" si="3"/>
        <v>0.9443980613349926</v>
      </c>
      <c r="H79" t="str">
        <f t="shared" si="4"/>
        <v>D</v>
      </c>
    </row>
    <row r="80" spans="1:8" x14ac:dyDescent="0.2">
      <c r="A80">
        <v>1039</v>
      </c>
      <c r="B80" t="s">
        <v>81</v>
      </c>
      <c r="C80" t="s">
        <v>5</v>
      </c>
      <c r="D80">
        <f>VLOOKUP(A80,[1]Sheet7!$F$4:$I$209,4,FALSE)</f>
        <v>194469</v>
      </c>
      <c r="E80">
        <f>VLOOKUP(A80,[1]Hits!A$1:D$206,4,0)</f>
        <v>74</v>
      </c>
      <c r="F80">
        <f t="shared" si="5"/>
        <v>77678694</v>
      </c>
      <c r="G80" s="4">
        <f t="shared" si="3"/>
        <v>0.94676830052354677</v>
      </c>
      <c r="H80" t="str">
        <f t="shared" si="4"/>
        <v>D</v>
      </c>
    </row>
    <row r="81" spans="1:8" x14ac:dyDescent="0.2">
      <c r="A81">
        <v>1050</v>
      </c>
      <c r="B81" t="s">
        <v>82</v>
      </c>
      <c r="C81" t="s">
        <v>5</v>
      </c>
      <c r="D81">
        <f>VLOOKUP(A81,[1]Sheet7!$F$4:$I$209,4,FALSE)</f>
        <v>184092</v>
      </c>
      <c r="E81">
        <f>VLOOKUP(A81,[1]Hits!A$1:D$206,4,0)</f>
        <v>121</v>
      </c>
      <c r="F81">
        <f t="shared" si="5"/>
        <v>77862786</v>
      </c>
      <c r="G81" s="4">
        <f t="shared" si="3"/>
        <v>0.9490120621138225</v>
      </c>
      <c r="H81" t="str">
        <f t="shared" si="4"/>
        <v>D</v>
      </c>
    </row>
    <row r="82" spans="1:8" x14ac:dyDescent="0.2">
      <c r="A82">
        <v>1153</v>
      </c>
      <c r="B82" t="s">
        <v>83</v>
      </c>
      <c r="C82" t="s">
        <v>5</v>
      </c>
      <c r="D82">
        <f>VLOOKUP(A82,[1]Sheet7!$F$4:$I$209,4,FALSE)</f>
        <v>176344</v>
      </c>
      <c r="E82">
        <f>VLOOKUP(A82,[1]Hits!A$1:D$206,4,0)</f>
        <v>68</v>
      </c>
      <c r="F82">
        <f t="shared" si="5"/>
        <v>78039130</v>
      </c>
      <c r="G82" s="4">
        <f t="shared" si="3"/>
        <v>0.95116138904750558</v>
      </c>
      <c r="H82" t="str">
        <f t="shared" si="4"/>
        <v>D</v>
      </c>
    </row>
    <row r="83" spans="1:8" x14ac:dyDescent="0.2">
      <c r="A83">
        <v>1062</v>
      </c>
      <c r="B83" t="s">
        <v>84</v>
      </c>
      <c r="C83" t="s">
        <v>5</v>
      </c>
      <c r="D83">
        <f>VLOOKUP(A83,[1]Sheet7!$F$4:$I$209,4,FALSE)</f>
        <v>159132</v>
      </c>
      <c r="E83">
        <f>VLOOKUP(A83,[1]Hits!A$1:D$206,4,0)</f>
        <v>45</v>
      </c>
      <c r="F83">
        <f t="shared" si="5"/>
        <v>78198262</v>
      </c>
      <c r="G83" s="4">
        <f t="shared" si="3"/>
        <v>0.95310093160983178</v>
      </c>
      <c r="H83" t="str">
        <f t="shared" si="4"/>
        <v>D</v>
      </c>
    </row>
    <row r="84" spans="1:8" x14ac:dyDescent="0.2">
      <c r="A84">
        <v>1012</v>
      </c>
      <c r="B84" t="s">
        <v>85</v>
      </c>
      <c r="C84" t="s">
        <v>5</v>
      </c>
      <c r="D84">
        <f>VLOOKUP(A84,[1]Sheet7!$F$4:$I$209,4,FALSE)</f>
        <v>146853</v>
      </c>
      <c r="E84">
        <f>VLOOKUP(A84,[1]Hits!A$1:D$206,4,0)</f>
        <v>14</v>
      </c>
      <c r="F84">
        <f t="shared" si="5"/>
        <v>78345115</v>
      </c>
      <c r="G84" s="4">
        <f t="shared" si="3"/>
        <v>0.95489081449891311</v>
      </c>
      <c r="H84" t="str">
        <f t="shared" si="4"/>
        <v>D</v>
      </c>
    </row>
    <row r="85" spans="1:8" x14ac:dyDescent="0.2">
      <c r="A85">
        <v>1068</v>
      </c>
      <c r="B85" t="s">
        <v>86</v>
      </c>
      <c r="C85" t="s">
        <v>5</v>
      </c>
      <c r="D85">
        <f>VLOOKUP(A85,[1]Sheet7!$F$4:$I$209,4,FALSE)</f>
        <v>136890</v>
      </c>
      <c r="E85">
        <f>VLOOKUP(A85,[1]Hits!A$1:D$206,4,0)</f>
        <v>49</v>
      </c>
      <c r="F85">
        <f t="shared" si="5"/>
        <v>78482005</v>
      </c>
      <c r="G85" s="4">
        <f t="shared" si="3"/>
        <v>0.95655926573032368</v>
      </c>
      <c r="H85" t="str">
        <f t="shared" si="4"/>
        <v>D</v>
      </c>
    </row>
    <row r="86" spans="1:8" x14ac:dyDescent="0.2">
      <c r="A86">
        <v>1065</v>
      </c>
      <c r="B86" t="s">
        <v>87</v>
      </c>
      <c r="C86" t="s">
        <v>5</v>
      </c>
      <c r="D86">
        <f>VLOOKUP(A86,[1]Sheet7!$F$4:$I$209,4,FALSE)</f>
        <v>132559</v>
      </c>
      <c r="E86">
        <f>VLOOKUP(A86,[1]Hits!A$1:D$206,4,0)</f>
        <v>51</v>
      </c>
      <c r="F86">
        <f t="shared" si="5"/>
        <v>78614564</v>
      </c>
      <c r="G86" s="4">
        <f t="shared" si="3"/>
        <v>0.95817492959754968</v>
      </c>
      <c r="H86" t="str">
        <f t="shared" si="4"/>
        <v>D</v>
      </c>
    </row>
    <row r="87" spans="1:8" x14ac:dyDescent="0.2">
      <c r="A87">
        <v>1069</v>
      </c>
      <c r="B87" t="s">
        <v>86</v>
      </c>
      <c r="C87" t="s">
        <v>5</v>
      </c>
      <c r="D87">
        <f>VLOOKUP(A87,[1]Sheet7!$F$4:$I$209,4,FALSE)</f>
        <v>127588</v>
      </c>
      <c r="E87">
        <f>VLOOKUP(A87,[1]Hits!A$1:D$206,4,0)</f>
        <v>48</v>
      </c>
      <c r="F87">
        <f t="shared" si="5"/>
        <v>78742152</v>
      </c>
      <c r="G87" s="4">
        <f t="shared" si="3"/>
        <v>0.95973000561269484</v>
      </c>
      <c r="H87" t="str">
        <f t="shared" si="4"/>
        <v>D</v>
      </c>
    </row>
    <row r="88" spans="1:8" x14ac:dyDescent="0.2">
      <c r="A88">
        <v>1045</v>
      </c>
      <c r="B88" t="s">
        <v>88</v>
      </c>
      <c r="C88" t="s">
        <v>5</v>
      </c>
      <c r="D88">
        <f>VLOOKUP(A88,[1]Sheet7!$F$4:$I$209,4,FALSE)</f>
        <v>122265</v>
      </c>
      <c r="E88">
        <f>VLOOKUP(A88,[1]Hits!A$1:D$206,4,0)</f>
        <v>743</v>
      </c>
      <c r="F88">
        <f t="shared" si="5"/>
        <v>78864417</v>
      </c>
      <c r="G88" s="4">
        <f t="shared" si="3"/>
        <v>0.96122020350741622</v>
      </c>
      <c r="H88" t="str">
        <f t="shared" si="4"/>
        <v>D</v>
      </c>
    </row>
    <row r="89" spans="1:8" x14ac:dyDescent="0.2">
      <c r="A89">
        <v>1046</v>
      </c>
      <c r="B89" t="s">
        <v>89</v>
      </c>
      <c r="C89" t="s">
        <v>5</v>
      </c>
      <c r="D89">
        <f>VLOOKUP(A89,[1]Sheet7!$F$4:$I$209,4,FALSE)</f>
        <v>107712</v>
      </c>
      <c r="E89">
        <f>VLOOKUP(A89,[1]Hits!A$1:D$206,4,0)</f>
        <v>79</v>
      </c>
      <c r="F89">
        <f t="shared" si="5"/>
        <v>78972129</v>
      </c>
      <c r="G89" s="4">
        <f t="shared" si="3"/>
        <v>0.96253302562033682</v>
      </c>
      <c r="H89" t="str">
        <f t="shared" si="4"/>
        <v>D</v>
      </c>
    </row>
    <row r="90" spans="1:8" x14ac:dyDescent="0.2">
      <c r="A90">
        <v>1061</v>
      </c>
      <c r="B90" t="s">
        <v>90</v>
      </c>
      <c r="C90" t="s">
        <v>5</v>
      </c>
      <c r="D90">
        <f>VLOOKUP(A90,[1]Sheet7!$F$4:$I$209,4,FALSE)</f>
        <v>106330</v>
      </c>
      <c r="E90">
        <f>VLOOKUP(A90,[1]Hits!A$1:D$206,4,0)</f>
        <v>55</v>
      </c>
      <c r="F90">
        <f t="shared" si="5"/>
        <v>79078459</v>
      </c>
      <c r="G90" s="4">
        <f t="shared" si="3"/>
        <v>0.96382900355470669</v>
      </c>
      <c r="H90" t="str">
        <f t="shared" si="4"/>
        <v>D</v>
      </c>
    </row>
    <row r="91" spans="1:8" x14ac:dyDescent="0.2">
      <c r="A91">
        <v>1041</v>
      </c>
      <c r="B91" t="s">
        <v>91</v>
      </c>
      <c r="C91" t="s">
        <v>5</v>
      </c>
      <c r="D91">
        <f>VLOOKUP(A91,[1]Sheet7!$F$4:$I$209,4,FALSE)</f>
        <v>102098</v>
      </c>
      <c r="E91">
        <f>VLOOKUP(A91,[1]Hits!A$1:D$206,4,0)</f>
        <v>104</v>
      </c>
      <c r="F91">
        <f t="shared" si="5"/>
        <v>79180557</v>
      </c>
      <c r="G91" s="4">
        <f t="shared" si="3"/>
        <v>0.9650734007628633</v>
      </c>
      <c r="H91" t="str">
        <f t="shared" si="4"/>
        <v>D</v>
      </c>
    </row>
    <row r="92" spans="1:8" x14ac:dyDescent="0.2">
      <c r="A92">
        <v>1067</v>
      </c>
      <c r="B92" t="s">
        <v>92</v>
      </c>
      <c r="C92" t="s">
        <v>5</v>
      </c>
      <c r="D92">
        <f>VLOOKUP(A92,[1]Sheet7!$F$4:$I$209,4,FALSE)</f>
        <v>100646</v>
      </c>
      <c r="E92">
        <f>VLOOKUP(A92,[1]Hits!A$1:D$206,4,0)</f>
        <v>48</v>
      </c>
      <c r="F92">
        <f t="shared" si="5"/>
        <v>79281203</v>
      </c>
      <c r="G92" s="4">
        <f t="shared" si="3"/>
        <v>0.96630010061410565</v>
      </c>
      <c r="H92" t="str">
        <f t="shared" si="4"/>
        <v>D</v>
      </c>
    </row>
    <row r="93" spans="1:8" x14ac:dyDescent="0.2">
      <c r="A93">
        <v>1064</v>
      </c>
      <c r="B93" t="s">
        <v>93</v>
      </c>
      <c r="C93" t="s">
        <v>5</v>
      </c>
      <c r="D93">
        <f>VLOOKUP(A93,[1]Sheet7!$F$4:$I$209,4,FALSE)</f>
        <v>98658</v>
      </c>
      <c r="E93">
        <f>VLOOKUP(A93,[1]Hits!A$1:D$206,4,0)</f>
        <v>46</v>
      </c>
      <c r="F93">
        <f t="shared" si="5"/>
        <v>79379861</v>
      </c>
      <c r="G93" s="4">
        <f t="shared" si="3"/>
        <v>0.96750257019982044</v>
      </c>
      <c r="H93" t="str">
        <f t="shared" si="4"/>
        <v>D</v>
      </c>
    </row>
    <row r="94" spans="1:8" x14ac:dyDescent="0.2">
      <c r="A94">
        <v>1133</v>
      </c>
      <c r="B94" t="s">
        <v>94</v>
      </c>
      <c r="C94" t="s">
        <v>5</v>
      </c>
      <c r="D94">
        <f>VLOOKUP(A94,[1]Sheet7!$F$4:$I$209,4,FALSE)</f>
        <v>94866</v>
      </c>
      <c r="E94">
        <f>VLOOKUP(A94,[1]Hits!A$1:D$206,4,0)</f>
        <v>39</v>
      </c>
      <c r="F94">
        <f t="shared" si="5"/>
        <v>79474727</v>
      </c>
      <c r="G94" s="4">
        <f t="shared" si="3"/>
        <v>0.96865882189475072</v>
      </c>
      <c r="H94" t="str">
        <f t="shared" si="4"/>
        <v>D</v>
      </c>
    </row>
    <row r="95" spans="1:8" x14ac:dyDescent="0.2">
      <c r="A95">
        <v>1029</v>
      </c>
      <c r="B95" t="s">
        <v>95</v>
      </c>
      <c r="C95" t="s">
        <v>5</v>
      </c>
      <c r="D95">
        <f>VLOOKUP(A95,[1]Sheet7!$F$4:$I$209,4,FALSE)</f>
        <v>88995</v>
      </c>
      <c r="E95">
        <f>VLOOKUP(A95,[1]Hits!A$1:D$206,4,0)</f>
        <v>34</v>
      </c>
      <c r="F95">
        <f t="shared" si="5"/>
        <v>79563722</v>
      </c>
      <c r="G95" s="4">
        <f t="shared" si="3"/>
        <v>0.96974351630149613</v>
      </c>
      <c r="H95" t="str">
        <f t="shared" si="4"/>
        <v>D</v>
      </c>
    </row>
    <row r="96" spans="1:8" x14ac:dyDescent="0.2">
      <c r="A96">
        <v>1033</v>
      </c>
      <c r="B96" t="s">
        <v>96</v>
      </c>
      <c r="C96" t="s">
        <v>5</v>
      </c>
      <c r="D96">
        <f>VLOOKUP(A96,[1]Sheet7!$F$4:$I$209,4,FALSE)</f>
        <v>84420</v>
      </c>
      <c r="E96">
        <f>VLOOKUP(A96,[1]Hits!A$1:D$206,4,0)</f>
        <v>74</v>
      </c>
      <c r="F96">
        <f t="shared" si="5"/>
        <v>79648142</v>
      </c>
      <c r="G96" s="4">
        <f t="shared" si="3"/>
        <v>0.97077244940804652</v>
      </c>
      <c r="H96" t="str">
        <f t="shared" si="4"/>
        <v>D</v>
      </c>
    </row>
    <row r="97" spans="1:8" x14ac:dyDescent="0.2">
      <c r="A97">
        <v>1130</v>
      </c>
      <c r="B97" t="s">
        <v>97</v>
      </c>
      <c r="C97" t="s">
        <v>5</v>
      </c>
      <c r="D97">
        <f>VLOOKUP(A97,[1]Sheet7!$F$4:$I$209,4,FALSE)</f>
        <v>82476</v>
      </c>
      <c r="E97">
        <f>VLOOKUP(A97,[1]Hits!A$1:D$206,4,0)</f>
        <v>27</v>
      </c>
      <c r="F97">
        <f t="shared" si="5"/>
        <v>79730618</v>
      </c>
      <c r="G97" s="4">
        <f t="shared" si="3"/>
        <v>0.97177768853261248</v>
      </c>
      <c r="H97" t="str">
        <f t="shared" si="4"/>
        <v>D</v>
      </c>
    </row>
    <row r="98" spans="1:8" x14ac:dyDescent="0.2">
      <c r="A98">
        <v>1129</v>
      </c>
      <c r="B98" t="s">
        <v>98</v>
      </c>
      <c r="C98" t="s">
        <v>5</v>
      </c>
      <c r="D98">
        <f>VLOOKUP(A98,[1]Sheet7!$F$4:$I$209,4,FALSE)</f>
        <v>80845</v>
      </c>
      <c r="E98">
        <f>VLOOKUP(A98,[1]Hits!A$1:D$206,4,0)</f>
        <v>28</v>
      </c>
      <c r="F98">
        <f t="shared" si="5"/>
        <v>79811463</v>
      </c>
      <c r="G98" s="4">
        <f t="shared" si="3"/>
        <v>0.97276304860130547</v>
      </c>
      <c r="H98" t="str">
        <f t="shared" si="4"/>
        <v>D</v>
      </c>
    </row>
    <row r="99" spans="1:8" x14ac:dyDescent="0.2">
      <c r="A99">
        <v>1128</v>
      </c>
      <c r="B99" t="s">
        <v>99</v>
      </c>
      <c r="C99" t="s">
        <v>5</v>
      </c>
      <c r="D99">
        <f>VLOOKUP(A99,[1]Sheet7!$F$4:$I$209,4,FALSE)</f>
        <v>78392</v>
      </c>
      <c r="E99">
        <f>VLOOKUP(A99,[1]Hits!A$1:D$206,4,0)</f>
        <v>22</v>
      </c>
      <c r="F99">
        <f t="shared" si="5"/>
        <v>79889855</v>
      </c>
      <c r="G99" s="4">
        <f t="shared" si="3"/>
        <v>0.97371851086248407</v>
      </c>
      <c r="H99" t="str">
        <f t="shared" si="4"/>
        <v>D</v>
      </c>
    </row>
    <row r="100" spans="1:8" x14ac:dyDescent="0.2">
      <c r="A100">
        <v>1063</v>
      </c>
      <c r="B100" t="s">
        <v>100</v>
      </c>
      <c r="C100" t="s">
        <v>5</v>
      </c>
      <c r="D100">
        <f>VLOOKUP(A100,[1]Sheet7!$F$4:$I$209,4,FALSE)</f>
        <v>78300</v>
      </c>
      <c r="E100">
        <f>VLOOKUP(A100,[1]Hits!A$1:D$206,4,0)</f>
        <v>49</v>
      </c>
      <c r="F100">
        <f t="shared" si="5"/>
        <v>79968155</v>
      </c>
      <c r="G100" s="4">
        <f t="shared" si="3"/>
        <v>0.9746728518035277</v>
      </c>
      <c r="H100" t="str">
        <f t="shared" si="4"/>
        <v>D</v>
      </c>
    </row>
    <row r="101" spans="1:8" x14ac:dyDescent="0.2">
      <c r="A101">
        <v>1135</v>
      </c>
      <c r="B101" t="s">
        <v>101</v>
      </c>
      <c r="C101" t="s">
        <v>5</v>
      </c>
      <c r="D101">
        <f>VLOOKUP(A101,[1]Sheet7!$F$4:$I$209,4,FALSE)</f>
        <v>74772</v>
      </c>
      <c r="E101">
        <f>VLOOKUP(A101,[1]Hits!A$1:D$206,4,0)</f>
        <v>23</v>
      </c>
      <c r="F101">
        <f t="shared" si="5"/>
        <v>80042927</v>
      </c>
      <c r="G101" s="4">
        <f t="shared" si="3"/>
        <v>0.97558419255504369</v>
      </c>
      <c r="H101" t="str">
        <f t="shared" si="4"/>
        <v>D</v>
      </c>
    </row>
    <row r="102" spans="1:8" x14ac:dyDescent="0.2">
      <c r="A102">
        <v>1032</v>
      </c>
      <c r="B102" t="s">
        <v>102</v>
      </c>
      <c r="C102" t="s">
        <v>5</v>
      </c>
      <c r="D102">
        <f>VLOOKUP(A102,[1]Sheet7!$F$4:$I$209,4,FALSE)</f>
        <v>74538</v>
      </c>
      <c r="E102">
        <f>VLOOKUP(A102,[1]Hits!A$1:D$206,4,0)</f>
        <v>64</v>
      </c>
      <c r="F102">
        <f t="shared" si="5"/>
        <v>80117465</v>
      </c>
      <c r="G102" s="4">
        <f t="shared" si="3"/>
        <v>0.97649268125317279</v>
      </c>
      <c r="H102" t="str">
        <f t="shared" si="4"/>
        <v>D</v>
      </c>
    </row>
    <row r="103" spans="1:8" x14ac:dyDescent="0.2">
      <c r="A103">
        <v>1025</v>
      </c>
      <c r="B103" t="s">
        <v>103</v>
      </c>
      <c r="C103" t="s">
        <v>5</v>
      </c>
      <c r="D103">
        <f>VLOOKUP(A103,[1]Sheet7!$F$4:$I$209,4,FALSE)</f>
        <v>68985</v>
      </c>
      <c r="E103">
        <f>VLOOKUP(A103,[1]Hits!A$1:D$206,4,0)</f>
        <v>41</v>
      </c>
      <c r="F103">
        <f t="shared" si="5"/>
        <v>80186450</v>
      </c>
      <c r="G103" s="4">
        <f t="shared" si="3"/>
        <v>0.97733348853054047</v>
      </c>
      <c r="H103" t="str">
        <f t="shared" si="4"/>
        <v>D</v>
      </c>
    </row>
    <row r="104" spans="1:8" x14ac:dyDescent="0.2">
      <c r="A104">
        <v>1117</v>
      </c>
      <c r="B104" t="s">
        <v>104</v>
      </c>
      <c r="C104" t="s">
        <v>5</v>
      </c>
      <c r="D104">
        <f>VLOOKUP(A104,[1]Sheet7!$F$4:$I$209,4,FALSE)</f>
        <v>65000</v>
      </c>
      <c r="E104">
        <f>VLOOKUP(A104,[1]Hits!A$1:D$206,4,0)</f>
        <v>23</v>
      </c>
      <c r="F104">
        <f t="shared" si="5"/>
        <v>80251450</v>
      </c>
      <c r="G104" s="4">
        <f t="shared" si="3"/>
        <v>0.97812572558249233</v>
      </c>
      <c r="H104" t="str">
        <f t="shared" si="4"/>
        <v>D</v>
      </c>
    </row>
    <row r="105" spans="1:8" x14ac:dyDescent="0.2">
      <c r="A105">
        <v>1106</v>
      </c>
      <c r="B105" t="s">
        <v>105</v>
      </c>
      <c r="C105" t="s">
        <v>5</v>
      </c>
      <c r="D105">
        <f>VLOOKUP(A105,[1]Sheet7!$F$4:$I$209,4,FALSE)</f>
        <v>63135</v>
      </c>
      <c r="E105">
        <f>VLOOKUP(A105,[1]Hits!A$1:D$206,4,0)</f>
        <v>23</v>
      </c>
      <c r="F105">
        <f t="shared" si="5"/>
        <v>80314585</v>
      </c>
      <c r="G105" s="4">
        <f t="shared" si="3"/>
        <v>0.97889523152518432</v>
      </c>
      <c r="H105" t="str">
        <f t="shared" si="4"/>
        <v>D</v>
      </c>
    </row>
    <row r="106" spans="1:8" x14ac:dyDescent="0.2">
      <c r="A106">
        <v>1056</v>
      </c>
      <c r="B106" t="s">
        <v>106</v>
      </c>
      <c r="C106" t="s">
        <v>5</v>
      </c>
      <c r="D106">
        <f>VLOOKUP(A106,[1]Sheet7!$F$4:$I$209,4,FALSE)</f>
        <v>61548</v>
      </c>
      <c r="E106">
        <f>VLOOKUP(A106,[1]Hits!A$1:D$206,4,0)</f>
        <v>50</v>
      </c>
      <c r="F106">
        <f t="shared" si="5"/>
        <v>80376133</v>
      </c>
      <c r="G106" s="4">
        <f t="shared" si="3"/>
        <v>0.97964539469554635</v>
      </c>
      <c r="H106" t="str">
        <f t="shared" si="4"/>
        <v>D</v>
      </c>
    </row>
    <row r="107" spans="1:8" x14ac:dyDescent="0.2">
      <c r="A107">
        <v>1048</v>
      </c>
      <c r="B107" t="s">
        <v>107</v>
      </c>
      <c r="C107" t="s">
        <v>5</v>
      </c>
      <c r="D107">
        <f>VLOOKUP(A107,[1]Sheet7!$F$4:$I$209,4,FALSE)</f>
        <v>61536</v>
      </c>
      <c r="E107">
        <f>VLOOKUP(A107,[1]Hits!A$1:D$206,4,0)</f>
        <v>98</v>
      </c>
      <c r="F107">
        <f t="shared" si="5"/>
        <v>80437669</v>
      </c>
      <c r="G107" s="4">
        <f t="shared" si="3"/>
        <v>0.98039541160676036</v>
      </c>
      <c r="H107" t="str">
        <f t="shared" si="4"/>
        <v>D</v>
      </c>
    </row>
    <row r="108" spans="1:8" x14ac:dyDescent="0.2">
      <c r="A108">
        <v>1127</v>
      </c>
      <c r="B108" t="s">
        <v>108</v>
      </c>
      <c r="C108" t="s">
        <v>5</v>
      </c>
      <c r="D108">
        <f>VLOOKUP(A108,[1]Sheet7!$F$4:$I$209,4,FALSE)</f>
        <v>61380</v>
      </c>
      <c r="E108">
        <f>VLOOKUP(A108,[1]Hits!A$1:D$206,4,0)</f>
        <v>20</v>
      </c>
      <c r="F108">
        <f t="shared" si="5"/>
        <v>80499049</v>
      </c>
      <c r="G108" s="4">
        <f t="shared" si="3"/>
        <v>0.98114352714904962</v>
      </c>
      <c r="H108" t="str">
        <f t="shared" si="4"/>
        <v>D</v>
      </c>
    </row>
    <row r="109" spans="1:8" x14ac:dyDescent="0.2">
      <c r="A109">
        <v>1126</v>
      </c>
      <c r="B109" t="s">
        <v>109</v>
      </c>
      <c r="C109" t="s">
        <v>5</v>
      </c>
      <c r="D109">
        <f>VLOOKUP(A109,[1]Sheet7!$F$4:$I$209,4,FALSE)</f>
        <v>59568</v>
      </c>
      <c r="E109">
        <f>VLOOKUP(A109,[1]Hits!A$1:D$206,4,0)</f>
        <v>16</v>
      </c>
      <c r="F109">
        <f t="shared" si="5"/>
        <v>80558617</v>
      </c>
      <c r="G109" s="4">
        <f t="shared" si="3"/>
        <v>0.98186955755998306</v>
      </c>
      <c r="H109" t="str">
        <f t="shared" si="4"/>
        <v>D</v>
      </c>
    </row>
    <row r="110" spans="1:8" x14ac:dyDescent="0.2">
      <c r="A110">
        <v>1143</v>
      </c>
      <c r="B110" t="s">
        <v>110</v>
      </c>
      <c r="C110" t="s">
        <v>5</v>
      </c>
      <c r="D110">
        <f>VLOOKUP(A110,[1]Sheet7!$F$4:$I$209,4,FALSE)</f>
        <v>57350</v>
      </c>
      <c r="E110">
        <f>VLOOKUP(A110,[1]Hits!A$1:D$206,4,0)</f>
        <v>23</v>
      </c>
      <c r="F110">
        <f t="shared" si="5"/>
        <v>80615967</v>
      </c>
      <c r="G110" s="4">
        <f t="shared" si="3"/>
        <v>0.98256855440505131</v>
      </c>
      <c r="H110" t="str">
        <f t="shared" si="4"/>
        <v>D</v>
      </c>
    </row>
    <row r="111" spans="1:8" x14ac:dyDescent="0.2">
      <c r="A111">
        <v>1134</v>
      </c>
      <c r="B111" t="s">
        <v>111</v>
      </c>
      <c r="C111" t="s">
        <v>5</v>
      </c>
      <c r="D111">
        <f>VLOOKUP(A111,[1]Sheet7!$F$4:$I$209,4,FALSE)</f>
        <v>55440</v>
      </c>
      <c r="E111">
        <f>VLOOKUP(A111,[1]Hits!A$1:D$206,4,0)</f>
        <v>25</v>
      </c>
      <c r="F111">
        <f t="shared" si="5"/>
        <v>80671407</v>
      </c>
      <c r="G111" s="4">
        <f t="shared" si="3"/>
        <v>0.98324427166905459</v>
      </c>
      <c r="H111" t="str">
        <f t="shared" si="4"/>
        <v>D</v>
      </c>
    </row>
    <row r="112" spans="1:8" x14ac:dyDescent="0.2">
      <c r="A112">
        <v>1088</v>
      </c>
      <c r="B112" t="s">
        <v>112</v>
      </c>
      <c r="C112" t="s">
        <v>5</v>
      </c>
      <c r="D112">
        <f>VLOOKUP(A112,[1]Sheet7!$F$4:$I$209,4,FALSE)</f>
        <v>55200</v>
      </c>
      <c r="E112">
        <f>VLOOKUP(A112,[1]Hits!A$1:D$206,4,0)</f>
        <v>23</v>
      </c>
      <c r="F112">
        <f t="shared" si="5"/>
        <v>80726607</v>
      </c>
      <c r="G112" s="4">
        <f t="shared" si="3"/>
        <v>0.9839170637500968</v>
      </c>
      <c r="H112" t="str">
        <f t="shared" si="4"/>
        <v>D</v>
      </c>
    </row>
    <row r="113" spans="1:8" x14ac:dyDescent="0.2">
      <c r="A113">
        <v>1049</v>
      </c>
      <c r="B113" t="s">
        <v>113</v>
      </c>
      <c r="C113" t="s">
        <v>5</v>
      </c>
      <c r="D113">
        <f>VLOOKUP(A113,[1]Sheet7!$F$4:$I$209,4,FALSE)</f>
        <v>54188</v>
      </c>
      <c r="E113">
        <f>VLOOKUP(A113,[1]Hits!A$1:D$206,4,0)</f>
        <v>102</v>
      </c>
      <c r="F113">
        <f t="shared" si="5"/>
        <v>80780795</v>
      </c>
      <c r="G113" s="4">
        <f t="shared" si="3"/>
        <v>0.98457752130965315</v>
      </c>
      <c r="H113" t="str">
        <f t="shared" si="4"/>
        <v>D</v>
      </c>
    </row>
    <row r="114" spans="1:8" x14ac:dyDescent="0.2">
      <c r="A114">
        <v>1066</v>
      </c>
      <c r="B114" t="s">
        <v>114</v>
      </c>
      <c r="C114" t="s">
        <v>5</v>
      </c>
      <c r="D114">
        <f>VLOOKUP(A114,[1]Sheet7!$F$4:$I$209,4,FALSE)</f>
        <v>53000</v>
      </c>
      <c r="E114">
        <f>VLOOKUP(A114,[1]Hits!A$1:D$206,4,0)</f>
        <v>35</v>
      </c>
      <c r="F114">
        <f t="shared" si="5"/>
        <v>80833795</v>
      </c>
      <c r="G114" s="4">
        <f t="shared" si="3"/>
        <v>0.98522349921355235</v>
      </c>
      <c r="H114" t="str">
        <f t="shared" si="4"/>
        <v>D</v>
      </c>
    </row>
    <row r="115" spans="1:8" x14ac:dyDescent="0.2">
      <c r="A115">
        <v>1052</v>
      </c>
      <c r="B115" t="s">
        <v>115</v>
      </c>
      <c r="C115" t="s">
        <v>5</v>
      </c>
      <c r="D115">
        <f>VLOOKUP(A115,[1]Sheet7!$F$4:$I$209,4,FALSE)</f>
        <v>52488</v>
      </c>
      <c r="E115">
        <f>VLOOKUP(A115,[1]Hits!A$1:D$206,4,0)</f>
        <v>75</v>
      </c>
      <c r="F115">
        <f t="shared" si="5"/>
        <v>80886283</v>
      </c>
      <c r="G115" s="4">
        <f t="shared" si="3"/>
        <v>0.98586323672713472</v>
      </c>
      <c r="H115" t="str">
        <f t="shared" si="4"/>
        <v>D</v>
      </c>
    </row>
    <row r="116" spans="1:8" x14ac:dyDescent="0.2">
      <c r="A116">
        <v>1087</v>
      </c>
      <c r="B116" t="s">
        <v>116</v>
      </c>
      <c r="C116" t="s">
        <v>5</v>
      </c>
      <c r="D116">
        <f>VLOOKUP(A116,[1]Sheet7!$F$4:$I$209,4,FALSE)</f>
        <v>52136</v>
      </c>
      <c r="E116">
        <f>VLOOKUP(A116,[1]Hits!A$1:D$206,4,0)</f>
        <v>23</v>
      </c>
      <c r="F116">
        <f t="shared" si="5"/>
        <v>80938419</v>
      </c>
      <c r="G116" s="4">
        <f t="shared" si="3"/>
        <v>0.98649868397237406</v>
      </c>
      <c r="H116" t="str">
        <f t="shared" si="4"/>
        <v>D</v>
      </c>
    </row>
    <row r="117" spans="1:8" x14ac:dyDescent="0.2">
      <c r="A117">
        <v>1018</v>
      </c>
      <c r="B117" t="s">
        <v>117</v>
      </c>
      <c r="C117" t="s">
        <v>5</v>
      </c>
      <c r="D117">
        <f>VLOOKUP(A117,[1]Sheet7!$F$4:$I$209,4,FALSE)</f>
        <v>47304</v>
      </c>
      <c r="E117">
        <f>VLOOKUP(A117,[1]Hits!A$1:D$206,4,0)</f>
        <v>21</v>
      </c>
      <c r="F117">
        <f t="shared" si="5"/>
        <v>80985723</v>
      </c>
      <c r="G117" s="4">
        <f t="shared" si="3"/>
        <v>0.98707523753399762</v>
      </c>
      <c r="H117" t="str">
        <f t="shared" si="4"/>
        <v>D</v>
      </c>
    </row>
    <row r="118" spans="1:8" x14ac:dyDescent="0.2">
      <c r="A118">
        <v>1125</v>
      </c>
      <c r="B118" t="s">
        <v>118</v>
      </c>
      <c r="C118" t="s">
        <v>5</v>
      </c>
      <c r="D118">
        <f>VLOOKUP(A118,[1]Sheet7!$F$4:$I$209,4,FALSE)</f>
        <v>41310</v>
      </c>
      <c r="E118">
        <f>VLOOKUP(A118,[1]Hits!A$1:D$206,4,0)</f>
        <v>18</v>
      </c>
      <c r="F118">
        <f t="shared" si="5"/>
        <v>81027033</v>
      </c>
      <c r="G118" s="4">
        <f t="shared" si="3"/>
        <v>0.98757873465116885</v>
      </c>
      <c r="H118" t="str">
        <f t="shared" si="4"/>
        <v>D</v>
      </c>
    </row>
    <row r="119" spans="1:8" x14ac:dyDescent="0.2">
      <c r="A119">
        <v>1059</v>
      </c>
      <c r="B119" t="s">
        <v>119</v>
      </c>
      <c r="C119" t="s">
        <v>5</v>
      </c>
      <c r="D119">
        <f>VLOOKUP(A119,[1]Sheet7!$F$4:$I$209,4,FALSE)</f>
        <v>39294</v>
      </c>
      <c r="E119">
        <f>VLOOKUP(A119,[1]Hits!A$1:D$206,4,0)</f>
        <v>67</v>
      </c>
      <c r="F119">
        <f t="shared" si="5"/>
        <v>81066327</v>
      </c>
      <c r="G119" s="4">
        <f t="shared" si="3"/>
        <v>0.98805766023146724</v>
      </c>
      <c r="H119" t="str">
        <f t="shared" si="4"/>
        <v>D</v>
      </c>
    </row>
    <row r="120" spans="1:8" x14ac:dyDescent="0.2">
      <c r="A120">
        <v>1132</v>
      </c>
      <c r="B120" t="s">
        <v>120</v>
      </c>
      <c r="C120" t="s">
        <v>5</v>
      </c>
      <c r="D120">
        <f>VLOOKUP(A120,[1]Sheet7!$F$4:$I$209,4,FALSE)</f>
        <v>38226</v>
      </c>
      <c r="E120">
        <f>VLOOKUP(A120,[1]Hits!A$1:D$206,4,0)</f>
        <v>19</v>
      </c>
      <c r="F120">
        <f t="shared" si="5"/>
        <v>81104553</v>
      </c>
      <c r="G120" s="4">
        <f t="shared" si="3"/>
        <v>0.98852356874758895</v>
      </c>
      <c r="H120" t="str">
        <f t="shared" si="4"/>
        <v>D</v>
      </c>
    </row>
    <row r="121" spans="1:8" x14ac:dyDescent="0.2">
      <c r="A121">
        <v>1057</v>
      </c>
      <c r="B121" t="s">
        <v>121</v>
      </c>
      <c r="C121" t="s">
        <v>5</v>
      </c>
      <c r="D121">
        <f>VLOOKUP(A121,[1]Sheet7!$F$4:$I$209,4,FALSE)</f>
        <v>35805</v>
      </c>
      <c r="E121">
        <f>VLOOKUP(A121,[1]Hits!A$1:D$206,4,0)</f>
        <v>85</v>
      </c>
      <c r="F121">
        <f t="shared" si="5"/>
        <v>81140358</v>
      </c>
      <c r="G121" s="4">
        <f t="shared" si="3"/>
        <v>0.98895996948059106</v>
      </c>
      <c r="H121" t="str">
        <f t="shared" si="4"/>
        <v>D</v>
      </c>
    </row>
    <row r="122" spans="1:8" x14ac:dyDescent="0.2">
      <c r="A122">
        <v>1111</v>
      </c>
      <c r="B122" t="s">
        <v>122</v>
      </c>
      <c r="C122" t="s">
        <v>5</v>
      </c>
      <c r="D122">
        <f>VLOOKUP(A122,[1]Sheet7!$F$4:$I$209,4,FALSE)</f>
        <v>32400</v>
      </c>
      <c r="E122">
        <f>VLOOKUP(A122,[1]Hits!A$1:D$206,4,0)</f>
        <v>2</v>
      </c>
      <c r="F122">
        <f t="shared" si="5"/>
        <v>81172758</v>
      </c>
      <c r="G122" s="4">
        <f t="shared" si="3"/>
        <v>0.98935486918033322</v>
      </c>
      <c r="H122" t="str">
        <f t="shared" si="4"/>
        <v>D</v>
      </c>
    </row>
    <row r="123" spans="1:8" x14ac:dyDescent="0.2">
      <c r="A123">
        <v>1104</v>
      </c>
      <c r="B123" t="s">
        <v>123</v>
      </c>
      <c r="C123" t="s">
        <v>5</v>
      </c>
      <c r="D123">
        <f>VLOOKUP(A123,[1]Sheet7!$F$4:$I$209,4,FALSE)</f>
        <v>32130</v>
      </c>
      <c r="E123">
        <f>VLOOKUP(A123,[1]Hits!A$1:D$206,4,0)</f>
        <v>23</v>
      </c>
      <c r="F123">
        <f t="shared" si="5"/>
        <v>81204888</v>
      </c>
      <c r="G123" s="4">
        <f t="shared" si="3"/>
        <v>0.9897464780492442</v>
      </c>
      <c r="H123" t="str">
        <f t="shared" si="4"/>
        <v>D</v>
      </c>
    </row>
    <row r="124" spans="1:8" x14ac:dyDescent="0.2">
      <c r="A124">
        <v>1139</v>
      </c>
      <c r="B124" t="s">
        <v>124</v>
      </c>
      <c r="C124" t="s">
        <v>5</v>
      </c>
      <c r="D124">
        <f>VLOOKUP(A124,[1]Sheet7!$F$4:$I$209,4,FALSE)</f>
        <v>31878</v>
      </c>
      <c r="E124">
        <f>VLOOKUP(A124,[1]Hits!A$1:D$206,4,0)</f>
        <v>18</v>
      </c>
      <c r="F124">
        <f t="shared" si="5"/>
        <v>81236766</v>
      </c>
      <c r="G124" s="4">
        <f t="shared" si="3"/>
        <v>0.9901350154760461</v>
      </c>
      <c r="H124" t="str">
        <f t="shared" si="4"/>
        <v>D</v>
      </c>
    </row>
    <row r="125" spans="1:8" x14ac:dyDescent="0.2">
      <c r="A125">
        <v>1034</v>
      </c>
      <c r="B125" t="s">
        <v>125</v>
      </c>
      <c r="C125" t="s">
        <v>5</v>
      </c>
      <c r="D125">
        <f>VLOOKUP(A125,[1]Sheet7!$F$4:$I$209,4,FALSE)</f>
        <v>31093</v>
      </c>
      <c r="E125">
        <f>VLOOKUP(A125,[1]Hits!A$1:D$206,4,0)</f>
        <v>72</v>
      </c>
      <c r="F125">
        <f t="shared" si="5"/>
        <v>81267859</v>
      </c>
      <c r="G125" s="4">
        <f t="shared" si="3"/>
        <v>0.99051398511691291</v>
      </c>
      <c r="H125" t="str">
        <f t="shared" si="4"/>
        <v>D</v>
      </c>
    </row>
    <row r="126" spans="1:8" x14ac:dyDescent="0.2">
      <c r="A126">
        <v>1047</v>
      </c>
      <c r="B126" t="s">
        <v>126</v>
      </c>
      <c r="C126" t="s">
        <v>5</v>
      </c>
      <c r="D126">
        <f>VLOOKUP(A126,[1]Sheet7!$F$4:$I$209,4,FALSE)</f>
        <v>30900</v>
      </c>
      <c r="E126">
        <f>VLOOKUP(A126,[1]Hits!A$1:D$206,4,0)</f>
        <v>97</v>
      </c>
      <c r="F126">
        <f t="shared" si="5"/>
        <v>81298759</v>
      </c>
      <c r="G126" s="4">
        <f t="shared" si="3"/>
        <v>0.99089060242314841</v>
      </c>
      <c r="H126" t="str">
        <f t="shared" si="4"/>
        <v>D</v>
      </c>
    </row>
    <row r="127" spans="1:8" x14ac:dyDescent="0.2">
      <c r="A127">
        <v>1058</v>
      </c>
      <c r="B127" t="s">
        <v>127</v>
      </c>
      <c r="C127" t="s">
        <v>5</v>
      </c>
      <c r="D127">
        <f>VLOOKUP(A127,[1]Sheet7!$F$4:$I$209,4,FALSE)</f>
        <v>30525</v>
      </c>
      <c r="E127">
        <f>VLOOKUP(A127,[1]Hits!A$1:D$206,4,0)</f>
        <v>63</v>
      </c>
      <c r="F127">
        <f t="shared" si="5"/>
        <v>81329284</v>
      </c>
      <c r="G127" s="4">
        <f t="shared" si="3"/>
        <v>0.99126264913100737</v>
      </c>
      <c r="H127" t="str">
        <f t="shared" si="4"/>
        <v>D</v>
      </c>
    </row>
    <row r="128" spans="1:8" x14ac:dyDescent="0.2">
      <c r="A128">
        <v>1011</v>
      </c>
      <c r="B128" t="s">
        <v>128</v>
      </c>
      <c r="C128" t="s">
        <v>5</v>
      </c>
      <c r="D128">
        <f>VLOOKUP(A128,[1]Sheet7!$F$4:$I$209,4,FALSE)</f>
        <v>29757</v>
      </c>
      <c r="E128">
        <f>VLOOKUP(A128,[1]Hits!A$1:D$206,4,0)</f>
        <v>17</v>
      </c>
      <c r="F128">
        <f t="shared" si="5"/>
        <v>81359041</v>
      </c>
      <c r="G128" s="4">
        <f t="shared" si="3"/>
        <v>0.99162533525339092</v>
      </c>
      <c r="H128" t="str">
        <f t="shared" si="4"/>
        <v>D</v>
      </c>
    </row>
    <row r="129" spans="1:8" x14ac:dyDescent="0.2">
      <c r="A129">
        <v>1140</v>
      </c>
      <c r="B129" t="s">
        <v>129</v>
      </c>
      <c r="C129" t="s">
        <v>5</v>
      </c>
      <c r="D129">
        <f>VLOOKUP(A129,[1]Sheet7!$F$4:$I$209,4,FALSE)</f>
        <v>29440</v>
      </c>
      <c r="E129">
        <f>VLOOKUP(A129,[1]Hits!A$1:D$206,4,0)</f>
        <v>12</v>
      </c>
      <c r="F129">
        <f t="shared" si="5"/>
        <v>81388481</v>
      </c>
      <c r="G129" s="4">
        <f t="shared" si="3"/>
        <v>0.99198415769661341</v>
      </c>
      <c r="H129" t="str">
        <f t="shared" si="4"/>
        <v>D</v>
      </c>
    </row>
    <row r="130" spans="1:8" x14ac:dyDescent="0.2">
      <c r="A130">
        <v>1094</v>
      </c>
      <c r="B130" t="s">
        <v>130</v>
      </c>
      <c r="C130" t="s">
        <v>5</v>
      </c>
      <c r="D130">
        <f>VLOOKUP(A130,[1]Sheet7!$F$4:$I$209,4,FALSE)</f>
        <v>29187</v>
      </c>
      <c r="E130">
        <f>VLOOKUP(A130,[1]Hits!A$1:D$206,4,0)</f>
        <v>16</v>
      </c>
      <c r="F130">
        <f t="shared" si="5"/>
        <v>81417668</v>
      </c>
      <c r="G130" s="4">
        <f t="shared" si="3"/>
        <v>0.99233989650946453</v>
      </c>
      <c r="H130" t="str">
        <f t="shared" si="4"/>
        <v>D</v>
      </c>
    </row>
    <row r="131" spans="1:8" x14ac:dyDescent="0.2">
      <c r="A131">
        <v>1093</v>
      </c>
      <c r="B131" t="s">
        <v>131</v>
      </c>
      <c r="C131" t="s">
        <v>5</v>
      </c>
      <c r="D131">
        <f>VLOOKUP(A131,[1]Sheet7!$F$4:$I$209,4,FALSE)</f>
        <v>26884</v>
      </c>
      <c r="E131">
        <f>VLOOKUP(A131,[1]Hits!A$1:D$206,4,0)</f>
        <v>15</v>
      </c>
      <c r="F131">
        <f t="shared" si="5"/>
        <v>81444552</v>
      </c>
      <c r="G131" s="4">
        <f t="shared" ref="G131:G194" si="6">F131/$F$206</f>
        <v>0.99266756575415183</v>
      </c>
      <c r="H131" t="str">
        <f t="shared" ref="H131:H194" si="7">VLOOKUP(G131,$M$3:$N$6,2,TRUE)</f>
        <v>D</v>
      </c>
    </row>
    <row r="132" spans="1:8" x14ac:dyDescent="0.2">
      <c r="A132">
        <v>1100</v>
      </c>
      <c r="B132" t="s">
        <v>132</v>
      </c>
      <c r="C132" t="s">
        <v>5</v>
      </c>
      <c r="D132">
        <f>VLOOKUP(A132,[1]Sheet7!$F$4:$I$209,4,FALSE)</f>
        <v>26260</v>
      </c>
      <c r="E132">
        <f>VLOOKUP(A132,[1]Hits!A$1:D$206,4,0)</f>
        <v>9</v>
      </c>
      <c r="F132">
        <f t="shared" ref="F132:F195" si="8">F131+D132</f>
        <v>81470812</v>
      </c>
      <c r="G132" s="4">
        <f t="shared" si="6"/>
        <v>0.99298762952314035</v>
      </c>
      <c r="H132" t="str">
        <f t="shared" si="7"/>
        <v>D</v>
      </c>
    </row>
    <row r="133" spans="1:8" x14ac:dyDescent="0.2">
      <c r="A133">
        <v>1053</v>
      </c>
      <c r="B133" t="s">
        <v>133</v>
      </c>
      <c r="C133" t="s">
        <v>5</v>
      </c>
      <c r="D133">
        <f>VLOOKUP(A133,[1]Sheet7!$F$4:$I$209,4,FALSE)</f>
        <v>25650</v>
      </c>
      <c r="E133">
        <f>VLOOKUP(A133,[1]Hits!A$1:D$206,4,0)</f>
        <v>71</v>
      </c>
      <c r="F133">
        <f t="shared" si="8"/>
        <v>81496462</v>
      </c>
      <c r="G133" s="4">
        <f t="shared" si="6"/>
        <v>0.9933002584521029</v>
      </c>
      <c r="H133" t="str">
        <f t="shared" si="7"/>
        <v>D</v>
      </c>
    </row>
    <row r="134" spans="1:8" x14ac:dyDescent="0.2">
      <c r="A134">
        <v>1138</v>
      </c>
      <c r="B134" t="s">
        <v>134</v>
      </c>
      <c r="C134" t="s">
        <v>5</v>
      </c>
      <c r="D134">
        <f>VLOOKUP(A134,[1]Sheet7!$F$4:$I$209,4,FALSE)</f>
        <v>24705</v>
      </c>
      <c r="E134">
        <f>VLOOKUP(A134,[1]Hits!A$1:D$206,4,0)</f>
        <v>12</v>
      </c>
      <c r="F134">
        <f t="shared" si="8"/>
        <v>81521167</v>
      </c>
      <c r="G134" s="4">
        <f t="shared" si="6"/>
        <v>0.99360136947315625</v>
      </c>
      <c r="H134" t="str">
        <f t="shared" si="7"/>
        <v>D</v>
      </c>
    </row>
    <row r="135" spans="1:8" x14ac:dyDescent="0.2">
      <c r="A135">
        <v>1038</v>
      </c>
      <c r="B135" t="s">
        <v>135</v>
      </c>
      <c r="C135" t="s">
        <v>5</v>
      </c>
      <c r="D135">
        <f>VLOOKUP(A135,[1]Sheet7!$F$4:$I$209,4,FALSE)</f>
        <v>22302</v>
      </c>
      <c r="E135">
        <f>VLOOKUP(A135,[1]Hits!A$1:D$206,4,0)</f>
        <v>77</v>
      </c>
      <c r="F135">
        <f t="shared" si="8"/>
        <v>81543469</v>
      </c>
      <c r="G135" s="4">
        <f t="shared" si="6"/>
        <v>0.99387319209981206</v>
      </c>
      <c r="H135" t="str">
        <f t="shared" si="7"/>
        <v>D</v>
      </c>
    </row>
    <row r="136" spans="1:8" x14ac:dyDescent="0.2">
      <c r="A136">
        <v>1136</v>
      </c>
      <c r="B136" t="s">
        <v>136</v>
      </c>
      <c r="C136" t="s">
        <v>5</v>
      </c>
      <c r="D136">
        <f>VLOOKUP(A136,[1]Sheet7!$F$4:$I$209,4,FALSE)</f>
        <v>21600</v>
      </c>
      <c r="E136">
        <f>VLOOKUP(A136,[1]Hits!A$1:D$206,4,0)</f>
        <v>13</v>
      </c>
      <c r="F136">
        <f t="shared" si="8"/>
        <v>81565069</v>
      </c>
      <c r="G136" s="4">
        <f t="shared" si="6"/>
        <v>0.99413645856630684</v>
      </c>
      <c r="H136" t="str">
        <f t="shared" si="7"/>
        <v>D</v>
      </c>
    </row>
    <row r="137" spans="1:8" x14ac:dyDescent="0.2">
      <c r="A137">
        <v>1110</v>
      </c>
      <c r="B137" t="s">
        <v>137</v>
      </c>
      <c r="C137" t="s">
        <v>5</v>
      </c>
      <c r="D137">
        <f>VLOOKUP(A137,[1]Sheet7!$F$4:$I$209,4,FALSE)</f>
        <v>18225</v>
      </c>
      <c r="E137">
        <f>VLOOKUP(A137,[1]Hits!A$1:D$206,4,0)</f>
        <v>3</v>
      </c>
      <c r="F137">
        <f t="shared" si="8"/>
        <v>81583294</v>
      </c>
      <c r="G137" s="4">
        <f t="shared" si="6"/>
        <v>0.99435858964741186</v>
      </c>
      <c r="H137" t="str">
        <f t="shared" si="7"/>
        <v>D</v>
      </c>
    </row>
    <row r="138" spans="1:8" x14ac:dyDescent="0.2">
      <c r="A138">
        <v>1099</v>
      </c>
      <c r="B138" t="s">
        <v>138</v>
      </c>
      <c r="C138" t="s">
        <v>5</v>
      </c>
      <c r="D138">
        <f>VLOOKUP(A138,[1]Sheet7!$F$4:$I$209,4,FALSE)</f>
        <v>17876</v>
      </c>
      <c r="E138">
        <f>VLOOKUP(A138,[1]Hits!A$1:D$206,4,0)</f>
        <v>6</v>
      </c>
      <c r="F138">
        <f t="shared" si="8"/>
        <v>81601170</v>
      </c>
      <c r="G138" s="4">
        <f t="shared" si="6"/>
        <v>0.99457646702496094</v>
      </c>
      <c r="H138" t="str">
        <f t="shared" si="7"/>
        <v>D</v>
      </c>
    </row>
    <row r="139" spans="1:8" x14ac:dyDescent="0.2">
      <c r="A139">
        <v>1051</v>
      </c>
      <c r="B139" t="s">
        <v>139</v>
      </c>
      <c r="C139" t="s">
        <v>5</v>
      </c>
      <c r="D139">
        <f>VLOOKUP(A139,[1]Sheet7!$F$4:$I$209,4,FALSE)</f>
        <v>17685</v>
      </c>
      <c r="E139">
        <f>VLOOKUP(A139,[1]Hits!A$1:D$206,4,0)</f>
        <v>82</v>
      </c>
      <c r="F139">
        <f t="shared" si="8"/>
        <v>81618855</v>
      </c>
      <c r="G139" s="4">
        <f t="shared" si="6"/>
        <v>0.99479201644440352</v>
      </c>
      <c r="H139" t="str">
        <f t="shared" si="7"/>
        <v>D</v>
      </c>
    </row>
    <row r="140" spans="1:8" x14ac:dyDescent="0.2">
      <c r="A140">
        <v>1023</v>
      </c>
      <c r="B140" t="s">
        <v>140</v>
      </c>
      <c r="C140" t="s">
        <v>5</v>
      </c>
      <c r="D140">
        <f>VLOOKUP(A140,[1]Sheet7!$F$4:$I$209,4,FALSE)</f>
        <v>17250</v>
      </c>
      <c r="E140">
        <f>VLOOKUP(A140,[1]Hits!A$1:D$206,4,0)</f>
        <v>32</v>
      </c>
      <c r="F140">
        <f t="shared" si="8"/>
        <v>81636105</v>
      </c>
      <c r="G140" s="4">
        <f t="shared" si="6"/>
        <v>0.99500226396972924</v>
      </c>
      <c r="H140" t="str">
        <f t="shared" si="7"/>
        <v>D</v>
      </c>
    </row>
    <row r="141" spans="1:8" x14ac:dyDescent="0.2">
      <c r="A141">
        <v>1014</v>
      </c>
      <c r="B141" t="s">
        <v>141</v>
      </c>
      <c r="C141" t="s">
        <v>5</v>
      </c>
      <c r="D141">
        <f>VLOOKUP(A141,[1]Sheet7!$F$4:$I$209,4,FALSE)</f>
        <v>16125</v>
      </c>
      <c r="E141">
        <f>VLOOKUP(A141,[1]Hits!A$1:D$206,4,0)</f>
        <v>15</v>
      </c>
      <c r="F141">
        <f t="shared" si="8"/>
        <v>81652230</v>
      </c>
      <c r="G141" s="4">
        <f t="shared" si="6"/>
        <v>0.99519879969992497</v>
      </c>
      <c r="H141" t="str">
        <f t="shared" si="7"/>
        <v>D</v>
      </c>
    </row>
    <row r="142" spans="1:8" x14ac:dyDescent="0.2">
      <c r="A142">
        <v>1089</v>
      </c>
      <c r="B142" t="s">
        <v>142</v>
      </c>
      <c r="C142" t="s">
        <v>5</v>
      </c>
      <c r="D142">
        <f>VLOOKUP(A142,[1]Sheet7!$F$4:$I$209,4,FALSE)</f>
        <v>15960</v>
      </c>
      <c r="E142">
        <f>VLOOKUP(A142,[1]Hits!A$1:D$206,4,0)</f>
        <v>6</v>
      </c>
      <c r="F142">
        <f t="shared" si="8"/>
        <v>81668190</v>
      </c>
      <c r="G142" s="4">
        <f t="shared" si="6"/>
        <v>0.99539332436683503</v>
      </c>
      <c r="H142" t="str">
        <f t="shared" si="7"/>
        <v>D</v>
      </c>
    </row>
    <row r="143" spans="1:8" x14ac:dyDescent="0.2">
      <c r="A143">
        <v>1031</v>
      </c>
      <c r="B143" t="s">
        <v>143</v>
      </c>
      <c r="C143" t="s">
        <v>5</v>
      </c>
      <c r="D143">
        <f>VLOOKUP(A143,[1]Sheet7!$F$4:$I$209,4,FALSE)</f>
        <v>14756</v>
      </c>
      <c r="E143">
        <f>VLOOKUP(A143,[1]Hits!A$1:D$206,4,0)</f>
        <v>82</v>
      </c>
      <c r="F143">
        <f t="shared" si="8"/>
        <v>81682946</v>
      </c>
      <c r="G143" s="4">
        <f t="shared" si="6"/>
        <v>0.99557317436589043</v>
      </c>
      <c r="H143" t="str">
        <f t="shared" si="7"/>
        <v>D</v>
      </c>
    </row>
    <row r="144" spans="1:8" x14ac:dyDescent="0.2">
      <c r="A144">
        <v>1096</v>
      </c>
      <c r="B144" t="s">
        <v>144</v>
      </c>
      <c r="C144" t="s">
        <v>5</v>
      </c>
      <c r="D144">
        <f>VLOOKUP(A144,[1]Sheet7!$F$4:$I$209,4,FALSE)</f>
        <v>14476</v>
      </c>
      <c r="E144">
        <f>VLOOKUP(A144,[1]Hits!A$1:D$206,4,0)</f>
        <v>5</v>
      </c>
      <c r="F144">
        <f t="shared" si="8"/>
        <v>81697422</v>
      </c>
      <c r="G144" s="4">
        <f t="shared" si="6"/>
        <v>0.99574961165149123</v>
      </c>
      <c r="H144" t="str">
        <f t="shared" si="7"/>
        <v>D</v>
      </c>
    </row>
    <row r="145" spans="1:8" x14ac:dyDescent="0.2">
      <c r="A145">
        <v>1028</v>
      </c>
      <c r="B145" t="s">
        <v>145</v>
      </c>
      <c r="C145" t="s">
        <v>5</v>
      </c>
      <c r="D145">
        <f>VLOOKUP(A145,[1]Sheet7!$F$4:$I$209,4,FALSE)</f>
        <v>14276</v>
      </c>
      <c r="E145">
        <f>VLOOKUP(A145,[1]Hits!A$1:D$206,4,0)</f>
        <v>24</v>
      </c>
      <c r="F145">
        <f t="shared" si="8"/>
        <v>81711698</v>
      </c>
      <c r="G145" s="4">
        <f t="shared" si="6"/>
        <v>0.99592361128462459</v>
      </c>
      <c r="H145" t="str">
        <f t="shared" si="7"/>
        <v>D</v>
      </c>
    </row>
    <row r="146" spans="1:8" x14ac:dyDescent="0.2">
      <c r="A146">
        <v>1060</v>
      </c>
      <c r="B146" t="s">
        <v>146</v>
      </c>
      <c r="C146" t="s">
        <v>5</v>
      </c>
      <c r="D146">
        <f>VLOOKUP(A146,[1]Sheet7!$F$4:$I$209,4,FALSE)</f>
        <v>13975</v>
      </c>
      <c r="E146">
        <f>VLOOKUP(A146,[1]Hits!A$1:D$206,4,0)</f>
        <v>80</v>
      </c>
      <c r="F146">
        <f t="shared" si="8"/>
        <v>81725673</v>
      </c>
      <c r="G146" s="4">
        <f t="shared" si="6"/>
        <v>0.99609394225079417</v>
      </c>
      <c r="H146" t="str">
        <f t="shared" si="7"/>
        <v>D</v>
      </c>
    </row>
    <row r="147" spans="1:8" x14ac:dyDescent="0.2">
      <c r="A147">
        <v>1020</v>
      </c>
      <c r="B147" t="s">
        <v>147</v>
      </c>
      <c r="C147" t="s">
        <v>5</v>
      </c>
      <c r="D147">
        <f>VLOOKUP(A147,[1]Sheet7!$F$4:$I$209,4,FALSE)</f>
        <v>12964</v>
      </c>
      <c r="E147">
        <f>VLOOKUP(A147,[1]Hits!A$1:D$206,4,0)</f>
        <v>36</v>
      </c>
      <c r="F147">
        <f t="shared" si="8"/>
        <v>81738637</v>
      </c>
      <c r="G147" s="4">
        <f t="shared" si="6"/>
        <v>0.99625195088374041</v>
      </c>
      <c r="H147" t="str">
        <f t="shared" si="7"/>
        <v>D</v>
      </c>
    </row>
    <row r="148" spans="1:8" x14ac:dyDescent="0.2">
      <c r="A148">
        <v>1030</v>
      </c>
      <c r="B148" t="s">
        <v>148</v>
      </c>
      <c r="C148" t="s">
        <v>5</v>
      </c>
      <c r="D148">
        <f>VLOOKUP(A148,[1]Sheet7!$F$4:$I$209,4,FALSE)</f>
        <v>12597</v>
      </c>
      <c r="E148">
        <f>VLOOKUP(A148,[1]Hits!A$1:D$206,4,0)</f>
        <v>74</v>
      </c>
      <c r="F148">
        <f t="shared" si="8"/>
        <v>81751234</v>
      </c>
      <c r="G148" s="4">
        <f t="shared" si="6"/>
        <v>0.99640548642440874</v>
      </c>
      <c r="H148" t="str">
        <f t="shared" si="7"/>
        <v>D</v>
      </c>
    </row>
    <row r="149" spans="1:8" x14ac:dyDescent="0.2">
      <c r="A149">
        <v>1080</v>
      </c>
      <c r="B149" t="s">
        <v>149</v>
      </c>
      <c r="C149" t="s">
        <v>5</v>
      </c>
      <c r="D149">
        <f>VLOOKUP(A149,[1]Sheet7!$F$4:$I$209,4,FALSE)</f>
        <v>12274</v>
      </c>
      <c r="E149">
        <f>VLOOKUP(A149,[1]Hits!A$1:D$206,4,0)</f>
        <v>5</v>
      </c>
      <c r="F149">
        <f t="shared" si="8"/>
        <v>81763508</v>
      </c>
      <c r="G149" s="4">
        <f t="shared" si="6"/>
        <v>0.99655508515634184</v>
      </c>
      <c r="H149" t="str">
        <f t="shared" si="7"/>
        <v>D</v>
      </c>
    </row>
    <row r="150" spans="1:8" x14ac:dyDescent="0.2">
      <c r="A150">
        <v>1081</v>
      </c>
      <c r="B150" t="s">
        <v>150</v>
      </c>
      <c r="C150" t="s">
        <v>5</v>
      </c>
      <c r="D150">
        <f>VLOOKUP(A150,[1]Sheet7!$F$4:$I$209,4,FALSE)</f>
        <v>10794</v>
      </c>
      <c r="E150">
        <f>VLOOKUP(A150,[1]Hits!A$1:D$206,4,0)</f>
        <v>3</v>
      </c>
      <c r="F150">
        <f t="shared" si="8"/>
        <v>81774302</v>
      </c>
      <c r="G150" s="4">
        <f t="shared" si="6"/>
        <v>0.99668664526001527</v>
      </c>
      <c r="H150" t="str">
        <f t="shared" si="7"/>
        <v>D</v>
      </c>
    </row>
    <row r="151" spans="1:8" x14ac:dyDescent="0.2">
      <c r="A151">
        <v>1082</v>
      </c>
      <c r="B151" t="s">
        <v>151</v>
      </c>
      <c r="C151" t="s">
        <v>5</v>
      </c>
      <c r="D151">
        <f>VLOOKUP(A151,[1]Sheet7!$F$4:$I$209,4,FALSE)</f>
        <v>10530</v>
      </c>
      <c r="E151">
        <f>VLOOKUP(A151,[1]Hits!A$1:D$206,4,0)</f>
        <v>2</v>
      </c>
      <c r="F151">
        <f t="shared" si="8"/>
        <v>81784832</v>
      </c>
      <c r="G151" s="4">
        <f t="shared" si="6"/>
        <v>0.99681498766243148</v>
      </c>
      <c r="H151" t="str">
        <f t="shared" si="7"/>
        <v>D</v>
      </c>
    </row>
    <row r="152" spans="1:8" x14ac:dyDescent="0.2">
      <c r="A152">
        <v>1026</v>
      </c>
      <c r="B152" t="s">
        <v>152</v>
      </c>
      <c r="C152" t="s">
        <v>5</v>
      </c>
      <c r="D152">
        <f>VLOOKUP(A152,[1]Sheet7!$F$4:$I$209,4,FALSE)</f>
        <v>10244</v>
      </c>
      <c r="E152">
        <f>VLOOKUP(A152,[1]Hits!A$1:D$206,4,0)</f>
        <v>31</v>
      </c>
      <c r="F152">
        <f t="shared" si="8"/>
        <v>81795076</v>
      </c>
      <c r="G152" s="4">
        <f t="shared" si="6"/>
        <v>0.99693984422181903</v>
      </c>
      <c r="H152" t="str">
        <f t="shared" si="7"/>
        <v>D</v>
      </c>
    </row>
    <row r="153" spans="1:8" x14ac:dyDescent="0.2">
      <c r="A153">
        <v>1071</v>
      </c>
      <c r="B153" t="s">
        <v>153</v>
      </c>
      <c r="C153" t="s">
        <v>5</v>
      </c>
      <c r="D153">
        <f>VLOOKUP(A153,[1]Sheet7!$F$4:$I$209,4,FALSE)</f>
        <v>10024</v>
      </c>
      <c r="E153">
        <f>VLOOKUP(A153,[1]Hits!A$1:D$206,4,0)</f>
        <v>4</v>
      </c>
      <c r="F153">
        <f t="shared" si="8"/>
        <v>81805100</v>
      </c>
      <c r="G153" s="4">
        <f t="shared" si="6"/>
        <v>0.99706201936349237</v>
      </c>
      <c r="H153" t="str">
        <f t="shared" si="7"/>
        <v>D</v>
      </c>
    </row>
    <row r="154" spans="1:8" x14ac:dyDescent="0.2">
      <c r="A154">
        <v>1095</v>
      </c>
      <c r="B154" t="s">
        <v>154</v>
      </c>
      <c r="C154" t="s">
        <v>5</v>
      </c>
      <c r="D154">
        <f>VLOOKUP(A154,[1]Sheet7!$F$4:$I$209,4,FALSE)</f>
        <v>9198</v>
      </c>
      <c r="E154">
        <f>VLOOKUP(A154,[1]Hits!A$1:D$206,4,0)</f>
        <v>6</v>
      </c>
      <c r="F154">
        <f t="shared" si="8"/>
        <v>81814298</v>
      </c>
      <c r="G154" s="4">
        <f t="shared" si="6"/>
        <v>0.9971741270004747</v>
      </c>
      <c r="H154" t="str">
        <f t="shared" si="7"/>
        <v>D</v>
      </c>
    </row>
    <row r="155" spans="1:8" x14ac:dyDescent="0.2">
      <c r="A155">
        <v>1084</v>
      </c>
      <c r="B155" t="s">
        <v>155</v>
      </c>
      <c r="C155" t="s">
        <v>5</v>
      </c>
      <c r="D155">
        <f>VLOOKUP(A155,[1]Sheet7!$F$4:$I$209,4,FALSE)</f>
        <v>8569</v>
      </c>
      <c r="E155">
        <f>VLOOKUP(A155,[1]Hits!A$1:D$206,4,0)</f>
        <v>4</v>
      </c>
      <c r="F155">
        <f t="shared" si="8"/>
        <v>81822867</v>
      </c>
      <c r="G155" s="4">
        <f t="shared" si="6"/>
        <v>0.99727856822044669</v>
      </c>
      <c r="H155" t="str">
        <f t="shared" si="7"/>
        <v>D</v>
      </c>
    </row>
    <row r="156" spans="1:8" x14ac:dyDescent="0.2">
      <c r="A156">
        <v>1107</v>
      </c>
      <c r="B156" t="s">
        <v>156</v>
      </c>
      <c r="C156" t="s">
        <v>5</v>
      </c>
      <c r="D156">
        <f>VLOOKUP(A156,[1]Sheet7!$F$4:$I$209,4,FALSE)</f>
        <v>8388</v>
      </c>
      <c r="E156">
        <f>VLOOKUP(A156,[1]Hits!A$1:D$206,4,0)</f>
        <v>2</v>
      </c>
      <c r="F156">
        <f t="shared" si="8"/>
        <v>81831255</v>
      </c>
      <c r="G156" s="4">
        <f t="shared" si="6"/>
        <v>0.99738080336493551</v>
      </c>
      <c r="H156" t="str">
        <f t="shared" si="7"/>
        <v>D</v>
      </c>
    </row>
    <row r="157" spans="1:8" x14ac:dyDescent="0.2">
      <c r="A157">
        <v>1074</v>
      </c>
      <c r="B157" t="s">
        <v>157</v>
      </c>
      <c r="C157" t="s">
        <v>5</v>
      </c>
      <c r="D157">
        <f>VLOOKUP(A157,[1]Sheet7!$F$4:$I$209,4,FALSE)</f>
        <v>7659</v>
      </c>
      <c r="E157">
        <f>VLOOKUP(A157,[1]Hits!A$1:D$206,4,0)</f>
        <v>2</v>
      </c>
      <c r="F157">
        <f t="shared" si="8"/>
        <v>81838914</v>
      </c>
      <c r="G157" s="4">
        <f t="shared" si="6"/>
        <v>0.99747415326618005</v>
      </c>
      <c r="H157" t="str">
        <f t="shared" si="7"/>
        <v>D</v>
      </c>
    </row>
    <row r="158" spans="1:8" x14ac:dyDescent="0.2">
      <c r="A158">
        <v>1145</v>
      </c>
      <c r="B158" t="s">
        <v>158</v>
      </c>
      <c r="C158" t="s">
        <v>5</v>
      </c>
      <c r="D158">
        <f>VLOOKUP(A158,[1]Sheet7!$F$4:$I$209,4,FALSE)</f>
        <v>7648</v>
      </c>
      <c r="E158">
        <f>VLOOKUP(A158,[1]Hits!A$1:D$206,4,0)</f>
        <v>2</v>
      </c>
      <c r="F158">
        <f t="shared" si="8"/>
        <v>81846562</v>
      </c>
      <c r="G158" s="4">
        <f t="shared" si="6"/>
        <v>0.99756736909653898</v>
      </c>
      <c r="H158" t="str">
        <f t="shared" si="7"/>
        <v>D</v>
      </c>
    </row>
    <row r="159" spans="1:8" x14ac:dyDescent="0.2">
      <c r="A159">
        <v>1119</v>
      </c>
      <c r="B159" t="s">
        <v>159</v>
      </c>
      <c r="C159" t="s">
        <v>5</v>
      </c>
      <c r="D159">
        <f>VLOOKUP(A159,[1]Sheet7!$F$4:$I$209,4,FALSE)</f>
        <v>7590</v>
      </c>
      <c r="E159">
        <f>VLOOKUP(A159,[1]Hits!A$1:D$206,4,0)</f>
        <v>3</v>
      </c>
      <c r="F159">
        <f t="shared" si="8"/>
        <v>81854152</v>
      </c>
      <c r="G159" s="4">
        <f t="shared" si="6"/>
        <v>0.9976598780076823</v>
      </c>
      <c r="H159" t="str">
        <f t="shared" si="7"/>
        <v>D</v>
      </c>
    </row>
    <row r="160" spans="1:8" x14ac:dyDescent="0.2">
      <c r="A160">
        <v>1149</v>
      </c>
      <c r="B160" t="s">
        <v>160</v>
      </c>
      <c r="C160" t="s">
        <v>5</v>
      </c>
      <c r="D160">
        <f>VLOOKUP(A160,[1]Sheet7!$F$4:$I$209,4,FALSE)</f>
        <v>6790</v>
      </c>
      <c r="E160">
        <f>VLOOKUP(A160,[1]Hits!A$1:D$206,4,0)</f>
        <v>3</v>
      </c>
      <c r="F160">
        <f t="shared" si="8"/>
        <v>81860942</v>
      </c>
      <c r="G160" s="4">
        <f t="shared" si="6"/>
        <v>0.99774263630895543</v>
      </c>
      <c r="H160" t="str">
        <f t="shared" si="7"/>
        <v>D</v>
      </c>
    </row>
    <row r="161" spans="1:8" x14ac:dyDescent="0.2">
      <c r="A161">
        <v>1042</v>
      </c>
      <c r="B161" t="s">
        <v>161</v>
      </c>
      <c r="C161" t="s">
        <v>5</v>
      </c>
      <c r="D161">
        <f>VLOOKUP(A161,[1]Sheet7!$F$4:$I$209,4,FALSE)</f>
        <v>6572</v>
      </c>
      <c r="E161">
        <f>VLOOKUP(A161,[1]Hits!A$1:D$206,4,0)</f>
        <v>306</v>
      </c>
      <c r="F161">
        <f t="shared" si="8"/>
        <v>81867514</v>
      </c>
      <c r="G161" s="4">
        <f t="shared" si="6"/>
        <v>0.99782273756903894</v>
      </c>
      <c r="H161" t="str">
        <f t="shared" si="7"/>
        <v>D</v>
      </c>
    </row>
    <row r="162" spans="1:8" x14ac:dyDescent="0.2">
      <c r="A162">
        <v>1102</v>
      </c>
      <c r="B162" t="s">
        <v>162</v>
      </c>
      <c r="C162" t="s">
        <v>5</v>
      </c>
      <c r="D162">
        <f>VLOOKUP(A162,[1]Sheet7!$F$4:$I$209,4,FALSE)</f>
        <v>6556</v>
      </c>
      <c r="E162">
        <f>VLOOKUP(A162,[1]Hits!A$1:D$206,4,0)</f>
        <v>2</v>
      </c>
      <c r="F162">
        <f t="shared" si="8"/>
        <v>81874070</v>
      </c>
      <c r="G162" s="4">
        <f t="shared" si="6"/>
        <v>0.99790264381692495</v>
      </c>
      <c r="H162" t="str">
        <f t="shared" si="7"/>
        <v>D</v>
      </c>
    </row>
    <row r="163" spans="1:8" x14ac:dyDescent="0.2">
      <c r="A163">
        <v>1137</v>
      </c>
      <c r="B163" t="s">
        <v>163</v>
      </c>
      <c r="C163" t="s">
        <v>5</v>
      </c>
      <c r="D163">
        <f>VLOOKUP(A163,[1]Sheet7!$F$4:$I$209,4,FALSE)</f>
        <v>6556</v>
      </c>
      <c r="E163">
        <f>VLOOKUP(A163,[1]Hits!A$1:D$206,4,0)</f>
        <v>5</v>
      </c>
      <c r="F163">
        <f t="shared" si="8"/>
        <v>81880626</v>
      </c>
      <c r="G163" s="4">
        <f t="shared" si="6"/>
        <v>0.99798255006481107</v>
      </c>
      <c r="H163" t="str">
        <f t="shared" si="7"/>
        <v>D</v>
      </c>
    </row>
    <row r="164" spans="1:8" x14ac:dyDescent="0.2">
      <c r="A164">
        <v>1101</v>
      </c>
      <c r="B164" t="s">
        <v>164</v>
      </c>
      <c r="C164" t="s">
        <v>165</v>
      </c>
      <c r="D164">
        <f>VLOOKUP(A164,[1]Sheet7!$F$4:$I$209,4,FALSE)</f>
        <v>6536</v>
      </c>
      <c r="E164">
        <f>VLOOKUP(A164,[1]Hits!A$1:D$206,4,0)</f>
        <v>3</v>
      </c>
      <c r="F164">
        <f t="shared" si="8"/>
        <v>81887162</v>
      </c>
      <c r="G164" s="4">
        <f t="shared" si="6"/>
        <v>0.99806221254745042</v>
      </c>
      <c r="H164" t="str">
        <f t="shared" si="7"/>
        <v>D</v>
      </c>
    </row>
    <row r="165" spans="1:8" x14ac:dyDescent="0.2">
      <c r="A165">
        <v>1141</v>
      </c>
      <c r="B165" t="s">
        <v>166</v>
      </c>
      <c r="C165" t="s">
        <v>5</v>
      </c>
      <c r="D165">
        <f>VLOOKUP(A165,[1]Sheet7!$F$4:$I$209,4,FALSE)</f>
        <v>6440</v>
      </c>
      <c r="E165">
        <f>VLOOKUP(A165,[1]Hits!A$1:D$206,4,0)</f>
        <v>5</v>
      </c>
      <c r="F165">
        <f t="shared" si="8"/>
        <v>81893602</v>
      </c>
      <c r="G165" s="4">
        <f t="shared" si="6"/>
        <v>0.99814070495690532</v>
      </c>
      <c r="H165" t="str">
        <f t="shared" si="7"/>
        <v>D</v>
      </c>
    </row>
    <row r="166" spans="1:8" x14ac:dyDescent="0.2">
      <c r="A166">
        <v>1114</v>
      </c>
      <c r="B166" t="s">
        <v>167</v>
      </c>
      <c r="C166" t="s">
        <v>5</v>
      </c>
      <c r="D166">
        <f>VLOOKUP(A166,[1]Sheet7!$F$4:$I$209,4,FALSE)</f>
        <v>6439</v>
      </c>
      <c r="E166">
        <f>VLOOKUP(A166,[1]Hits!A$1:D$206,4,0)</f>
        <v>3</v>
      </c>
      <c r="F166">
        <f t="shared" si="8"/>
        <v>81900041</v>
      </c>
      <c r="G166" s="4">
        <f t="shared" si="6"/>
        <v>0.99821918517809793</v>
      </c>
      <c r="H166" t="str">
        <f t="shared" si="7"/>
        <v>D</v>
      </c>
    </row>
    <row r="167" spans="1:8" x14ac:dyDescent="0.2">
      <c r="A167">
        <v>1142</v>
      </c>
      <c r="B167" t="s">
        <v>168</v>
      </c>
      <c r="C167" t="s">
        <v>5</v>
      </c>
      <c r="D167">
        <f>VLOOKUP(A167,[1]Sheet7!$F$4:$I$209,4,FALSE)</f>
        <v>6300</v>
      </c>
      <c r="E167">
        <f>VLOOKUP(A167,[1]Hits!A$1:D$206,4,0)</f>
        <v>1</v>
      </c>
      <c r="F167">
        <f t="shared" si="8"/>
        <v>81906341</v>
      </c>
      <c r="G167" s="4">
        <f t="shared" si="6"/>
        <v>0.99829597123082559</v>
      </c>
      <c r="H167" t="str">
        <f t="shared" si="7"/>
        <v>D</v>
      </c>
    </row>
    <row r="168" spans="1:8" x14ac:dyDescent="0.2">
      <c r="A168">
        <v>1079</v>
      </c>
      <c r="B168" t="s">
        <v>169</v>
      </c>
      <c r="C168" t="s">
        <v>5</v>
      </c>
      <c r="D168">
        <f>VLOOKUP(A168,[1]Sheet7!$F$4:$I$209,4,FALSE)</f>
        <v>6210</v>
      </c>
      <c r="E168">
        <f>VLOOKUP(A168,[1]Hits!A$1:D$206,4,0)</f>
        <v>3</v>
      </c>
      <c r="F168">
        <f t="shared" si="8"/>
        <v>81912551</v>
      </c>
      <c r="G168" s="4">
        <f t="shared" si="6"/>
        <v>0.99837166033994285</v>
      </c>
      <c r="H168" t="str">
        <f t="shared" si="7"/>
        <v>D</v>
      </c>
    </row>
    <row r="169" spans="1:8" x14ac:dyDescent="0.2">
      <c r="A169">
        <v>1122</v>
      </c>
      <c r="B169" t="s">
        <v>170</v>
      </c>
      <c r="C169" t="s">
        <v>5</v>
      </c>
      <c r="D169">
        <f>VLOOKUP(A169,[1]Sheet7!$F$4:$I$209,4,FALSE)</f>
        <v>6105</v>
      </c>
      <c r="E169">
        <f>VLOOKUP(A169,[1]Hits!A$1:D$206,4,0)</f>
        <v>2</v>
      </c>
      <c r="F169">
        <f t="shared" si="8"/>
        <v>81918656</v>
      </c>
      <c r="G169" s="4">
        <f t="shared" si="6"/>
        <v>0.99844606968151461</v>
      </c>
      <c r="H169" t="str">
        <f t="shared" si="7"/>
        <v>D</v>
      </c>
    </row>
    <row r="170" spans="1:8" x14ac:dyDescent="0.2">
      <c r="A170">
        <v>1108</v>
      </c>
      <c r="B170" t="s">
        <v>171</v>
      </c>
      <c r="C170" t="s">
        <v>5</v>
      </c>
      <c r="D170">
        <f>VLOOKUP(A170,[1]Sheet7!$F$4:$I$209,4,FALSE)</f>
        <v>5805</v>
      </c>
      <c r="E170">
        <f>VLOOKUP(A170,[1]Hits!A$1:D$206,4,0)</f>
        <v>3</v>
      </c>
      <c r="F170">
        <f t="shared" si="8"/>
        <v>81924461</v>
      </c>
      <c r="G170" s="4">
        <f t="shared" si="6"/>
        <v>0.99851682254438512</v>
      </c>
      <c r="H170" t="str">
        <f t="shared" si="7"/>
        <v>D</v>
      </c>
    </row>
    <row r="171" spans="1:8" x14ac:dyDescent="0.2">
      <c r="A171">
        <v>1112</v>
      </c>
      <c r="B171" t="s">
        <v>172</v>
      </c>
      <c r="C171" t="s">
        <v>5</v>
      </c>
      <c r="D171">
        <f>VLOOKUP(A171,[1]Sheet7!$F$4:$I$209,4,FALSE)</f>
        <v>5656</v>
      </c>
      <c r="E171">
        <f>VLOOKUP(A171,[1]Hits!A$1:D$206,4,0)</f>
        <v>2</v>
      </c>
      <c r="F171">
        <f t="shared" si="8"/>
        <v>81930117</v>
      </c>
      <c r="G171" s="4">
        <f t="shared" si="6"/>
        <v>0.99858575935616722</v>
      </c>
      <c r="H171" t="str">
        <f t="shared" si="7"/>
        <v>D</v>
      </c>
    </row>
    <row r="172" spans="1:8" x14ac:dyDescent="0.2">
      <c r="A172">
        <v>1044</v>
      </c>
      <c r="B172" t="s">
        <v>173</v>
      </c>
      <c r="C172" t="s">
        <v>5</v>
      </c>
      <c r="D172">
        <f>VLOOKUP(A172,[1]Sheet7!$F$4:$I$209,4,FALSE)</f>
        <v>5524</v>
      </c>
      <c r="E172">
        <f>VLOOKUP(A172,[1]Hits!A$1:D$206,4,0)</f>
        <v>101</v>
      </c>
      <c r="F172">
        <f t="shared" si="8"/>
        <v>81935641</v>
      </c>
      <c r="G172" s="4">
        <f t="shared" si="6"/>
        <v>0.99865308731732083</v>
      </c>
      <c r="H172" t="str">
        <f t="shared" si="7"/>
        <v>D</v>
      </c>
    </row>
    <row r="173" spans="1:8" x14ac:dyDescent="0.2">
      <c r="A173">
        <v>1147</v>
      </c>
      <c r="B173" t="s">
        <v>174</v>
      </c>
      <c r="C173" t="s">
        <v>5</v>
      </c>
      <c r="D173">
        <f>VLOOKUP(A173,[1]Sheet7!$F$4:$I$209,4,FALSE)</f>
        <v>5425</v>
      </c>
      <c r="E173">
        <f>VLOOKUP(A173,[1]Hits!A$1:D$206,4,0)</f>
        <v>2</v>
      </c>
      <c r="F173">
        <f t="shared" si="8"/>
        <v>81941066</v>
      </c>
      <c r="G173" s="4">
        <f t="shared" si="6"/>
        <v>0.9987192086405029</v>
      </c>
      <c r="H173" t="str">
        <f t="shared" si="7"/>
        <v>D</v>
      </c>
    </row>
    <row r="174" spans="1:8" x14ac:dyDescent="0.2">
      <c r="A174">
        <v>1116</v>
      </c>
      <c r="B174" t="s">
        <v>175</v>
      </c>
      <c r="C174" t="s">
        <v>5</v>
      </c>
      <c r="D174">
        <f>VLOOKUP(A174,[1]Sheet7!$F$4:$I$209,4,FALSE)</f>
        <v>5320</v>
      </c>
      <c r="E174">
        <f>VLOOKUP(A174,[1]Hits!A$1:D$206,4,0)</f>
        <v>3</v>
      </c>
      <c r="F174">
        <f t="shared" si="8"/>
        <v>81946386</v>
      </c>
      <c r="G174" s="4">
        <f t="shared" si="6"/>
        <v>0.99878405019613958</v>
      </c>
      <c r="H174" t="str">
        <f t="shared" si="7"/>
        <v>D</v>
      </c>
    </row>
    <row r="175" spans="1:8" x14ac:dyDescent="0.2">
      <c r="A175">
        <v>1017</v>
      </c>
      <c r="B175" t="s">
        <v>176</v>
      </c>
      <c r="C175" t="s">
        <v>5</v>
      </c>
      <c r="D175">
        <f>VLOOKUP(A175,[1]Sheet7!$F$4:$I$209,4,FALSE)</f>
        <v>5166</v>
      </c>
      <c r="E175">
        <f>VLOOKUP(A175,[1]Hits!A$1:D$206,4,0)</f>
        <v>8</v>
      </c>
      <c r="F175">
        <f t="shared" si="8"/>
        <v>81951552</v>
      </c>
      <c r="G175" s="4">
        <f t="shared" si="6"/>
        <v>0.99884701475937632</v>
      </c>
      <c r="H175" t="str">
        <f t="shared" si="7"/>
        <v>D</v>
      </c>
    </row>
    <row r="176" spans="1:8" x14ac:dyDescent="0.2">
      <c r="A176">
        <v>1027</v>
      </c>
      <c r="B176" t="s">
        <v>177</v>
      </c>
      <c r="C176" t="s">
        <v>5</v>
      </c>
      <c r="D176">
        <f>VLOOKUP(A176,[1]Sheet7!$F$4:$I$209,4,FALSE)</f>
        <v>5166</v>
      </c>
      <c r="E176">
        <f>VLOOKUP(A176,[1]Hits!A$1:D$206,4,0)</f>
        <v>27</v>
      </c>
      <c r="F176">
        <f t="shared" si="8"/>
        <v>81956718</v>
      </c>
      <c r="G176" s="4">
        <f t="shared" si="6"/>
        <v>0.99890997932261294</v>
      </c>
      <c r="H176" t="str">
        <f t="shared" si="7"/>
        <v>D</v>
      </c>
    </row>
    <row r="177" spans="1:8" x14ac:dyDescent="0.2">
      <c r="A177">
        <v>1098</v>
      </c>
      <c r="B177" t="s">
        <v>178</v>
      </c>
      <c r="C177" t="s">
        <v>5</v>
      </c>
      <c r="D177">
        <f>VLOOKUP(A177,[1]Sheet7!$F$4:$I$209,4,FALSE)</f>
        <v>5133</v>
      </c>
      <c r="E177">
        <f>VLOOKUP(A177,[1]Hits!A$1:D$206,4,0)</f>
        <v>2</v>
      </c>
      <c r="F177">
        <f t="shared" si="8"/>
        <v>81961851</v>
      </c>
      <c r="G177" s="4">
        <f t="shared" si="6"/>
        <v>0.99897254167319249</v>
      </c>
      <c r="H177" t="str">
        <f t="shared" si="7"/>
        <v>D</v>
      </c>
    </row>
    <row r="178" spans="1:8" x14ac:dyDescent="0.2">
      <c r="A178">
        <v>1073</v>
      </c>
      <c r="B178" t="s">
        <v>179</v>
      </c>
      <c r="C178" t="s">
        <v>5</v>
      </c>
      <c r="D178">
        <f>VLOOKUP(A178,[1]Sheet7!$F$4:$I$209,4,FALSE)</f>
        <v>4888</v>
      </c>
      <c r="E178">
        <f>VLOOKUP(A178,[1]Hits!A$1:D$206,4,0)</f>
        <v>3</v>
      </c>
      <c r="F178">
        <f t="shared" si="8"/>
        <v>81966739</v>
      </c>
      <c r="G178" s="4">
        <f t="shared" si="6"/>
        <v>0.99903211789949919</v>
      </c>
      <c r="H178" t="str">
        <f t="shared" si="7"/>
        <v>D</v>
      </c>
    </row>
    <row r="179" spans="1:8" x14ac:dyDescent="0.2">
      <c r="A179">
        <v>1085</v>
      </c>
      <c r="B179" t="s">
        <v>180</v>
      </c>
      <c r="C179" t="s">
        <v>5</v>
      </c>
      <c r="D179">
        <f>VLOOKUP(A179,[1]Sheet7!$F$4:$I$209,4,FALSE)</f>
        <v>4725</v>
      </c>
      <c r="E179">
        <f>VLOOKUP(A179,[1]Hits!A$1:D$206,4,0)</f>
        <v>1</v>
      </c>
      <c r="F179">
        <f t="shared" si="8"/>
        <v>81971464</v>
      </c>
      <c r="G179" s="4">
        <f t="shared" si="6"/>
        <v>0.99908970743904502</v>
      </c>
      <c r="H179" t="str">
        <f t="shared" si="7"/>
        <v>D</v>
      </c>
    </row>
    <row r="180" spans="1:8" x14ac:dyDescent="0.2">
      <c r="A180">
        <v>1022</v>
      </c>
      <c r="B180" t="s">
        <v>181</v>
      </c>
      <c r="C180" t="s">
        <v>5</v>
      </c>
      <c r="D180">
        <f>VLOOKUP(A180,[1]Sheet7!$F$4:$I$209,4,FALSE)</f>
        <v>4648</v>
      </c>
      <c r="E180">
        <f>VLOOKUP(A180,[1]Hits!A$1:D$206,4,0)</f>
        <v>28</v>
      </c>
      <c r="F180">
        <f t="shared" si="8"/>
        <v>81976112</v>
      </c>
      <c r="G180" s="4">
        <f t="shared" si="6"/>
        <v>0.99914635848239075</v>
      </c>
      <c r="H180" t="str">
        <f t="shared" si="7"/>
        <v>D</v>
      </c>
    </row>
    <row r="181" spans="1:8" x14ac:dyDescent="0.2">
      <c r="A181">
        <v>1118</v>
      </c>
      <c r="B181" t="s">
        <v>182</v>
      </c>
      <c r="C181" t="s">
        <v>5</v>
      </c>
      <c r="D181">
        <f>VLOOKUP(A181,[1]Sheet7!$F$4:$I$209,4,FALSE)</f>
        <v>4584</v>
      </c>
      <c r="E181">
        <f>VLOOKUP(A181,[1]Hits!A$1:D$206,4,0)</f>
        <v>3</v>
      </c>
      <c r="F181">
        <f t="shared" si="8"/>
        <v>81980696</v>
      </c>
      <c r="G181" s="4">
        <f t="shared" si="6"/>
        <v>0.99920222947694681</v>
      </c>
      <c r="H181" t="str">
        <f t="shared" si="7"/>
        <v>D</v>
      </c>
    </row>
    <row r="182" spans="1:8" x14ac:dyDescent="0.2">
      <c r="A182">
        <v>1124</v>
      </c>
      <c r="B182" t="s">
        <v>183</v>
      </c>
      <c r="C182" t="s">
        <v>5</v>
      </c>
      <c r="D182">
        <f>VLOOKUP(A182,[1]Sheet7!$F$4:$I$209,4,FALSE)</f>
        <v>4389</v>
      </c>
      <c r="E182">
        <f>VLOOKUP(A182,[1]Hits!A$1:D$206,4,0)</f>
        <v>2</v>
      </c>
      <c r="F182">
        <f t="shared" si="8"/>
        <v>81985085</v>
      </c>
      <c r="G182" s="4">
        <f t="shared" si="6"/>
        <v>0.9992557237603471</v>
      </c>
      <c r="H182" t="str">
        <f t="shared" si="7"/>
        <v>D</v>
      </c>
    </row>
    <row r="183" spans="1:8" x14ac:dyDescent="0.2">
      <c r="A183">
        <v>1072</v>
      </c>
      <c r="B183" t="s">
        <v>184</v>
      </c>
      <c r="C183" t="s">
        <v>5</v>
      </c>
      <c r="D183">
        <f>VLOOKUP(A183,[1]Sheet7!$F$4:$I$209,4,FALSE)</f>
        <v>4263</v>
      </c>
      <c r="E183">
        <f>VLOOKUP(A183,[1]Hits!A$1:D$206,4,0)</f>
        <v>3</v>
      </c>
      <c r="F183">
        <f t="shared" si="8"/>
        <v>81989348</v>
      </c>
      <c r="G183" s="4">
        <f t="shared" si="6"/>
        <v>0.99930768232269274</v>
      </c>
      <c r="H183" t="str">
        <f t="shared" si="7"/>
        <v>D</v>
      </c>
    </row>
    <row r="184" spans="1:8" x14ac:dyDescent="0.2">
      <c r="A184">
        <v>1078</v>
      </c>
      <c r="B184" t="s">
        <v>185</v>
      </c>
      <c r="C184" t="s">
        <v>5</v>
      </c>
      <c r="D184">
        <f>VLOOKUP(A184,[1]Sheet7!$F$4:$I$209,4,FALSE)</f>
        <v>4200</v>
      </c>
      <c r="E184">
        <f>VLOOKUP(A184,[1]Hits!A$1:D$206,4,0)</f>
        <v>1</v>
      </c>
      <c r="F184">
        <f t="shared" si="8"/>
        <v>81993548</v>
      </c>
      <c r="G184" s="4">
        <f t="shared" si="6"/>
        <v>0.99935887302451121</v>
      </c>
      <c r="H184" t="str">
        <f t="shared" si="7"/>
        <v>D</v>
      </c>
    </row>
    <row r="185" spans="1:8" x14ac:dyDescent="0.2">
      <c r="A185">
        <v>1146</v>
      </c>
      <c r="B185" t="s">
        <v>186</v>
      </c>
      <c r="C185" t="s">
        <v>5</v>
      </c>
      <c r="D185">
        <f>VLOOKUP(A185,[1]Sheet7!$F$4:$I$209,4,FALSE)</f>
        <v>4050</v>
      </c>
      <c r="E185">
        <f>VLOOKUP(A185,[1]Hits!A$1:D$206,4,0)</f>
        <v>2</v>
      </c>
      <c r="F185">
        <f t="shared" si="8"/>
        <v>81997598</v>
      </c>
      <c r="G185" s="4">
        <f t="shared" si="6"/>
        <v>0.99940823548697899</v>
      </c>
      <c r="H185" t="str">
        <f t="shared" si="7"/>
        <v>D</v>
      </c>
    </row>
    <row r="186" spans="1:8" x14ac:dyDescent="0.2">
      <c r="A186">
        <v>1077</v>
      </c>
      <c r="B186" t="s">
        <v>187</v>
      </c>
      <c r="C186" t="s">
        <v>5</v>
      </c>
      <c r="D186">
        <f>VLOOKUP(A186,[1]Sheet7!$F$4:$I$209,4,FALSE)</f>
        <v>3978</v>
      </c>
      <c r="E186">
        <f>VLOOKUP(A186,[1]Hits!A$1:D$206,4,0)</f>
        <v>2</v>
      </c>
      <c r="F186">
        <f t="shared" si="8"/>
        <v>82001576</v>
      </c>
      <c r="G186" s="4">
        <f t="shared" si="6"/>
        <v>0.99945672039455846</v>
      </c>
      <c r="H186" t="str">
        <f t="shared" si="7"/>
        <v>D</v>
      </c>
    </row>
    <row r="187" spans="1:8" x14ac:dyDescent="0.2">
      <c r="A187">
        <v>1024</v>
      </c>
      <c r="B187" t="s">
        <v>188</v>
      </c>
      <c r="C187" t="s">
        <v>5</v>
      </c>
      <c r="D187">
        <f>VLOOKUP(A187,[1]Sheet7!$F$4:$I$209,4,FALSE)</f>
        <v>3416</v>
      </c>
      <c r="E187">
        <f>VLOOKUP(A187,[1]Hits!A$1:D$206,4,0)</f>
        <v>34</v>
      </c>
      <c r="F187">
        <f t="shared" si="8"/>
        <v>82004992</v>
      </c>
      <c r="G187" s="4">
        <f t="shared" si="6"/>
        <v>0.99949835549870403</v>
      </c>
      <c r="H187" t="str">
        <f t="shared" si="7"/>
        <v>D</v>
      </c>
    </row>
    <row r="188" spans="1:8" x14ac:dyDescent="0.2">
      <c r="A188">
        <v>1075</v>
      </c>
      <c r="B188" t="s">
        <v>189</v>
      </c>
      <c r="C188" t="s">
        <v>5</v>
      </c>
      <c r="D188">
        <f>VLOOKUP(A188,[1]Sheet7!$F$4:$I$209,4,FALSE)</f>
        <v>3075</v>
      </c>
      <c r="E188">
        <f>VLOOKUP(A188,[1]Hits!A$1:D$206,4,0)</f>
        <v>1</v>
      </c>
      <c r="F188">
        <f t="shared" si="8"/>
        <v>82008067</v>
      </c>
      <c r="G188" s="4">
        <f t="shared" si="6"/>
        <v>0.99953583440539262</v>
      </c>
      <c r="H188" t="str">
        <f t="shared" si="7"/>
        <v>D</v>
      </c>
    </row>
    <row r="189" spans="1:8" x14ac:dyDescent="0.2">
      <c r="A189">
        <v>1121</v>
      </c>
      <c r="B189" t="s">
        <v>190</v>
      </c>
      <c r="C189" t="s">
        <v>5</v>
      </c>
      <c r="D189">
        <f>VLOOKUP(A189,[1]Sheet7!$F$4:$I$209,4,FALSE)</f>
        <v>3024</v>
      </c>
      <c r="E189">
        <f>VLOOKUP(A189,[1]Hits!A$1:D$206,4,0)</f>
        <v>1</v>
      </c>
      <c r="F189">
        <f t="shared" si="8"/>
        <v>82011091</v>
      </c>
      <c r="G189" s="4">
        <f t="shared" si="6"/>
        <v>0.99957269171070184</v>
      </c>
      <c r="H189" t="str">
        <f t="shared" si="7"/>
        <v>D</v>
      </c>
    </row>
    <row r="190" spans="1:8" x14ac:dyDescent="0.2">
      <c r="A190">
        <v>1148</v>
      </c>
      <c r="B190" t="s">
        <v>191</v>
      </c>
      <c r="C190" t="s">
        <v>5</v>
      </c>
      <c r="D190">
        <f>VLOOKUP(A190,[1]Sheet7!$F$4:$I$209,4,FALSE)</f>
        <v>2960</v>
      </c>
      <c r="E190">
        <f>VLOOKUP(A190,[1]Hits!A$1:D$206,4,0)</f>
        <v>1</v>
      </c>
      <c r="F190">
        <f t="shared" si="8"/>
        <v>82014051</v>
      </c>
      <c r="G190" s="4">
        <f t="shared" si="6"/>
        <v>0.99960876896722151</v>
      </c>
      <c r="H190" t="str">
        <f t="shared" si="7"/>
        <v>D</v>
      </c>
    </row>
    <row r="191" spans="1:8" x14ac:dyDescent="0.2">
      <c r="A191">
        <v>1103</v>
      </c>
      <c r="B191" t="s">
        <v>192</v>
      </c>
      <c r="C191" t="s">
        <v>5</v>
      </c>
      <c r="D191">
        <f>VLOOKUP(A191,[1]Sheet7!$F$4:$I$209,4,FALSE)</f>
        <v>2907</v>
      </c>
      <c r="E191">
        <f>VLOOKUP(A191,[1]Hits!A$1:D$206,4,0)</f>
        <v>2</v>
      </c>
      <c r="F191">
        <f t="shared" si="8"/>
        <v>82016958</v>
      </c>
      <c r="G191" s="4">
        <f t="shared" si="6"/>
        <v>0.99964420024583722</v>
      </c>
      <c r="H191" t="str">
        <f t="shared" si="7"/>
        <v>D</v>
      </c>
    </row>
    <row r="192" spans="1:8" x14ac:dyDescent="0.2">
      <c r="A192">
        <v>1097</v>
      </c>
      <c r="B192" t="s">
        <v>193</v>
      </c>
      <c r="C192" t="s">
        <v>5</v>
      </c>
      <c r="D192">
        <f>VLOOKUP(A192,[1]Sheet7!$F$4:$I$209,4,FALSE)</f>
        <v>2839</v>
      </c>
      <c r="E192">
        <f>VLOOKUP(A192,[1]Hits!A$1:D$206,4,0)</f>
        <v>1</v>
      </c>
      <c r="F192">
        <f t="shared" si="8"/>
        <v>82019797</v>
      </c>
      <c r="G192" s="4">
        <f t="shared" si="6"/>
        <v>0.999678802722614</v>
      </c>
      <c r="H192" t="str">
        <f t="shared" si="7"/>
        <v>D</v>
      </c>
    </row>
    <row r="193" spans="1:8" x14ac:dyDescent="0.2">
      <c r="A193">
        <v>1076</v>
      </c>
      <c r="B193" t="s">
        <v>194</v>
      </c>
      <c r="C193" t="s">
        <v>5</v>
      </c>
      <c r="D193">
        <f>VLOOKUP(A193,[1]Sheet7!$F$4:$I$209,4,FALSE)</f>
        <v>2592</v>
      </c>
      <c r="E193">
        <f>VLOOKUP(A193,[1]Hits!A$1:D$206,4,0)</f>
        <v>1</v>
      </c>
      <c r="F193">
        <f t="shared" si="8"/>
        <v>82022389</v>
      </c>
      <c r="G193" s="4">
        <f t="shared" si="6"/>
        <v>0.99971039469859346</v>
      </c>
      <c r="H193" t="str">
        <f t="shared" si="7"/>
        <v>D</v>
      </c>
    </row>
    <row r="194" spans="1:8" x14ac:dyDescent="0.2">
      <c r="A194">
        <v>1019</v>
      </c>
      <c r="B194" t="s">
        <v>195</v>
      </c>
      <c r="C194" t="s">
        <v>5</v>
      </c>
      <c r="D194">
        <f>VLOOKUP(A194,[1]Sheet7!$F$4:$I$209,4,FALSE)</f>
        <v>2500</v>
      </c>
      <c r="E194">
        <f>VLOOKUP(A194,[1]Hits!A$1:D$206,4,0)</f>
        <v>7</v>
      </c>
      <c r="F194">
        <f t="shared" si="8"/>
        <v>82024889</v>
      </c>
      <c r="G194" s="4">
        <f t="shared" si="6"/>
        <v>0.99974086535443774</v>
      </c>
      <c r="H194" t="str">
        <f t="shared" si="7"/>
        <v>D</v>
      </c>
    </row>
    <row r="195" spans="1:8" x14ac:dyDescent="0.2">
      <c r="A195">
        <v>1120</v>
      </c>
      <c r="B195" t="s">
        <v>196</v>
      </c>
      <c r="C195" t="s">
        <v>5</v>
      </c>
      <c r="D195">
        <f>VLOOKUP(A195,[1]Sheet7!$F$4:$I$209,4,FALSE)</f>
        <v>2490</v>
      </c>
      <c r="E195">
        <f>VLOOKUP(A195,[1]Hits!A$1:D$206,4,0)</f>
        <v>1</v>
      </c>
      <c r="F195">
        <f t="shared" si="8"/>
        <v>82027379</v>
      </c>
      <c r="G195" s="4">
        <f t="shared" ref="G195:G206" si="9">F195/$F$206</f>
        <v>0.99977121412765868</v>
      </c>
      <c r="H195" t="str">
        <f t="shared" ref="H195:H206" si="10">VLOOKUP(G195,$M$3:$N$6,2,TRUE)</f>
        <v>D</v>
      </c>
    </row>
    <row r="196" spans="1:8" x14ac:dyDescent="0.2">
      <c r="A196">
        <v>1105</v>
      </c>
      <c r="B196" t="s">
        <v>197</v>
      </c>
      <c r="C196" t="s">
        <v>5</v>
      </c>
      <c r="D196">
        <f>VLOOKUP(A196,[1]Sheet7!$F$4:$I$209,4,FALSE)</f>
        <v>2330</v>
      </c>
      <c r="E196">
        <f>VLOOKUP(A196,[1]Hits!A$1:D$206,4,0)</f>
        <v>1</v>
      </c>
      <c r="F196">
        <f t="shared" ref="F196:F206" si="11">F195+D196</f>
        <v>82029709</v>
      </c>
      <c r="G196" s="4">
        <f t="shared" si="9"/>
        <v>0.9997996127789055</v>
      </c>
      <c r="H196" t="str">
        <f t="shared" si="10"/>
        <v>D</v>
      </c>
    </row>
    <row r="197" spans="1:8" x14ac:dyDescent="0.2">
      <c r="A197">
        <v>1144</v>
      </c>
      <c r="B197" t="s">
        <v>198</v>
      </c>
      <c r="C197" t="s">
        <v>5</v>
      </c>
      <c r="D197">
        <f>VLOOKUP(A197,[1]Sheet7!$F$4:$I$209,4,FALSE)</f>
        <v>2275</v>
      </c>
      <c r="E197">
        <f>VLOOKUP(A197,[1]Hits!A$1:D$206,4,0)</f>
        <v>1</v>
      </c>
      <c r="F197">
        <f t="shared" si="11"/>
        <v>82031984</v>
      </c>
      <c r="G197" s="4">
        <f t="shared" si="9"/>
        <v>0.9998273410757238</v>
      </c>
      <c r="H197" t="str">
        <f t="shared" si="10"/>
        <v>D</v>
      </c>
    </row>
    <row r="198" spans="1:8" x14ac:dyDescent="0.2">
      <c r="A198">
        <v>1109</v>
      </c>
      <c r="B198" t="s">
        <v>199</v>
      </c>
      <c r="C198" t="s">
        <v>5</v>
      </c>
      <c r="D198">
        <f>VLOOKUP(A198,[1]Sheet7!$F$4:$I$209,4,FALSE)</f>
        <v>2235</v>
      </c>
      <c r="E198">
        <f>VLOOKUP(A198,[1]Hits!A$1:D$206,4,0)</f>
        <v>1</v>
      </c>
      <c r="F198">
        <f t="shared" si="11"/>
        <v>82034219</v>
      </c>
      <c r="G198" s="4">
        <f t="shared" si="9"/>
        <v>0.99985458184204867</v>
      </c>
      <c r="H198" t="str">
        <f t="shared" si="10"/>
        <v>D</v>
      </c>
    </row>
    <row r="199" spans="1:8" x14ac:dyDescent="0.2">
      <c r="A199">
        <v>1115</v>
      </c>
      <c r="B199" t="s">
        <v>200</v>
      </c>
      <c r="C199" t="s">
        <v>5</v>
      </c>
      <c r="D199">
        <f>VLOOKUP(A199,[1]Sheet7!$F$4:$I$209,4,FALSE)</f>
        <v>2211</v>
      </c>
      <c r="E199">
        <f>VLOOKUP(A199,[1]Hits!A$1:D$206,4,0)</f>
        <v>1</v>
      </c>
      <c r="F199">
        <f t="shared" si="11"/>
        <v>82036430</v>
      </c>
      <c r="G199" s="4">
        <f t="shared" si="9"/>
        <v>0.9998815300900773</v>
      </c>
      <c r="H199" t="str">
        <f t="shared" si="10"/>
        <v>D</v>
      </c>
    </row>
    <row r="200" spans="1:8" x14ac:dyDescent="0.2">
      <c r="A200">
        <v>1123</v>
      </c>
      <c r="B200" t="s">
        <v>201</v>
      </c>
      <c r="C200" t="s">
        <v>5</v>
      </c>
      <c r="D200">
        <f>VLOOKUP(A200,[1]Sheet7!$F$4:$I$209,4,FALSE)</f>
        <v>1830</v>
      </c>
      <c r="E200">
        <f>VLOOKUP(A200,[1]Hits!A$1:D$206,4,0)</f>
        <v>2</v>
      </c>
      <c r="F200">
        <f t="shared" si="11"/>
        <v>82038260</v>
      </c>
      <c r="G200" s="4">
        <f t="shared" si="9"/>
        <v>0.99990383461015542</v>
      </c>
      <c r="H200" t="str">
        <f t="shared" si="10"/>
        <v>D</v>
      </c>
    </row>
    <row r="201" spans="1:8" x14ac:dyDescent="0.2">
      <c r="A201">
        <v>1113</v>
      </c>
      <c r="B201" t="s">
        <v>202</v>
      </c>
      <c r="C201" t="s">
        <v>5</v>
      </c>
      <c r="D201">
        <f>VLOOKUP(A201,[1]Sheet7!$F$4:$I$209,4,FALSE)</f>
        <v>1582</v>
      </c>
      <c r="E201">
        <f>VLOOKUP(A201,[1]Hits!A$1:D$206,4,0)</f>
        <v>1</v>
      </c>
      <c r="F201">
        <f t="shared" si="11"/>
        <v>82039842</v>
      </c>
      <c r="G201" s="4">
        <f t="shared" si="9"/>
        <v>0.99992311644117371</v>
      </c>
      <c r="H201" t="str">
        <f t="shared" si="10"/>
        <v>D</v>
      </c>
    </row>
    <row r="202" spans="1:8" x14ac:dyDescent="0.2">
      <c r="A202">
        <v>1016</v>
      </c>
      <c r="B202" t="s">
        <v>203</v>
      </c>
      <c r="C202" t="s">
        <v>5</v>
      </c>
      <c r="D202">
        <f>VLOOKUP(A202,[1]Sheet7!$F$4:$I$209,4,FALSE)</f>
        <v>1580</v>
      </c>
      <c r="E202">
        <f>VLOOKUP(A202,[1]Hits!A$1:D$206,4,0)</f>
        <v>24</v>
      </c>
      <c r="F202">
        <f t="shared" si="11"/>
        <v>82041422</v>
      </c>
      <c r="G202" s="4">
        <f t="shared" si="9"/>
        <v>0.9999423738956672</v>
      </c>
      <c r="H202" t="str">
        <f t="shared" si="10"/>
        <v>D</v>
      </c>
    </row>
    <row r="203" spans="1:8" x14ac:dyDescent="0.2">
      <c r="A203">
        <v>1083</v>
      </c>
      <c r="B203" t="s">
        <v>204</v>
      </c>
      <c r="C203" t="s">
        <v>5</v>
      </c>
      <c r="D203">
        <f>VLOOKUP(A203,[1]Sheet7!$F$4:$I$209,4,FALSE)</f>
        <v>1533</v>
      </c>
      <c r="E203">
        <f>VLOOKUP(A203,[1]Hits!A$1:D$206,4,0)</f>
        <v>1</v>
      </c>
      <c r="F203">
        <f t="shared" si="11"/>
        <v>82042955</v>
      </c>
      <c r="G203" s="4">
        <f t="shared" si="9"/>
        <v>0.99996105850183103</v>
      </c>
      <c r="H203" t="str">
        <f t="shared" si="10"/>
        <v>D</v>
      </c>
    </row>
    <row r="204" spans="1:8" x14ac:dyDescent="0.2">
      <c r="A204">
        <v>1013</v>
      </c>
      <c r="B204" t="s">
        <v>205</v>
      </c>
      <c r="C204" t="s">
        <v>5</v>
      </c>
      <c r="D204">
        <f>VLOOKUP(A204,[1]Sheet7!$F$4:$I$209,4,FALSE)</f>
        <v>1368</v>
      </c>
      <c r="E204">
        <f>VLOOKUP(A204,[1]Hits!A$1:D$206,4,0)</f>
        <v>13</v>
      </c>
      <c r="F204">
        <f t="shared" si="11"/>
        <v>82044323</v>
      </c>
      <c r="G204" s="4">
        <f t="shared" si="9"/>
        <v>0.99997773204470897</v>
      </c>
      <c r="H204" t="str">
        <f t="shared" si="10"/>
        <v>D</v>
      </c>
    </row>
    <row r="205" spans="1:8" x14ac:dyDescent="0.2">
      <c r="A205">
        <v>1086</v>
      </c>
      <c r="B205" t="s">
        <v>206</v>
      </c>
      <c r="C205" t="s">
        <v>5</v>
      </c>
      <c r="D205">
        <f>VLOOKUP(A205,[1]Sheet7!$F$4:$I$209,4,FALSE)</f>
        <v>1152</v>
      </c>
      <c r="E205">
        <f>VLOOKUP(A205,[1]Hits!A$1:D$206,4,0)</f>
        <v>1</v>
      </c>
      <c r="F205">
        <f t="shared" si="11"/>
        <v>82045475</v>
      </c>
      <c r="G205" s="4">
        <f t="shared" si="9"/>
        <v>0.99999177292292207</v>
      </c>
      <c r="H205" t="str">
        <f t="shared" si="10"/>
        <v>D</v>
      </c>
    </row>
    <row r="206" spans="1:8" x14ac:dyDescent="0.2">
      <c r="A206">
        <v>1015</v>
      </c>
      <c r="B206" t="s">
        <v>207</v>
      </c>
      <c r="C206" t="s">
        <v>5</v>
      </c>
      <c r="D206">
        <f>VLOOKUP(A206,[1]Sheet7!$F$4:$I$209,4,FALSE)</f>
        <v>675</v>
      </c>
      <c r="E206">
        <f>VLOOKUP(A206,[1]Hits!A$1:D$206,4,0)</f>
        <v>9</v>
      </c>
      <c r="F206">
        <f t="shared" si="11"/>
        <v>82046150</v>
      </c>
      <c r="G206" s="4">
        <f t="shared" si="9"/>
        <v>1</v>
      </c>
      <c r="H206" t="str">
        <f t="shared" si="10"/>
        <v>D</v>
      </c>
    </row>
  </sheetData>
  <autoFilter ref="A1:E1" xr:uid="{11F06B3F-C569-7A4E-B718-D082BA7EB8B0}">
    <sortState xmlns:xlrd2="http://schemas.microsoft.com/office/spreadsheetml/2017/richdata2" ref="A2:E206">
      <sortCondition descending="1" ref="D1:D20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1B482-8D7F-4549-AC3C-EED67805A2BC}">
  <dimension ref="A1:N206"/>
  <sheetViews>
    <sheetView workbookViewId="0">
      <selection activeCell="F3" sqref="F3"/>
    </sheetView>
  </sheetViews>
  <sheetFormatPr baseColWidth="10" defaultRowHeight="15" x14ac:dyDescent="0.2"/>
  <cols>
    <col min="6" max="6" width="13.33203125" bestFit="1" customWidth="1"/>
  </cols>
  <sheetData>
    <row r="1" spans="1:14" x14ac:dyDescent="0.2">
      <c r="A1" s="1" t="s">
        <v>0</v>
      </c>
      <c r="B1" s="2" t="s">
        <v>1</v>
      </c>
      <c r="C1" s="2" t="s">
        <v>2</v>
      </c>
      <c r="D1" s="1" t="s">
        <v>208</v>
      </c>
      <c r="E1" s="1" t="s">
        <v>3</v>
      </c>
      <c r="F1" s="1" t="s">
        <v>216</v>
      </c>
      <c r="G1" s="1" t="s">
        <v>210</v>
      </c>
      <c r="H1" s="1" t="s">
        <v>215</v>
      </c>
    </row>
    <row r="2" spans="1:14" x14ac:dyDescent="0.2">
      <c r="A2">
        <v>1092</v>
      </c>
      <c r="B2" t="s">
        <v>9</v>
      </c>
      <c r="C2" t="s">
        <v>5</v>
      </c>
      <c r="D2">
        <f>VLOOKUP(A2,[1]Sheet7!$F$4:$I$209,4,FALSE)</f>
        <v>4084200</v>
      </c>
      <c r="E2">
        <f>VLOOKUP(A2,[1]Hits!A$1:D$206,4,0)</f>
        <v>2064</v>
      </c>
      <c r="F2">
        <f>E2</f>
        <v>2064</v>
      </c>
      <c r="G2" s="4">
        <f>F2/$F$206</f>
        <v>8.8766557715465336E-2</v>
      </c>
      <c r="H2" t="str">
        <f>VLOOKUP(G2,$M$4:$N$7,2,TRUE)</f>
        <v>A</v>
      </c>
    </row>
    <row r="3" spans="1:14" x14ac:dyDescent="0.2">
      <c r="A3">
        <v>1090</v>
      </c>
      <c r="B3" t="s">
        <v>4</v>
      </c>
      <c r="C3" t="s">
        <v>5</v>
      </c>
      <c r="D3">
        <f>VLOOKUP(A3,[1]Sheet7!$F$4:$I$209,4,FALSE)</f>
        <v>9328940</v>
      </c>
      <c r="E3">
        <f>VLOOKUP(A3,[1]Hits!A$1:D$206,4,0)</f>
        <v>1780</v>
      </c>
      <c r="F3">
        <f>E3+F2</f>
        <v>3844</v>
      </c>
      <c r="G3" s="4">
        <f t="shared" ref="G3:G66" si="0">F3/$F$206</f>
        <v>0.16531911233442284</v>
      </c>
      <c r="H3" t="str">
        <f t="shared" ref="H3:H66" si="1">VLOOKUP(G3,$M$4:$N$7,2,TRUE)</f>
        <v>A</v>
      </c>
    </row>
    <row r="4" spans="1:14" x14ac:dyDescent="0.2">
      <c r="A4">
        <v>1091</v>
      </c>
      <c r="B4" t="s">
        <v>38</v>
      </c>
      <c r="C4" t="s">
        <v>5</v>
      </c>
      <c r="D4">
        <f>VLOOKUP(A4,[1]Sheet7!$F$4:$I$209,4,FALSE)</f>
        <v>453600</v>
      </c>
      <c r="E4">
        <f>VLOOKUP(A4,[1]Hits!A$1:D$206,4,0)</f>
        <v>948</v>
      </c>
      <c r="F4">
        <f t="shared" ref="F4:F67" si="2">E4+F3</f>
        <v>4792</v>
      </c>
      <c r="G4" s="4">
        <f t="shared" si="0"/>
        <v>0.20608979872699124</v>
      </c>
      <c r="H4" t="str">
        <f t="shared" si="1"/>
        <v>A</v>
      </c>
      <c r="M4" s="5">
        <v>0</v>
      </c>
      <c r="N4" t="s">
        <v>211</v>
      </c>
    </row>
    <row r="5" spans="1:14" x14ac:dyDescent="0.2">
      <c r="A5">
        <v>1168</v>
      </c>
      <c r="B5" t="s">
        <v>21</v>
      </c>
      <c r="C5" t="s">
        <v>5</v>
      </c>
      <c r="D5">
        <f>VLOOKUP(A5,[1]Sheet7!$F$4:$I$209,4,FALSE)</f>
        <v>974100</v>
      </c>
      <c r="E5">
        <f>VLOOKUP(A5,[1]Hits!A$1:D$206,4,0)</f>
        <v>933</v>
      </c>
      <c r="F5">
        <f t="shared" si="2"/>
        <v>5725</v>
      </c>
      <c r="G5" s="4">
        <f t="shared" si="0"/>
        <v>0.24621537932220885</v>
      </c>
      <c r="H5" t="str">
        <f t="shared" si="1"/>
        <v>A</v>
      </c>
      <c r="M5" s="5">
        <v>0.6</v>
      </c>
      <c r="N5" t="s">
        <v>212</v>
      </c>
    </row>
    <row r="6" spans="1:14" x14ac:dyDescent="0.2">
      <c r="A6">
        <v>1196</v>
      </c>
      <c r="B6" t="s">
        <v>17</v>
      </c>
      <c r="C6" t="s">
        <v>5</v>
      </c>
      <c r="D6">
        <f>VLOOKUP(A6,[1]Sheet7!$F$4:$I$209,4,FALSE)</f>
        <v>1302104</v>
      </c>
      <c r="E6">
        <f>VLOOKUP(A6,[1]Hits!A$1:D$206,4,0)</f>
        <v>784</v>
      </c>
      <c r="F6">
        <f t="shared" si="2"/>
        <v>6509</v>
      </c>
      <c r="G6" s="4">
        <f t="shared" si="0"/>
        <v>0.27993290899707551</v>
      </c>
      <c r="H6" t="str">
        <f t="shared" si="1"/>
        <v>A</v>
      </c>
      <c r="M6" s="5">
        <v>0.8</v>
      </c>
      <c r="N6" t="s">
        <v>213</v>
      </c>
    </row>
    <row r="7" spans="1:14" x14ac:dyDescent="0.2">
      <c r="A7">
        <v>1167</v>
      </c>
      <c r="B7" t="s">
        <v>25</v>
      </c>
      <c r="C7" t="s">
        <v>5</v>
      </c>
      <c r="D7">
        <f>VLOOKUP(A7,[1]Sheet7!$F$4:$I$209,4,FALSE)</f>
        <v>538920</v>
      </c>
      <c r="E7">
        <f>VLOOKUP(A7,[1]Hits!A$1:D$206,4,0)</f>
        <v>772</v>
      </c>
      <c r="F7">
        <f t="shared" si="2"/>
        <v>7281</v>
      </c>
      <c r="G7" s="4">
        <f t="shared" si="0"/>
        <v>0.31313435403406159</v>
      </c>
      <c r="H7" t="str">
        <f t="shared" si="1"/>
        <v>A</v>
      </c>
      <c r="M7" s="5">
        <v>0.9</v>
      </c>
      <c r="N7" t="s">
        <v>214</v>
      </c>
    </row>
    <row r="8" spans="1:14" x14ac:dyDescent="0.2">
      <c r="A8">
        <v>1170</v>
      </c>
      <c r="B8" t="s">
        <v>16</v>
      </c>
      <c r="C8" t="s">
        <v>5</v>
      </c>
      <c r="D8">
        <f>VLOOKUP(A8,[1]Sheet7!$F$4:$I$209,4,FALSE)</f>
        <v>1489744</v>
      </c>
      <c r="E8">
        <f>VLOOKUP(A8,[1]Hits!A$1:D$206,4,0)</f>
        <v>764</v>
      </c>
      <c r="F8">
        <f t="shared" si="2"/>
        <v>8045</v>
      </c>
      <c r="G8" s="4">
        <f t="shared" si="0"/>
        <v>0.34599174264579391</v>
      </c>
      <c r="H8" t="str">
        <f t="shared" si="1"/>
        <v>A</v>
      </c>
    </row>
    <row r="9" spans="1:14" x14ac:dyDescent="0.2">
      <c r="A9">
        <v>1045</v>
      </c>
      <c r="B9" t="s">
        <v>88</v>
      </c>
      <c r="C9" t="s">
        <v>5</v>
      </c>
      <c r="D9">
        <f>VLOOKUP(A9,[1]Sheet7!$F$4:$I$209,4,FALSE)</f>
        <v>122265</v>
      </c>
      <c r="E9">
        <f>VLOOKUP(A9,[1]Hits!A$1:D$206,4,0)</f>
        <v>743</v>
      </c>
      <c r="F9">
        <f t="shared" si="2"/>
        <v>8788</v>
      </c>
      <c r="G9" s="4">
        <f t="shared" si="0"/>
        <v>0.37794598314123518</v>
      </c>
      <c r="H9" t="str">
        <f t="shared" si="1"/>
        <v>A</v>
      </c>
    </row>
    <row r="10" spans="1:14" x14ac:dyDescent="0.2">
      <c r="A10">
        <v>1178</v>
      </c>
      <c r="B10" t="s">
        <v>14</v>
      </c>
      <c r="C10" t="s">
        <v>5</v>
      </c>
      <c r="D10">
        <f>VLOOKUP(A10,[1]Sheet7!$F$4:$I$209,4,FALSE)</f>
        <v>1716660</v>
      </c>
      <c r="E10">
        <f>VLOOKUP(A10,[1]Hits!A$1:D$206,4,0)</f>
        <v>661</v>
      </c>
      <c r="F10">
        <f t="shared" si="2"/>
        <v>9449</v>
      </c>
      <c r="G10" s="4">
        <f t="shared" si="0"/>
        <v>0.40637364527782555</v>
      </c>
      <c r="H10" t="str">
        <f t="shared" si="1"/>
        <v>A</v>
      </c>
    </row>
    <row r="11" spans="1:14" x14ac:dyDescent="0.2">
      <c r="A11">
        <v>1171</v>
      </c>
      <c r="B11" t="s">
        <v>32</v>
      </c>
      <c r="C11" t="s">
        <v>5</v>
      </c>
      <c r="D11">
        <f>VLOOKUP(A11,[1]Sheet7!$F$4:$I$209,4,FALSE)</f>
        <v>493924</v>
      </c>
      <c r="E11">
        <f>VLOOKUP(A11,[1]Hits!A$1:D$206,4,0)</f>
        <v>564</v>
      </c>
      <c r="F11">
        <f t="shared" si="2"/>
        <v>10013</v>
      </c>
      <c r="G11" s="4">
        <f t="shared" si="0"/>
        <v>0.43062962325821436</v>
      </c>
      <c r="H11" t="str">
        <f t="shared" si="1"/>
        <v>A</v>
      </c>
    </row>
    <row r="12" spans="1:14" x14ac:dyDescent="0.2">
      <c r="A12">
        <v>1205</v>
      </c>
      <c r="B12" t="s">
        <v>18</v>
      </c>
      <c r="C12" t="s">
        <v>5</v>
      </c>
      <c r="D12">
        <f>VLOOKUP(A12,[1]Sheet7!$F$4:$I$209,4,FALSE)</f>
        <v>1161050</v>
      </c>
      <c r="E12">
        <f>VLOOKUP(A12,[1]Hits!A$1:D$206,4,0)</f>
        <v>545</v>
      </c>
      <c r="F12">
        <f t="shared" si="2"/>
        <v>10558</v>
      </c>
      <c r="G12" s="4">
        <f t="shared" si="0"/>
        <v>0.45406846722862548</v>
      </c>
      <c r="H12" t="str">
        <f t="shared" si="1"/>
        <v>A</v>
      </c>
    </row>
    <row r="13" spans="1:14" x14ac:dyDescent="0.2">
      <c r="A13">
        <v>1198</v>
      </c>
      <c r="B13" t="s">
        <v>13</v>
      </c>
      <c r="C13" t="s">
        <v>5</v>
      </c>
      <c r="D13">
        <f>VLOOKUP(A13,[1]Sheet7!$F$4:$I$209,4,FALSE)</f>
        <v>1804600</v>
      </c>
      <c r="E13">
        <f>VLOOKUP(A13,[1]Hits!A$1:D$206,4,0)</f>
        <v>537</v>
      </c>
      <c r="F13">
        <f t="shared" si="2"/>
        <v>11095</v>
      </c>
      <c r="G13" s="4">
        <f t="shared" si="0"/>
        <v>0.47716325477378291</v>
      </c>
      <c r="H13" t="str">
        <f t="shared" si="1"/>
        <v>A</v>
      </c>
    </row>
    <row r="14" spans="1:14" x14ac:dyDescent="0.2">
      <c r="A14">
        <v>1159</v>
      </c>
      <c r="B14" t="s">
        <v>65</v>
      </c>
      <c r="C14" t="s">
        <v>5</v>
      </c>
      <c r="D14">
        <f>VLOOKUP(A14,[1]Sheet7!$F$4:$I$209,4,FALSE)</f>
        <v>305085</v>
      </c>
      <c r="E14">
        <f>VLOOKUP(A14,[1]Hits!A$1:D$206,4,0)</f>
        <v>494</v>
      </c>
      <c r="F14">
        <f t="shared" si="2"/>
        <v>11589</v>
      </c>
      <c r="G14" s="4">
        <f t="shared" si="0"/>
        <v>0.49840873903320143</v>
      </c>
      <c r="H14" t="str">
        <f t="shared" si="1"/>
        <v>A</v>
      </c>
    </row>
    <row r="15" spans="1:14" x14ac:dyDescent="0.2">
      <c r="A15">
        <v>1165</v>
      </c>
      <c r="B15" t="s">
        <v>36</v>
      </c>
      <c r="C15" t="s">
        <v>5</v>
      </c>
      <c r="D15">
        <f>VLOOKUP(A15,[1]Sheet7!$F$4:$I$209,4,FALSE)</f>
        <v>478315</v>
      </c>
      <c r="E15">
        <f>VLOOKUP(A15,[1]Hits!A$1:D$206,4,0)</f>
        <v>491</v>
      </c>
      <c r="F15">
        <f t="shared" si="2"/>
        <v>12080</v>
      </c>
      <c r="G15" s="4">
        <f t="shared" si="0"/>
        <v>0.51952520213314979</v>
      </c>
      <c r="H15" t="str">
        <f t="shared" si="1"/>
        <v>A</v>
      </c>
    </row>
    <row r="16" spans="1:14" x14ac:dyDescent="0.2">
      <c r="A16">
        <v>1043</v>
      </c>
      <c r="B16" t="s">
        <v>10</v>
      </c>
      <c r="C16" t="s">
        <v>5</v>
      </c>
      <c r="D16">
        <f>VLOOKUP(A16,[1]Sheet7!$F$4:$I$209,4,FALSE)</f>
        <v>3572000</v>
      </c>
      <c r="E16">
        <f>VLOOKUP(A16,[1]Hits!A$1:D$206,4,0)</f>
        <v>468</v>
      </c>
      <c r="F16">
        <f t="shared" si="2"/>
        <v>12548</v>
      </c>
      <c r="G16" s="4">
        <f t="shared" si="0"/>
        <v>0.53965250301049372</v>
      </c>
      <c r="H16" t="str">
        <f t="shared" si="1"/>
        <v>A</v>
      </c>
    </row>
    <row r="17" spans="1:8" x14ac:dyDescent="0.2">
      <c r="A17">
        <v>1201</v>
      </c>
      <c r="B17" t="s">
        <v>34</v>
      </c>
      <c r="C17" t="s">
        <v>5</v>
      </c>
      <c r="D17">
        <f>VLOOKUP(A17,[1]Sheet7!$F$4:$I$209,4,FALSE)</f>
        <v>486772</v>
      </c>
      <c r="E17">
        <f>VLOOKUP(A17,[1]Hits!A$1:D$206,4,0)</f>
        <v>465</v>
      </c>
      <c r="F17">
        <f t="shared" si="2"/>
        <v>13013</v>
      </c>
      <c r="G17" s="4">
        <f t="shared" si="0"/>
        <v>0.55965078272836744</v>
      </c>
      <c r="H17" t="str">
        <f t="shared" si="1"/>
        <v>A</v>
      </c>
    </row>
    <row r="18" spans="1:8" x14ac:dyDescent="0.2">
      <c r="A18">
        <v>1179</v>
      </c>
      <c r="B18" t="s">
        <v>28</v>
      </c>
      <c r="C18" t="s">
        <v>5</v>
      </c>
      <c r="D18">
        <f>VLOOKUP(A18,[1]Sheet7!$F$4:$I$209,4,FALSE)</f>
        <v>519498</v>
      </c>
      <c r="E18">
        <f>VLOOKUP(A18,[1]Hits!A$1:D$206,4,0)</f>
        <v>455</v>
      </c>
      <c r="F18">
        <f t="shared" si="2"/>
        <v>13468</v>
      </c>
      <c r="G18" s="4">
        <f t="shared" si="0"/>
        <v>0.57921899191467396</v>
      </c>
      <c r="H18" t="str">
        <f t="shared" si="1"/>
        <v>A</v>
      </c>
    </row>
    <row r="19" spans="1:8" x14ac:dyDescent="0.2">
      <c r="A19">
        <v>1176</v>
      </c>
      <c r="B19" t="s">
        <v>40</v>
      </c>
      <c r="C19" t="s">
        <v>5</v>
      </c>
      <c r="D19">
        <f>VLOOKUP(A19,[1]Sheet7!$F$4:$I$209,4,FALSE)</f>
        <v>434910</v>
      </c>
      <c r="E19">
        <f>VLOOKUP(A19,[1]Hits!A$1:D$206,4,0)</f>
        <v>438</v>
      </c>
      <c r="F19">
        <f t="shared" si="2"/>
        <v>13906</v>
      </c>
      <c r="G19" s="4">
        <f t="shared" si="0"/>
        <v>0.59805608119731635</v>
      </c>
      <c r="H19" t="str">
        <f t="shared" si="1"/>
        <v>A</v>
      </c>
    </row>
    <row r="20" spans="1:8" x14ac:dyDescent="0.2">
      <c r="A20">
        <v>1166</v>
      </c>
      <c r="B20" t="s">
        <v>30</v>
      </c>
      <c r="C20" t="s">
        <v>5</v>
      </c>
      <c r="D20">
        <f>VLOOKUP(A20,[1]Sheet7!$F$4:$I$209,4,FALSE)</f>
        <v>499320</v>
      </c>
      <c r="E20">
        <f>VLOOKUP(A20,[1]Hits!A$1:D$206,4,0)</f>
        <v>345</v>
      </c>
      <c r="F20">
        <f t="shared" si="2"/>
        <v>14251</v>
      </c>
      <c r="G20" s="4">
        <f t="shared" si="0"/>
        <v>0.61289351453638397</v>
      </c>
      <c r="H20" t="str">
        <f t="shared" si="1"/>
        <v>B</v>
      </c>
    </row>
    <row r="21" spans="1:8" x14ac:dyDescent="0.2">
      <c r="A21">
        <v>1164</v>
      </c>
      <c r="B21" t="s">
        <v>77</v>
      </c>
      <c r="C21" t="s">
        <v>5</v>
      </c>
      <c r="D21">
        <f>VLOOKUP(A21,[1]Sheet7!$F$4:$I$209,4,FALSE)</f>
        <v>230621</v>
      </c>
      <c r="E21">
        <f>VLOOKUP(A21,[1]Hits!A$1:D$206,4,0)</f>
        <v>342</v>
      </c>
      <c r="F21">
        <f t="shared" si="2"/>
        <v>14593</v>
      </c>
      <c r="G21" s="4">
        <f t="shared" si="0"/>
        <v>0.62760192671598147</v>
      </c>
      <c r="H21" t="str">
        <f t="shared" si="1"/>
        <v>B</v>
      </c>
    </row>
    <row r="22" spans="1:8" x14ac:dyDescent="0.2">
      <c r="A22">
        <v>1042</v>
      </c>
      <c r="B22" t="s">
        <v>161</v>
      </c>
      <c r="C22" t="s">
        <v>5</v>
      </c>
      <c r="D22">
        <f>VLOOKUP(A22,[1]Sheet7!$F$4:$I$209,4,FALSE)</f>
        <v>6572</v>
      </c>
      <c r="E22">
        <f>VLOOKUP(A22,[1]Hits!A$1:D$206,4,0)</f>
        <v>306</v>
      </c>
      <c r="F22">
        <f t="shared" si="2"/>
        <v>14899</v>
      </c>
      <c r="G22" s="4">
        <f t="shared" si="0"/>
        <v>0.64076208498193699</v>
      </c>
      <c r="H22" t="str">
        <f t="shared" si="1"/>
        <v>B</v>
      </c>
    </row>
    <row r="23" spans="1:8" x14ac:dyDescent="0.2">
      <c r="A23">
        <v>1192</v>
      </c>
      <c r="B23" t="s">
        <v>23</v>
      </c>
      <c r="C23" t="s">
        <v>5</v>
      </c>
      <c r="D23">
        <f>VLOOKUP(A23,[1]Sheet7!$F$4:$I$209,4,FALSE)</f>
        <v>873988</v>
      </c>
      <c r="E23">
        <f>VLOOKUP(A23,[1]Hits!A$1:D$206,4,0)</f>
        <v>132</v>
      </c>
      <c r="F23">
        <f t="shared" si="2"/>
        <v>15031</v>
      </c>
      <c r="G23" s="4">
        <f t="shared" si="0"/>
        <v>0.64643901599862374</v>
      </c>
      <c r="H23" t="str">
        <f t="shared" si="1"/>
        <v>B</v>
      </c>
    </row>
    <row r="24" spans="1:8" x14ac:dyDescent="0.2">
      <c r="A24">
        <v>1050</v>
      </c>
      <c r="B24" t="s">
        <v>82</v>
      </c>
      <c r="C24" t="s">
        <v>5</v>
      </c>
      <c r="D24">
        <f>VLOOKUP(A24,[1]Sheet7!$F$4:$I$209,4,FALSE)</f>
        <v>184092</v>
      </c>
      <c r="E24">
        <f>VLOOKUP(A24,[1]Hits!A$1:D$206,4,0)</f>
        <v>121</v>
      </c>
      <c r="F24">
        <f t="shared" si="2"/>
        <v>15152</v>
      </c>
      <c r="G24" s="4">
        <f t="shared" si="0"/>
        <v>0.65164286943058658</v>
      </c>
      <c r="H24" t="str">
        <f t="shared" si="1"/>
        <v>B</v>
      </c>
    </row>
    <row r="25" spans="1:8" x14ac:dyDescent="0.2">
      <c r="A25">
        <v>1177</v>
      </c>
      <c r="B25" t="s">
        <v>41</v>
      </c>
      <c r="C25" t="s">
        <v>5</v>
      </c>
      <c r="D25">
        <f>VLOOKUP(A25,[1]Sheet7!$F$4:$I$209,4,FALSE)</f>
        <v>433770</v>
      </c>
      <c r="E25">
        <f>VLOOKUP(A25,[1]Hits!A$1:D$206,4,0)</f>
        <v>112</v>
      </c>
      <c r="F25">
        <f t="shared" si="2"/>
        <v>15264</v>
      </c>
      <c r="G25" s="4">
        <f t="shared" si="0"/>
        <v>0.65645965938413897</v>
      </c>
      <c r="H25" t="str">
        <f t="shared" si="1"/>
        <v>B</v>
      </c>
    </row>
    <row r="26" spans="1:8" x14ac:dyDescent="0.2">
      <c r="A26">
        <v>1194</v>
      </c>
      <c r="B26" t="s">
        <v>27</v>
      </c>
      <c r="C26" t="s">
        <v>5</v>
      </c>
      <c r="D26">
        <f>VLOOKUP(A26,[1]Sheet7!$F$4:$I$209,4,FALSE)</f>
        <v>526904</v>
      </c>
      <c r="E26">
        <f>VLOOKUP(A26,[1]Hits!A$1:D$206,4,0)</f>
        <v>106</v>
      </c>
      <c r="F26">
        <f t="shared" si="2"/>
        <v>15370</v>
      </c>
      <c r="G26" s="4">
        <f t="shared" si="0"/>
        <v>0.66101840701875103</v>
      </c>
      <c r="H26" t="str">
        <f t="shared" si="1"/>
        <v>B</v>
      </c>
    </row>
    <row r="27" spans="1:8" x14ac:dyDescent="0.2">
      <c r="A27">
        <v>1211</v>
      </c>
      <c r="B27" t="s">
        <v>31</v>
      </c>
      <c r="C27" t="s">
        <v>5</v>
      </c>
      <c r="D27">
        <f>VLOOKUP(A27,[1]Sheet7!$F$4:$I$209,4,FALSE)</f>
        <v>497028</v>
      </c>
      <c r="E27">
        <f>VLOOKUP(A27,[1]Hits!A$1:D$206,4,0)</f>
        <v>106</v>
      </c>
      <c r="F27">
        <f t="shared" si="2"/>
        <v>15476</v>
      </c>
      <c r="G27" s="4">
        <f t="shared" si="0"/>
        <v>0.6655771546533632</v>
      </c>
      <c r="H27" t="str">
        <f t="shared" si="1"/>
        <v>B</v>
      </c>
    </row>
    <row r="28" spans="1:8" x14ac:dyDescent="0.2">
      <c r="A28">
        <v>1156</v>
      </c>
      <c r="B28" t="s">
        <v>70</v>
      </c>
      <c r="C28" t="s">
        <v>5</v>
      </c>
      <c r="D28">
        <f>VLOOKUP(A28,[1]Sheet7!$F$4:$I$209,4,FALSE)</f>
        <v>277506</v>
      </c>
      <c r="E28">
        <f>VLOOKUP(A28,[1]Hits!A$1:D$206,4,0)</f>
        <v>105</v>
      </c>
      <c r="F28">
        <f t="shared" si="2"/>
        <v>15581</v>
      </c>
      <c r="G28" s="4">
        <f t="shared" si="0"/>
        <v>0.67009289523481852</v>
      </c>
      <c r="H28" t="str">
        <f t="shared" si="1"/>
        <v>B</v>
      </c>
    </row>
    <row r="29" spans="1:8" x14ac:dyDescent="0.2">
      <c r="A29">
        <v>1041</v>
      </c>
      <c r="B29" t="s">
        <v>91</v>
      </c>
      <c r="C29" t="s">
        <v>5</v>
      </c>
      <c r="D29">
        <f>VLOOKUP(A29,[1]Sheet7!$F$4:$I$209,4,FALSE)</f>
        <v>102098</v>
      </c>
      <c r="E29">
        <f>VLOOKUP(A29,[1]Hits!A$1:D$206,4,0)</f>
        <v>104</v>
      </c>
      <c r="F29">
        <f t="shared" si="2"/>
        <v>15685</v>
      </c>
      <c r="G29" s="4">
        <f t="shared" si="0"/>
        <v>0.6745656287631171</v>
      </c>
      <c r="H29" t="str">
        <f t="shared" si="1"/>
        <v>B</v>
      </c>
    </row>
    <row r="30" spans="1:8" x14ac:dyDescent="0.2">
      <c r="A30">
        <v>1154</v>
      </c>
      <c r="B30" t="s">
        <v>73</v>
      </c>
      <c r="C30" t="s">
        <v>5</v>
      </c>
      <c r="D30">
        <f>VLOOKUP(A30,[1]Sheet7!$F$4:$I$209,4,FALSE)</f>
        <v>247086</v>
      </c>
      <c r="E30">
        <f>VLOOKUP(A30,[1]Hits!A$1:D$206,4,0)</f>
        <v>102</v>
      </c>
      <c r="F30">
        <f t="shared" si="2"/>
        <v>15787</v>
      </c>
      <c r="G30" s="4">
        <f t="shared" si="0"/>
        <v>0.67895234818510231</v>
      </c>
      <c r="H30" t="str">
        <f t="shared" si="1"/>
        <v>B</v>
      </c>
    </row>
    <row r="31" spans="1:8" x14ac:dyDescent="0.2">
      <c r="A31">
        <v>1049</v>
      </c>
      <c r="B31" t="s">
        <v>113</v>
      </c>
      <c r="C31" t="s">
        <v>5</v>
      </c>
      <c r="D31">
        <f>VLOOKUP(A31,[1]Sheet7!$F$4:$I$209,4,FALSE)</f>
        <v>54188</v>
      </c>
      <c r="E31">
        <f>VLOOKUP(A31,[1]Hits!A$1:D$206,4,0)</f>
        <v>102</v>
      </c>
      <c r="F31">
        <f t="shared" si="2"/>
        <v>15889</v>
      </c>
      <c r="G31" s="4">
        <f t="shared" si="0"/>
        <v>0.68333906760708751</v>
      </c>
      <c r="H31" t="str">
        <f t="shared" si="1"/>
        <v>B</v>
      </c>
    </row>
    <row r="32" spans="1:8" x14ac:dyDescent="0.2">
      <c r="A32">
        <v>1044</v>
      </c>
      <c r="B32" t="s">
        <v>173</v>
      </c>
      <c r="C32" t="s">
        <v>5</v>
      </c>
      <c r="D32">
        <f>VLOOKUP(A32,[1]Sheet7!$F$4:$I$209,4,FALSE)</f>
        <v>5524</v>
      </c>
      <c r="E32">
        <f>VLOOKUP(A32,[1]Hits!A$1:D$206,4,0)</f>
        <v>101</v>
      </c>
      <c r="F32">
        <f t="shared" si="2"/>
        <v>15990</v>
      </c>
      <c r="G32" s="4">
        <f t="shared" si="0"/>
        <v>0.68768277997591609</v>
      </c>
      <c r="H32" t="str">
        <f t="shared" si="1"/>
        <v>B</v>
      </c>
    </row>
    <row r="33" spans="1:8" x14ac:dyDescent="0.2">
      <c r="A33">
        <v>1173</v>
      </c>
      <c r="B33" t="s">
        <v>58</v>
      </c>
      <c r="C33" t="s">
        <v>5</v>
      </c>
      <c r="D33">
        <f>VLOOKUP(A33,[1]Sheet7!$F$4:$I$209,4,FALSE)</f>
        <v>355945</v>
      </c>
      <c r="E33">
        <f>VLOOKUP(A33,[1]Hits!A$1:D$206,4,0)</f>
        <v>99</v>
      </c>
      <c r="F33">
        <f t="shared" si="2"/>
        <v>16089</v>
      </c>
      <c r="G33" s="4">
        <f t="shared" si="0"/>
        <v>0.69194047823843108</v>
      </c>
      <c r="H33" t="str">
        <f t="shared" si="1"/>
        <v>B</v>
      </c>
    </row>
    <row r="34" spans="1:8" x14ac:dyDescent="0.2">
      <c r="A34">
        <v>1183</v>
      </c>
      <c r="B34" t="s">
        <v>45</v>
      </c>
      <c r="C34" t="s">
        <v>5</v>
      </c>
      <c r="D34">
        <f>VLOOKUP(A34,[1]Sheet7!$F$4:$I$209,4,FALSE)</f>
        <v>397224</v>
      </c>
      <c r="E34">
        <f>VLOOKUP(A34,[1]Hits!A$1:D$206,4,0)</f>
        <v>98</v>
      </c>
      <c r="F34">
        <f t="shared" si="2"/>
        <v>16187</v>
      </c>
      <c r="G34" s="4">
        <f t="shared" si="0"/>
        <v>0.69615516944778943</v>
      </c>
      <c r="H34" t="str">
        <f t="shared" si="1"/>
        <v>B</v>
      </c>
    </row>
    <row r="35" spans="1:8" x14ac:dyDescent="0.2">
      <c r="A35">
        <v>1151</v>
      </c>
      <c r="B35" t="s">
        <v>68</v>
      </c>
      <c r="C35" t="s">
        <v>5</v>
      </c>
      <c r="D35">
        <f>VLOOKUP(A35,[1]Sheet7!$F$4:$I$209,4,FALSE)</f>
        <v>290200</v>
      </c>
      <c r="E35">
        <f>VLOOKUP(A35,[1]Hits!A$1:D$206,4,0)</f>
        <v>98</v>
      </c>
      <c r="F35">
        <f t="shared" si="2"/>
        <v>16285</v>
      </c>
      <c r="G35" s="4">
        <f t="shared" si="0"/>
        <v>0.70036986065714779</v>
      </c>
      <c r="H35" t="str">
        <f t="shared" si="1"/>
        <v>B</v>
      </c>
    </row>
    <row r="36" spans="1:8" x14ac:dyDescent="0.2">
      <c r="A36">
        <v>1048</v>
      </c>
      <c r="B36" t="s">
        <v>107</v>
      </c>
      <c r="C36" t="s">
        <v>5</v>
      </c>
      <c r="D36">
        <f>VLOOKUP(A36,[1]Sheet7!$F$4:$I$209,4,FALSE)</f>
        <v>61536</v>
      </c>
      <c r="E36">
        <f>VLOOKUP(A36,[1]Hits!A$1:D$206,4,0)</f>
        <v>98</v>
      </c>
      <c r="F36">
        <f t="shared" si="2"/>
        <v>16383</v>
      </c>
      <c r="G36" s="4">
        <f t="shared" si="0"/>
        <v>0.70458455186650615</v>
      </c>
      <c r="H36" t="str">
        <f t="shared" si="1"/>
        <v>B</v>
      </c>
    </row>
    <row r="37" spans="1:8" x14ac:dyDescent="0.2">
      <c r="A37">
        <v>1213</v>
      </c>
      <c r="B37" t="s">
        <v>22</v>
      </c>
      <c r="C37" t="s">
        <v>5</v>
      </c>
      <c r="D37">
        <f>VLOOKUP(A37,[1]Sheet7!$F$4:$I$209,4,FALSE)</f>
        <v>896000</v>
      </c>
      <c r="E37">
        <f>VLOOKUP(A37,[1]Hits!A$1:D$206,4,0)</f>
        <v>97</v>
      </c>
      <c r="F37">
        <f t="shared" si="2"/>
        <v>16480</v>
      </c>
      <c r="G37" s="4">
        <f t="shared" si="0"/>
        <v>0.70875623602270776</v>
      </c>
      <c r="H37" t="str">
        <f t="shared" si="1"/>
        <v>B</v>
      </c>
    </row>
    <row r="38" spans="1:8" x14ac:dyDescent="0.2">
      <c r="A38">
        <v>1187</v>
      </c>
      <c r="B38" t="s">
        <v>52</v>
      </c>
      <c r="C38" t="s">
        <v>5</v>
      </c>
      <c r="D38">
        <f>VLOOKUP(A38,[1]Sheet7!$F$4:$I$209,4,FALSE)</f>
        <v>373932</v>
      </c>
      <c r="E38">
        <f>VLOOKUP(A38,[1]Hits!A$1:D$206,4,0)</f>
        <v>97</v>
      </c>
      <c r="F38">
        <f t="shared" si="2"/>
        <v>16577</v>
      </c>
      <c r="G38" s="4">
        <f t="shared" si="0"/>
        <v>0.71292792017890938</v>
      </c>
      <c r="H38" t="str">
        <f t="shared" si="1"/>
        <v>B</v>
      </c>
    </row>
    <row r="39" spans="1:8" x14ac:dyDescent="0.2">
      <c r="A39">
        <v>1150</v>
      </c>
      <c r="B39" t="s">
        <v>66</v>
      </c>
      <c r="C39" t="s">
        <v>5</v>
      </c>
      <c r="D39">
        <f>VLOOKUP(A39,[1]Sheet7!$F$4:$I$209,4,FALSE)</f>
        <v>303303</v>
      </c>
      <c r="E39">
        <f>VLOOKUP(A39,[1]Hits!A$1:D$206,4,0)</f>
        <v>97</v>
      </c>
      <c r="F39">
        <f t="shared" si="2"/>
        <v>16674</v>
      </c>
      <c r="G39" s="4">
        <f t="shared" si="0"/>
        <v>0.717099604335111</v>
      </c>
      <c r="H39" t="str">
        <f t="shared" si="1"/>
        <v>B</v>
      </c>
    </row>
    <row r="40" spans="1:8" x14ac:dyDescent="0.2">
      <c r="A40">
        <v>1175</v>
      </c>
      <c r="B40" t="s">
        <v>67</v>
      </c>
      <c r="C40" t="s">
        <v>5</v>
      </c>
      <c r="D40">
        <f>VLOOKUP(A40,[1]Sheet7!$F$4:$I$209,4,FALSE)</f>
        <v>297000</v>
      </c>
      <c r="E40">
        <f>VLOOKUP(A40,[1]Hits!A$1:D$206,4,0)</f>
        <v>97</v>
      </c>
      <c r="F40">
        <f t="shared" si="2"/>
        <v>16771</v>
      </c>
      <c r="G40" s="4">
        <f t="shared" si="0"/>
        <v>0.72127128849131261</v>
      </c>
      <c r="H40" t="str">
        <f t="shared" si="1"/>
        <v>B</v>
      </c>
    </row>
    <row r="41" spans="1:8" x14ac:dyDescent="0.2">
      <c r="A41">
        <v>1152</v>
      </c>
      <c r="B41" t="s">
        <v>69</v>
      </c>
      <c r="C41" t="s">
        <v>5</v>
      </c>
      <c r="D41">
        <f>VLOOKUP(A41,[1]Sheet7!$F$4:$I$209,4,FALSE)</f>
        <v>284481</v>
      </c>
      <c r="E41">
        <f>VLOOKUP(A41,[1]Hits!A$1:D$206,4,0)</f>
        <v>97</v>
      </c>
      <c r="F41">
        <f t="shared" si="2"/>
        <v>16868</v>
      </c>
      <c r="G41" s="4">
        <f t="shared" si="0"/>
        <v>0.72544297264751423</v>
      </c>
      <c r="H41" t="str">
        <f t="shared" si="1"/>
        <v>B</v>
      </c>
    </row>
    <row r="42" spans="1:8" x14ac:dyDescent="0.2">
      <c r="A42">
        <v>1047</v>
      </c>
      <c r="B42" t="s">
        <v>126</v>
      </c>
      <c r="C42" t="s">
        <v>5</v>
      </c>
      <c r="D42">
        <f>VLOOKUP(A42,[1]Sheet7!$F$4:$I$209,4,FALSE)</f>
        <v>30900</v>
      </c>
      <c r="E42">
        <f>VLOOKUP(A42,[1]Hits!A$1:D$206,4,0)</f>
        <v>97</v>
      </c>
      <c r="F42">
        <f t="shared" si="2"/>
        <v>16965</v>
      </c>
      <c r="G42" s="4">
        <f t="shared" si="0"/>
        <v>0.72961465680371584</v>
      </c>
      <c r="H42" t="str">
        <f t="shared" si="1"/>
        <v>B</v>
      </c>
    </row>
    <row r="43" spans="1:8" x14ac:dyDescent="0.2">
      <c r="A43">
        <v>1193</v>
      </c>
      <c r="B43" t="s">
        <v>15</v>
      </c>
      <c r="C43" t="s">
        <v>5</v>
      </c>
      <c r="D43">
        <f>VLOOKUP(A43,[1]Sheet7!$F$4:$I$209,4,FALSE)</f>
        <v>1707200</v>
      </c>
      <c r="E43">
        <f>VLOOKUP(A43,[1]Hits!A$1:D$206,4,0)</f>
        <v>95</v>
      </c>
      <c r="F43">
        <f t="shared" si="2"/>
        <v>17060</v>
      </c>
      <c r="G43" s="4">
        <f t="shared" si="0"/>
        <v>0.73370032685360398</v>
      </c>
      <c r="H43" t="str">
        <f t="shared" si="1"/>
        <v>B</v>
      </c>
    </row>
    <row r="44" spans="1:8" x14ac:dyDescent="0.2">
      <c r="A44">
        <v>1162</v>
      </c>
      <c r="B44" t="s">
        <v>39</v>
      </c>
      <c r="C44" t="s">
        <v>5</v>
      </c>
      <c r="D44">
        <f>VLOOKUP(A44,[1]Sheet7!$F$4:$I$209,4,FALSE)</f>
        <v>435825</v>
      </c>
      <c r="E44">
        <f>VLOOKUP(A44,[1]Hits!A$1:D$206,4,0)</f>
        <v>95</v>
      </c>
      <c r="F44">
        <f t="shared" si="2"/>
        <v>17155</v>
      </c>
      <c r="G44" s="4">
        <f t="shared" si="0"/>
        <v>0.73778599690349222</v>
      </c>
      <c r="H44" t="str">
        <f t="shared" si="1"/>
        <v>B</v>
      </c>
    </row>
    <row r="45" spans="1:8" x14ac:dyDescent="0.2">
      <c r="A45">
        <v>1163</v>
      </c>
      <c r="B45" t="s">
        <v>39</v>
      </c>
      <c r="C45" t="s">
        <v>5</v>
      </c>
      <c r="D45">
        <f>VLOOKUP(A45,[1]Sheet7!$F$4:$I$209,4,FALSE)</f>
        <v>429186</v>
      </c>
      <c r="E45">
        <f>VLOOKUP(A45,[1]Hits!A$1:D$206,4,0)</f>
        <v>95</v>
      </c>
      <c r="F45">
        <f t="shared" si="2"/>
        <v>17250</v>
      </c>
      <c r="G45" s="4">
        <f t="shared" si="0"/>
        <v>0.74187166695338036</v>
      </c>
      <c r="H45" t="str">
        <f t="shared" si="1"/>
        <v>B</v>
      </c>
    </row>
    <row r="46" spans="1:8" x14ac:dyDescent="0.2">
      <c r="A46">
        <v>1186</v>
      </c>
      <c r="B46" t="s">
        <v>53</v>
      </c>
      <c r="C46" t="s">
        <v>5</v>
      </c>
      <c r="D46">
        <f>VLOOKUP(A46,[1]Sheet7!$F$4:$I$209,4,FALSE)</f>
        <v>366485</v>
      </c>
      <c r="E46">
        <f>VLOOKUP(A46,[1]Hits!A$1:D$206,4,0)</f>
        <v>95</v>
      </c>
      <c r="F46">
        <f t="shared" si="2"/>
        <v>17345</v>
      </c>
      <c r="G46" s="4">
        <f t="shared" si="0"/>
        <v>0.74595733700326849</v>
      </c>
      <c r="H46" t="str">
        <f t="shared" si="1"/>
        <v>B</v>
      </c>
    </row>
    <row r="47" spans="1:8" x14ac:dyDescent="0.2">
      <c r="A47">
        <v>1160</v>
      </c>
      <c r="B47" t="s">
        <v>54</v>
      </c>
      <c r="C47" t="s">
        <v>5</v>
      </c>
      <c r="D47">
        <f>VLOOKUP(A47,[1]Sheet7!$F$4:$I$209,4,FALSE)</f>
        <v>361449</v>
      </c>
      <c r="E47">
        <f>VLOOKUP(A47,[1]Hits!A$1:D$206,4,0)</f>
        <v>95</v>
      </c>
      <c r="F47">
        <f t="shared" si="2"/>
        <v>17440</v>
      </c>
      <c r="G47" s="4">
        <f t="shared" si="0"/>
        <v>0.75004300705315674</v>
      </c>
      <c r="H47" t="str">
        <f t="shared" si="1"/>
        <v>B</v>
      </c>
    </row>
    <row r="48" spans="1:8" x14ac:dyDescent="0.2">
      <c r="A48">
        <v>1155</v>
      </c>
      <c r="B48" t="s">
        <v>12</v>
      </c>
      <c r="C48" t="s">
        <v>5</v>
      </c>
      <c r="D48">
        <f>VLOOKUP(A48,[1]Sheet7!$F$4:$I$209,4,FALSE)</f>
        <v>1938300</v>
      </c>
      <c r="E48">
        <f>VLOOKUP(A48,[1]Hits!A$1:D$206,4,0)</f>
        <v>94</v>
      </c>
      <c r="F48">
        <f t="shared" si="2"/>
        <v>17534</v>
      </c>
      <c r="G48" s="4">
        <f t="shared" si="0"/>
        <v>0.75408567004988813</v>
      </c>
      <c r="H48" t="str">
        <f t="shared" si="1"/>
        <v>B</v>
      </c>
    </row>
    <row r="49" spans="1:8" x14ac:dyDescent="0.2">
      <c r="A49">
        <v>1214</v>
      </c>
      <c r="B49" t="s">
        <v>20</v>
      </c>
      <c r="C49" t="s">
        <v>5</v>
      </c>
      <c r="D49">
        <f>VLOOKUP(A49,[1]Sheet7!$F$4:$I$209,4,FALSE)</f>
        <v>1057500</v>
      </c>
      <c r="E49">
        <f>VLOOKUP(A49,[1]Hits!A$1:D$206,4,0)</f>
        <v>94</v>
      </c>
      <c r="F49">
        <f t="shared" si="2"/>
        <v>17628</v>
      </c>
      <c r="G49" s="4">
        <f t="shared" si="0"/>
        <v>0.75812833304661964</v>
      </c>
      <c r="H49" t="str">
        <f t="shared" si="1"/>
        <v>B</v>
      </c>
    </row>
    <row r="50" spans="1:8" x14ac:dyDescent="0.2">
      <c r="A50">
        <v>1169</v>
      </c>
      <c r="B50" t="s">
        <v>50</v>
      </c>
      <c r="C50" t="s">
        <v>5</v>
      </c>
      <c r="D50">
        <f>VLOOKUP(A50,[1]Sheet7!$F$4:$I$209,4,FALSE)</f>
        <v>385671</v>
      </c>
      <c r="E50">
        <f>VLOOKUP(A50,[1]Hits!A$1:D$206,4,0)</f>
        <v>94</v>
      </c>
      <c r="F50">
        <f t="shared" si="2"/>
        <v>17722</v>
      </c>
      <c r="G50" s="4">
        <f t="shared" si="0"/>
        <v>0.76217099604335115</v>
      </c>
      <c r="H50" t="str">
        <f t="shared" si="1"/>
        <v>B</v>
      </c>
    </row>
    <row r="51" spans="1:8" x14ac:dyDescent="0.2">
      <c r="A51">
        <v>1215</v>
      </c>
      <c r="B51" t="s">
        <v>19</v>
      </c>
      <c r="C51" t="s">
        <v>5</v>
      </c>
      <c r="D51">
        <f>VLOOKUP(A51,[1]Sheet7!$F$4:$I$209,4,FALSE)</f>
        <v>1067200</v>
      </c>
      <c r="E51">
        <f>VLOOKUP(A51,[1]Hits!A$1:D$206,4,0)</f>
        <v>92</v>
      </c>
      <c r="F51">
        <f t="shared" si="2"/>
        <v>17814</v>
      </c>
      <c r="G51" s="4">
        <f t="shared" si="0"/>
        <v>0.76612764493376917</v>
      </c>
      <c r="H51" t="str">
        <f t="shared" si="1"/>
        <v>B</v>
      </c>
    </row>
    <row r="52" spans="1:8" x14ac:dyDescent="0.2">
      <c r="A52">
        <v>1207</v>
      </c>
      <c r="B52" t="s">
        <v>26</v>
      </c>
      <c r="C52" t="s">
        <v>5</v>
      </c>
      <c r="D52">
        <f>VLOOKUP(A52,[1]Sheet7!$F$4:$I$209,4,FALSE)</f>
        <v>534391</v>
      </c>
      <c r="E52">
        <f>VLOOKUP(A52,[1]Hits!A$1:D$206,4,0)</f>
        <v>92</v>
      </c>
      <c r="F52">
        <f t="shared" si="2"/>
        <v>17906</v>
      </c>
      <c r="G52" s="4">
        <f t="shared" si="0"/>
        <v>0.77008429382418719</v>
      </c>
      <c r="H52" t="str">
        <f t="shared" si="1"/>
        <v>B</v>
      </c>
    </row>
    <row r="53" spans="1:8" x14ac:dyDescent="0.2">
      <c r="A53">
        <v>1204</v>
      </c>
      <c r="B53" t="s">
        <v>47</v>
      </c>
      <c r="C53" t="s">
        <v>5</v>
      </c>
      <c r="D53">
        <f>VLOOKUP(A53,[1]Sheet7!$F$4:$I$209,4,FALSE)</f>
        <v>391300</v>
      </c>
      <c r="E53">
        <f>VLOOKUP(A53,[1]Hits!A$1:D$206,4,0)</f>
        <v>92</v>
      </c>
      <c r="F53">
        <f t="shared" si="2"/>
        <v>17998</v>
      </c>
      <c r="G53" s="4">
        <f t="shared" si="0"/>
        <v>0.77404094271460522</v>
      </c>
      <c r="H53" t="str">
        <f t="shared" si="1"/>
        <v>B</v>
      </c>
    </row>
    <row r="54" spans="1:8" x14ac:dyDescent="0.2">
      <c r="A54">
        <v>1203</v>
      </c>
      <c r="B54" t="s">
        <v>48</v>
      </c>
      <c r="C54" t="s">
        <v>5</v>
      </c>
      <c r="D54">
        <f>VLOOKUP(A54,[1]Sheet7!$F$4:$I$209,4,FALSE)</f>
        <v>390494</v>
      </c>
      <c r="E54">
        <f>VLOOKUP(A54,[1]Hits!A$1:D$206,4,0)</f>
        <v>92</v>
      </c>
      <c r="F54">
        <f t="shared" si="2"/>
        <v>18090</v>
      </c>
      <c r="G54" s="4">
        <f t="shared" si="0"/>
        <v>0.77799759160502324</v>
      </c>
      <c r="H54" t="str">
        <f t="shared" si="1"/>
        <v>B</v>
      </c>
    </row>
    <row r="55" spans="1:8" x14ac:dyDescent="0.2">
      <c r="A55">
        <v>1182</v>
      </c>
      <c r="B55" t="s">
        <v>51</v>
      </c>
      <c r="C55" t="s">
        <v>5</v>
      </c>
      <c r="D55">
        <f>VLOOKUP(A55,[1]Sheet7!$F$4:$I$209,4,FALSE)</f>
        <v>385592</v>
      </c>
      <c r="E55">
        <f>VLOOKUP(A55,[1]Hits!A$1:D$206,4,0)</f>
        <v>92</v>
      </c>
      <c r="F55">
        <f t="shared" si="2"/>
        <v>18182</v>
      </c>
      <c r="G55" s="4">
        <f t="shared" si="0"/>
        <v>0.78195424049544127</v>
      </c>
      <c r="H55" t="str">
        <f t="shared" si="1"/>
        <v>B</v>
      </c>
    </row>
    <row r="56" spans="1:8" x14ac:dyDescent="0.2">
      <c r="A56">
        <v>1200</v>
      </c>
      <c r="B56" t="s">
        <v>49</v>
      </c>
      <c r="C56" t="s">
        <v>5</v>
      </c>
      <c r="D56">
        <f>VLOOKUP(A56,[1]Sheet7!$F$4:$I$209,4,FALSE)</f>
        <v>389515</v>
      </c>
      <c r="E56">
        <f>VLOOKUP(A56,[1]Hits!A$1:D$206,4,0)</f>
        <v>91</v>
      </c>
      <c r="F56">
        <f t="shared" si="2"/>
        <v>18273</v>
      </c>
      <c r="G56" s="4">
        <f t="shared" si="0"/>
        <v>0.78586788233270255</v>
      </c>
      <c r="H56" t="str">
        <f t="shared" si="1"/>
        <v>B</v>
      </c>
    </row>
    <row r="57" spans="1:8" x14ac:dyDescent="0.2">
      <c r="A57">
        <v>1174</v>
      </c>
      <c r="B57" t="s">
        <v>56</v>
      </c>
      <c r="C57" t="s">
        <v>5</v>
      </c>
      <c r="D57">
        <f>VLOOKUP(A57,[1]Sheet7!$F$4:$I$209,4,FALSE)</f>
        <v>359996</v>
      </c>
      <c r="E57">
        <f>VLOOKUP(A57,[1]Hits!A$1:D$206,4,0)</f>
        <v>91</v>
      </c>
      <c r="F57">
        <f t="shared" si="2"/>
        <v>18364</v>
      </c>
      <c r="G57" s="4">
        <f t="shared" si="0"/>
        <v>0.78978152416996383</v>
      </c>
      <c r="H57" t="str">
        <f t="shared" si="1"/>
        <v>B</v>
      </c>
    </row>
    <row r="58" spans="1:8" x14ac:dyDescent="0.2">
      <c r="A58">
        <v>1040</v>
      </c>
      <c r="B58" t="s">
        <v>57</v>
      </c>
      <c r="C58" t="s">
        <v>5</v>
      </c>
      <c r="D58">
        <f>VLOOKUP(A58,[1]Sheet7!$F$4:$I$209,4,FALSE)</f>
        <v>359090</v>
      </c>
      <c r="E58">
        <f>VLOOKUP(A58,[1]Hits!A$1:D$206,4,0)</f>
        <v>91</v>
      </c>
      <c r="F58">
        <f t="shared" si="2"/>
        <v>18455</v>
      </c>
      <c r="G58" s="4">
        <f t="shared" si="0"/>
        <v>0.79369516600722523</v>
      </c>
      <c r="H58" t="str">
        <f t="shared" si="1"/>
        <v>B</v>
      </c>
    </row>
    <row r="59" spans="1:8" x14ac:dyDescent="0.2">
      <c r="A59">
        <v>1210</v>
      </c>
      <c r="B59" t="s">
        <v>33</v>
      </c>
      <c r="C59" t="s">
        <v>5</v>
      </c>
      <c r="D59">
        <f>VLOOKUP(A59,[1]Sheet7!$F$4:$I$209,4,FALSE)</f>
        <v>488870</v>
      </c>
      <c r="E59">
        <f>VLOOKUP(A59,[1]Hits!A$1:D$206,4,0)</f>
        <v>90</v>
      </c>
      <c r="F59">
        <f t="shared" si="2"/>
        <v>18545</v>
      </c>
      <c r="G59" s="4">
        <f t="shared" si="0"/>
        <v>0.79756580079132977</v>
      </c>
      <c r="H59" t="str">
        <f t="shared" si="1"/>
        <v>B</v>
      </c>
    </row>
    <row r="60" spans="1:8" x14ac:dyDescent="0.2">
      <c r="A60">
        <v>1199</v>
      </c>
      <c r="B60" t="s">
        <v>37</v>
      </c>
      <c r="C60" t="s">
        <v>5</v>
      </c>
      <c r="D60">
        <f>VLOOKUP(A60,[1]Sheet7!$F$4:$I$209,4,FALSE)</f>
        <v>453944</v>
      </c>
      <c r="E60">
        <f>VLOOKUP(A60,[1]Hits!A$1:D$206,4,0)</f>
        <v>86</v>
      </c>
      <c r="F60">
        <f t="shared" si="2"/>
        <v>18631</v>
      </c>
      <c r="G60" s="4">
        <f t="shared" si="0"/>
        <v>0.80126440736280746</v>
      </c>
      <c r="H60" t="str">
        <f t="shared" si="1"/>
        <v>C</v>
      </c>
    </row>
    <row r="61" spans="1:8" x14ac:dyDescent="0.2">
      <c r="A61">
        <v>1195</v>
      </c>
      <c r="B61" t="s">
        <v>64</v>
      </c>
      <c r="C61" t="s">
        <v>5</v>
      </c>
      <c r="D61">
        <f>VLOOKUP(A61,[1]Sheet7!$F$4:$I$209,4,FALSE)</f>
        <v>307710</v>
      </c>
      <c r="E61">
        <f>VLOOKUP(A61,[1]Hits!A$1:D$206,4,0)</f>
        <v>86</v>
      </c>
      <c r="F61">
        <f t="shared" si="2"/>
        <v>18717</v>
      </c>
      <c r="G61" s="4">
        <f t="shared" si="0"/>
        <v>0.80496301393428527</v>
      </c>
      <c r="H61" t="str">
        <f t="shared" si="1"/>
        <v>C</v>
      </c>
    </row>
    <row r="62" spans="1:8" x14ac:dyDescent="0.2">
      <c r="A62">
        <v>1172</v>
      </c>
      <c r="B62" t="s">
        <v>46</v>
      </c>
      <c r="C62" t="s">
        <v>5</v>
      </c>
      <c r="D62">
        <f>VLOOKUP(A62,[1]Sheet7!$F$4:$I$209,4,FALSE)</f>
        <v>397182</v>
      </c>
      <c r="E62">
        <f>VLOOKUP(A62,[1]Hits!A$1:D$206,4,0)</f>
        <v>85</v>
      </c>
      <c r="F62">
        <f t="shared" si="2"/>
        <v>18802</v>
      </c>
      <c r="G62" s="4">
        <f t="shared" si="0"/>
        <v>0.80861861345260622</v>
      </c>
      <c r="H62" t="str">
        <f t="shared" si="1"/>
        <v>C</v>
      </c>
    </row>
    <row r="63" spans="1:8" x14ac:dyDescent="0.2">
      <c r="A63">
        <v>1181</v>
      </c>
      <c r="B63" t="s">
        <v>60</v>
      </c>
      <c r="C63" t="s">
        <v>5</v>
      </c>
      <c r="D63">
        <f>VLOOKUP(A63,[1]Sheet7!$F$4:$I$209,4,FALSE)</f>
        <v>332866</v>
      </c>
      <c r="E63">
        <f>VLOOKUP(A63,[1]Hits!A$1:D$206,4,0)</f>
        <v>85</v>
      </c>
      <c r="F63">
        <f t="shared" si="2"/>
        <v>18887</v>
      </c>
      <c r="G63" s="4">
        <f t="shared" si="0"/>
        <v>0.81227421297092728</v>
      </c>
      <c r="H63" t="str">
        <f t="shared" si="1"/>
        <v>C</v>
      </c>
    </row>
    <row r="64" spans="1:8" x14ac:dyDescent="0.2">
      <c r="A64">
        <v>1189</v>
      </c>
      <c r="B64" t="s">
        <v>63</v>
      </c>
      <c r="C64" t="s">
        <v>5</v>
      </c>
      <c r="D64">
        <f>VLOOKUP(A64,[1]Sheet7!$F$4:$I$209,4,FALSE)</f>
        <v>312120</v>
      </c>
      <c r="E64">
        <f>VLOOKUP(A64,[1]Hits!A$1:D$206,4,0)</f>
        <v>85</v>
      </c>
      <c r="F64">
        <f t="shared" si="2"/>
        <v>18972</v>
      </c>
      <c r="G64" s="4">
        <f t="shared" si="0"/>
        <v>0.81592981248924823</v>
      </c>
      <c r="H64" t="str">
        <f t="shared" si="1"/>
        <v>C</v>
      </c>
    </row>
    <row r="65" spans="1:8" x14ac:dyDescent="0.2">
      <c r="A65">
        <v>1057</v>
      </c>
      <c r="B65" t="s">
        <v>121</v>
      </c>
      <c r="C65" t="s">
        <v>5</v>
      </c>
      <c r="D65">
        <f>VLOOKUP(A65,[1]Sheet7!$F$4:$I$209,4,FALSE)</f>
        <v>35805</v>
      </c>
      <c r="E65">
        <f>VLOOKUP(A65,[1]Hits!A$1:D$206,4,0)</f>
        <v>85</v>
      </c>
      <c r="F65">
        <f t="shared" si="2"/>
        <v>19057</v>
      </c>
      <c r="G65" s="4">
        <f t="shared" si="0"/>
        <v>0.81958541200756929</v>
      </c>
      <c r="H65" t="str">
        <f t="shared" si="1"/>
        <v>C</v>
      </c>
    </row>
    <row r="66" spans="1:8" x14ac:dyDescent="0.2">
      <c r="A66">
        <v>1055</v>
      </c>
      <c r="B66" t="s">
        <v>7</v>
      </c>
      <c r="C66" t="s">
        <v>5</v>
      </c>
      <c r="D66">
        <f>VLOOKUP(A66,[1]Sheet7!$F$4:$I$209,4,FALSE)</f>
        <v>7055100</v>
      </c>
      <c r="E66">
        <f>VLOOKUP(A66,[1]Hits!A$1:D$206,4,0)</f>
        <v>83</v>
      </c>
      <c r="F66">
        <f t="shared" si="2"/>
        <v>19140</v>
      </c>
      <c r="G66" s="4">
        <f t="shared" si="0"/>
        <v>0.82315499741957676</v>
      </c>
      <c r="H66" t="str">
        <f t="shared" si="1"/>
        <v>C</v>
      </c>
    </row>
    <row r="67" spans="1:8" x14ac:dyDescent="0.2">
      <c r="A67">
        <v>1191</v>
      </c>
      <c r="B67" t="s">
        <v>61</v>
      </c>
      <c r="C67" t="s">
        <v>5</v>
      </c>
      <c r="D67">
        <f>VLOOKUP(A67,[1]Sheet7!$F$4:$I$209,4,FALSE)</f>
        <v>324880</v>
      </c>
      <c r="E67">
        <f>VLOOKUP(A67,[1]Hits!A$1:D$206,4,0)</f>
        <v>83</v>
      </c>
      <c r="F67">
        <f t="shared" si="2"/>
        <v>19223</v>
      </c>
      <c r="G67" s="4">
        <f t="shared" ref="G67:G130" si="3">F67/$F$206</f>
        <v>0.82672458283158434</v>
      </c>
      <c r="H67" t="str">
        <f t="shared" ref="H67:H130" si="4">VLOOKUP(G67,$M$4:$N$7,2,TRUE)</f>
        <v>C</v>
      </c>
    </row>
    <row r="68" spans="1:8" x14ac:dyDescent="0.2">
      <c r="A68">
        <v>1197</v>
      </c>
      <c r="B68" t="s">
        <v>55</v>
      </c>
      <c r="C68" t="s">
        <v>5</v>
      </c>
      <c r="D68">
        <f>VLOOKUP(A68,[1]Sheet7!$F$4:$I$209,4,FALSE)</f>
        <v>361242</v>
      </c>
      <c r="E68">
        <f>VLOOKUP(A68,[1]Hits!A$1:D$206,4,0)</f>
        <v>82</v>
      </c>
      <c r="F68">
        <f t="shared" ref="F68:F131" si="5">E68+F67</f>
        <v>19305</v>
      </c>
      <c r="G68" s="4">
        <f t="shared" si="3"/>
        <v>0.83025116119043518</v>
      </c>
      <c r="H68" t="str">
        <f t="shared" si="4"/>
        <v>C</v>
      </c>
    </row>
    <row r="69" spans="1:8" x14ac:dyDescent="0.2">
      <c r="A69">
        <v>1051</v>
      </c>
      <c r="B69" t="s">
        <v>139</v>
      </c>
      <c r="C69" t="s">
        <v>5</v>
      </c>
      <c r="D69">
        <f>VLOOKUP(A69,[1]Sheet7!$F$4:$I$209,4,FALSE)</f>
        <v>17685</v>
      </c>
      <c r="E69">
        <f>VLOOKUP(A69,[1]Hits!A$1:D$206,4,0)</f>
        <v>82</v>
      </c>
      <c r="F69">
        <f t="shared" si="5"/>
        <v>19387</v>
      </c>
      <c r="G69" s="4">
        <f t="shared" si="3"/>
        <v>0.83377773954928613</v>
      </c>
      <c r="H69" t="str">
        <f t="shared" si="4"/>
        <v>C</v>
      </c>
    </row>
    <row r="70" spans="1:8" x14ac:dyDescent="0.2">
      <c r="A70">
        <v>1031</v>
      </c>
      <c r="B70" t="s">
        <v>143</v>
      </c>
      <c r="C70" t="s">
        <v>5</v>
      </c>
      <c r="D70">
        <f>VLOOKUP(A70,[1]Sheet7!$F$4:$I$209,4,FALSE)</f>
        <v>14756</v>
      </c>
      <c r="E70">
        <f>VLOOKUP(A70,[1]Hits!A$1:D$206,4,0)</f>
        <v>82</v>
      </c>
      <c r="F70">
        <f t="shared" si="5"/>
        <v>19469</v>
      </c>
      <c r="G70" s="4">
        <f t="shared" si="3"/>
        <v>0.83730431790813697</v>
      </c>
      <c r="H70" t="str">
        <f t="shared" si="4"/>
        <v>C</v>
      </c>
    </row>
    <row r="71" spans="1:8" x14ac:dyDescent="0.2">
      <c r="A71">
        <v>1036</v>
      </c>
      <c r="B71" t="s">
        <v>35</v>
      </c>
      <c r="C71" t="s">
        <v>5</v>
      </c>
      <c r="D71">
        <f>VLOOKUP(A71,[1]Sheet7!$F$4:$I$209,4,FALSE)</f>
        <v>482160</v>
      </c>
      <c r="E71">
        <f>VLOOKUP(A71,[1]Hits!A$1:D$206,4,0)</f>
        <v>81</v>
      </c>
      <c r="F71">
        <f t="shared" si="5"/>
        <v>19550</v>
      </c>
      <c r="G71" s="4">
        <f t="shared" si="3"/>
        <v>0.84078788921383107</v>
      </c>
      <c r="H71" t="str">
        <f t="shared" si="4"/>
        <v>C</v>
      </c>
    </row>
    <row r="72" spans="1:8" x14ac:dyDescent="0.2">
      <c r="A72">
        <v>1209</v>
      </c>
      <c r="B72" t="s">
        <v>44</v>
      </c>
      <c r="C72" t="s">
        <v>5</v>
      </c>
      <c r="D72">
        <f>VLOOKUP(A72,[1]Sheet7!$F$4:$I$209,4,FALSE)</f>
        <v>398620</v>
      </c>
      <c r="E72">
        <f>VLOOKUP(A72,[1]Hits!A$1:D$206,4,0)</f>
        <v>81</v>
      </c>
      <c r="F72">
        <f t="shared" si="5"/>
        <v>19631</v>
      </c>
      <c r="G72" s="4">
        <f t="shared" si="3"/>
        <v>0.84427146051952517</v>
      </c>
      <c r="H72" t="str">
        <f t="shared" si="4"/>
        <v>C</v>
      </c>
    </row>
    <row r="73" spans="1:8" x14ac:dyDescent="0.2">
      <c r="A73">
        <v>1202</v>
      </c>
      <c r="B73" t="s">
        <v>34</v>
      </c>
      <c r="C73" t="s">
        <v>5</v>
      </c>
      <c r="D73">
        <f>VLOOKUP(A73,[1]Sheet7!$F$4:$I$209,4,FALSE)</f>
        <v>418400</v>
      </c>
      <c r="E73">
        <f>VLOOKUP(A73,[1]Hits!A$1:D$206,4,0)</f>
        <v>80</v>
      </c>
      <c r="F73">
        <f t="shared" si="5"/>
        <v>19711</v>
      </c>
      <c r="G73" s="4">
        <f t="shared" si="3"/>
        <v>0.84771202477206264</v>
      </c>
      <c r="H73" t="str">
        <f t="shared" si="4"/>
        <v>C</v>
      </c>
    </row>
    <row r="74" spans="1:8" x14ac:dyDescent="0.2">
      <c r="A74">
        <v>1060</v>
      </c>
      <c r="B74" t="s">
        <v>146</v>
      </c>
      <c r="C74" t="s">
        <v>5</v>
      </c>
      <c r="D74">
        <f>VLOOKUP(A74,[1]Sheet7!$F$4:$I$209,4,FALSE)</f>
        <v>13975</v>
      </c>
      <c r="E74">
        <f>VLOOKUP(A74,[1]Hits!A$1:D$206,4,0)</f>
        <v>80</v>
      </c>
      <c r="F74">
        <f t="shared" si="5"/>
        <v>19791</v>
      </c>
      <c r="G74" s="4">
        <f t="shared" si="3"/>
        <v>0.8511525890246</v>
      </c>
      <c r="H74" t="str">
        <f t="shared" si="4"/>
        <v>C</v>
      </c>
    </row>
    <row r="75" spans="1:8" x14ac:dyDescent="0.2">
      <c r="A75">
        <v>1161</v>
      </c>
      <c r="B75" t="s">
        <v>24</v>
      </c>
      <c r="C75" t="s">
        <v>5</v>
      </c>
      <c r="D75">
        <f>VLOOKUP(A75,[1]Sheet7!$F$4:$I$209,4,FALSE)</f>
        <v>541404</v>
      </c>
      <c r="E75">
        <f>VLOOKUP(A75,[1]Hits!A$1:D$206,4,0)</f>
        <v>79</v>
      </c>
      <c r="F75">
        <f t="shared" si="5"/>
        <v>19870</v>
      </c>
      <c r="G75" s="4">
        <f t="shared" si="3"/>
        <v>0.85455014622398073</v>
      </c>
      <c r="H75" t="str">
        <f t="shared" si="4"/>
        <v>C</v>
      </c>
    </row>
    <row r="76" spans="1:8" x14ac:dyDescent="0.2">
      <c r="A76">
        <v>1046</v>
      </c>
      <c r="B76" t="s">
        <v>89</v>
      </c>
      <c r="C76" t="s">
        <v>5</v>
      </c>
      <c r="D76">
        <f>VLOOKUP(A76,[1]Sheet7!$F$4:$I$209,4,FALSE)</f>
        <v>107712</v>
      </c>
      <c r="E76">
        <f>VLOOKUP(A76,[1]Hits!A$1:D$206,4,0)</f>
        <v>79</v>
      </c>
      <c r="F76">
        <f t="shared" si="5"/>
        <v>19949</v>
      </c>
      <c r="G76" s="4">
        <f t="shared" si="3"/>
        <v>0.85794770342336146</v>
      </c>
      <c r="H76" t="str">
        <f t="shared" si="4"/>
        <v>C</v>
      </c>
    </row>
    <row r="77" spans="1:8" x14ac:dyDescent="0.2">
      <c r="A77">
        <v>1206</v>
      </c>
      <c r="B77" t="s">
        <v>29</v>
      </c>
      <c r="C77" t="s">
        <v>5</v>
      </c>
      <c r="D77">
        <f>VLOOKUP(A77,[1]Sheet7!$F$4:$I$209,4,FALSE)</f>
        <v>509922</v>
      </c>
      <c r="E77">
        <f>VLOOKUP(A77,[1]Hits!A$1:D$206,4,0)</f>
        <v>78</v>
      </c>
      <c r="F77">
        <f t="shared" si="5"/>
        <v>20027</v>
      </c>
      <c r="G77" s="4">
        <f t="shared" si="3"/>
        <v>0.86130225356958545</v>
      </c>
      <c r="H77" t="str">
        <f t="shared" si="4"/>
        <v>C</v>
      </c>
    </row>
    <row r="78" spans="1:8" x14ac:dyDescent="0.2">
      <c r="A78">
        <v>1185</v>
      </c>
      <c r="B78" t="s">
        <v>62</v>
      </c>
      <c r="C78" t="s">
        <v>5</v>
      </c>
      <c r="D78">
        <f>VLOOKUP(A78,[1]Sheet7!$F$4:$I$209,4,FALSE)</f>
        <v>322536</v>
      </c>
      <c r="E78">
        <f>VLOOKUP(A78,[1]Hits!A$1:D$206,4,0)</f>
        <v>78</v>
      </c>
      <c r="F78">
        <f t="shared" si="5"/>
        <v>20105</v>
      </c>
      <c r="G78" s="4">
        <f t="shared" si="3"/>
        <v>0.86465680371580944</v>
      </c>
      <c r="H78" t="str">
        <f t="shared" si="4"/>
        <v>C</v>
      </c>
    </row>
    <row r="79" spans="1:8" x14ac:dyDescent="0.2">
      <c r="A79">
        <v>1038</v>
      </c>
      <c r="B79" t="s">
        <v>135</v>
      </c>
      <c r="C79" t="s">
        <v>5</v>
      </c>
      <c r="D79">
        <f>VLOOKUP(A79,[1]Sheet7!$F$4:$I$209,4,FALSE)</f>
        <v>22302</v>
      </c>
      <c r="E79">
        <f>VLOOKUP(A79,[1]Hits!A$1:D$206,4,0)</f>
        <v>77</v>
      </c>
      <c r="F79">
        <f t="shared" si="5"/>
        <v>20182</v>
      </c>
      <c r="G79" s="4">
        <f t="shared" si="3"/>
        <v>0.86796834680887669</v>
      </c>
      <c r="H79" t="str">
        <f t="shared" si="4"/>
        <v>C</v>
      </c>
    </row>
    <row r="80" spans="1:8" x14ac:dyDescent="0.2">
      <c r="A80">
        <v>1157</v>
      </c>
      <c r="B80" t="s">
        <v>74</v>
      </c>
      <c r="C80" t="s">
        <v>5</v>
      </c>
      <c r="D80">
        <f>VLOOKUP(A80,[1]Sheet7!$F$4:$I$209,4,FALSE)</f>
        <v>242202</v>
      </c>
      <c r="E80">
        <f>VLOOKUP(A80,[1]Hits!A$1:D$206,4,0)</f>
        <v>76</v>
      </c>
      <c r="F80">
        <f t="shared" si="5"/>
        <v>20258</v>
      </c>
      <c r="G80" s="4">
        <f t="shared" si="3"/>
        <v>0.8712368828487872</v>
      </c>
      <c r="H80" t="str">
        <f t="shared" si="4"/>
        <v>C</v>
      </c>
    </row>
    <row r="81" spans="1:8" x14ac:dyDescent="0.2">
      <c r="A81">
        <v>1180</v>
      </c>
      <c r="B81" t="s">
        <v>6</v>
      </c>
      <c r="C81" t="s">
        <v>5</v>
      </c>
      <c r="D81">
        <f>VLOOKUP(A81,[1]Sheet7!$F$4:$I$209,4,FALSE)</f>
        <v>7202900</v>
      </c>
      <c r="E81">
        <f>VLOOKUP(A81,[1]Hits!A$1:D$206,4,0)</f>
        <v>75</v>
      </c>
      <c r="F81">
        <f t="shared" si="5"/>
        <v>20333</v>
      </c>
      <c r="G81" s="4">
        <f t="shared" si="3"/>
        <v>0.87446241183554108</v>
      </c>
      <c r="H81" t="str">
        <f t="shared" si="4"/>
        <v>C</v>
      </c>
    </row>
    <row r="82" spans="1:8" x14ac:dyDescent="0.2">
      <c r="A82">
        <v>1035</v>
      </c>
      <c r="B82" t="s">
        <v>11</v>
      </c>
      <c r="C82" t="s">
        <v>5</v>
      </c>
      <c r="D82">
        <f>VLOOKUP(A82,[1]Sheet7!$F$4:$I$209,4,FALSE)</f>
        <v>2284800</v>
      </c>
      <c r="E82">
        <f>VLOOKUP(A82,[1]Hits!A$1:D$206,4,0)</f>
        <v>75</v>
      </c>
      <c r="F82">
        <f t="shared" si="5"/>
        <v>20408</v>
      </c>
      <c r="G82" s="4">
        <f t="shared" si="3"/>
        <v>0.87768794082229484</v>
      </c>
      <c r="H82" t="str">
        <f t="shared" si="4"/>
        <v>C</v>
      </c>
    </row>
    <row r="83" spans="1:8" x14ac:dyDescent="0.2">
      <c r="A83">
        <v>1052</v>
      </c>
      <c r="B83" t="s">
        <v>115</v>
      </c>
      <c r="C83" t="s">
        <v>5</v>
      </c>
      <c r="D83">
        <f>VLOOKUP(A83,[1]Sheet7!$F$4:$I$209,4,FALSE)</f>
        <v>52488</v>
      </c>
      <c r="E83">
        <f>VLOOKUP(A83,[1]Hits!A$1:D$206,4,0)</f>
        <v>75</v>
      </c>
      <c r="F83">
        <f t="shared" si="5"/>
        <v>20483</v>
      </c>
      <c r="G83" s="4">
        <f t="shared" si="3"/>
        <v>0.88091346980904872</v>
      </c>
      <c r="H83" t="str">
        <f t="shared" si="4"/>
        <v>C</v>
      </c>
    </row>
    <row r="84" spans="1:8" x14ac:dyDescent="0.2">
      <c r="A84">
        <v>1039</v>
      </c>
      <c r="B84" t="s">
        <v>81</v>
      </c>
      <c r="C84" t="s">
        <v>5</v>
      </c>
      <c r="D84">
        <f>VLOOKUP(A84,[1]Sheet7!$F$4:$I$209,4,FALSE)</f>
        <v>194469</v>
      </c>
      <c r="E84">
        <f>VLOOKUP(A84,[1]Hits!A$1:D$206,4,0)</f>
        <v>74</v>
      </c>
      <c r="F84">
        <f t="shared" si="5"/>
        <v>20557</v>
      </c>
      <c r="G84" s="4">
        <f t="shared" si="3"/>
        <v>0.88409599174264575</v>
      </c>
      <c r="H84" t="str">
        <f t="shared" si="4"/>
        <v>C</v>
      </c>
    </row>
    <row r="85" spans="1:8" x14ac:dyDescent="0.2">
      <c r="A85">
        <v>1033</v>
      </c>
      <c r="B85" t="s">
        <v>96</v>
      </c>
      <c r="C85" t="s">
        <v>5</v>
      </c>
      <c r="D85">
        <f>VLOOKUP(A85,[1]Sheet7!$F$4:$I$209,4,FALSE)</f>
        <v>84420</v>
      </c>
      <c r="E85">
        <f>VLOOKUP(A85,[1]Hits!A$1:D$206,4,0)</f>
        <v>74</v>
      </c>
      <c r="F85">
        <f t="shared" si="5"/>
        <v>20631</v>
      </c>
      <c r="G85" s="4">
        <f t="shared" si="3"/>
        <v>0.88727851367624289</v>
      </c>
      <c r="H85" t="str">
        <f t="shared" si="4"/>
        <v>C</v>
      </c>
    </row>
    <row r="86" spans="1:8" x14ac:dyDescent="0.2">
      <c r="A86">
        <v>1030</v>
      </c>
      <c r="B86" t="s">
        <v>148</v>
      </c>
      <c r="C86" t="s">
        <v>5</v>
      </c>
      <c r="D86">
        <f>VLOOKUP(A86,[1]Sheet7!$F$4:$I$209,4,FALSE)</f>
        <v>12597</v>
      </c>
      <c r="E86">
        <f>VLOOKUP(A86,[1]Hits!A$1:D$206,4,0)</f>
        <v>74</v>
      </c>
      <c r="F86">
        <f t="shared" si="5"/>
        <v>20705</v>
      </c>
      <c r="G86" s="4">
        <f t="shared" si="3"/>
        <v>0.89046103560984002</v>
      </c>
      <c r="H86" t="str">
        <f t="shared" si="4"/>
        <v>C</v>
      </c>
    </row>
    <row r="87" spans="1:8" x14ac:dyDescent="0.2">
      <c r="A87">
        <v>1034</v>
      </c>
      <c r="B87" t="s">
        <v>125</v>
      </c>
      <c r="C87" t="s">
        <v>5</v>
      </c>
      <c r="D87">
        <f>VLOOKUP(A87,[1]Sheet7!$F$4:$I$209,4,FALSE)</f>
        <v>31093</v>
      </c>
      <c r="E87">
        <f>VLOOKUP(A87,[1]Hits!A$1:D$206,4,0)</f>
        <v>72</v>
      </c>
      <c r="F87">
        <f t="shared" si="5"/>
        <v>20777</v>
      </c>
      <c r="G87" s="4">
        <f t="shared" si="3"/>
        <v>0.89355754343712368</v>
      </c>
      <c r="H87" t="str">
        <f t="shared" si="4"/>
        <v>C</v>
      </c>
    </row>
    <row r="88" spans="1:8" x14ac:dyDescent="0.2">
      <c r="A88">
        <v>1054</v>
      </c>
      <c r="B88" t="s">
        <v>8</v>
      </c>
      <c r="C88" t="s">
        <v>5</v>
      </c>
      <c r="D88">
        <f>VLOOKUP(A88,[1]Sheet7!$F$4:$I$209,4,FALSE)</f>
        <v>5761300</v>
      </c>
      <c r="E88">
        <f>VLOOKUP(A88,[1]Hits!A$1:D$206,4,0)</f>
        <v>71</v>
      </c>
      <c r="F88">
        <f t="shared" si="5"/>
        <v>20848</v>
      </c>
      <c r="G88" s="4">
        <f t="shared" si="3"/>
        <v>0.8966110442112506</v>
      </c>
      <c r="H88" t="str">
        <f t="shared" si="4"/>
        <v>C</v>
      </c>
    </row>
    <row r="89" spans="1:8" x14ac:dyDescent="0.2">
      <c r="A89">
        <v>1212</v>
      </c>
      <c r="B89" t="s">
        <v>59</v>
      </c>
      <c r="C89" t="s">
        <v>5</v>
      </c>
      <c r="D89">
        <f>VLOOKUP(A89,[1]Sheet7!$F$4:$I$209,4,FALSE)</f>
        <v>343962</v>
      </c>
      <c r="E89">
        <f>VLOOKUP(A89,[1]Hits!A$1:D$206,4,0)</f>
        <v>71</v>
      </c>
      <c r="F89">
        <f t="shared" si="5"/>
        <v>20919</v>
      </c>
      <c r="G89" s="4">
        <f t="shared" si="3"/>
        <v>0.89966454498537762</v>
      </c>
      <c r="H89" t="str">
        <f t="shared" si="4"/>
        <v>C</v>
      </c>
    </row>
    <row r="90" spans="1:8" x14ac:dyDescent="0.2">
      <c r="A90">
        <v>1053</v>
      </c>
      <c r="B90" t="s">
        <v>133</v>
      </c>
      <c r="C90" t="s">
        <v>5</v>
      </c>
      <c r="D90">
        <f>VLOOKUP(A90,[1]Sheet7!$F$4:$I$209,4,FALSE)</f>
        <v>25650</v>
      </c>
      <c r="E90">
        <f>VLOOKUP(A90,[1]Hits!A$1:D$206,4,0)</f>
        <v>71</v>
      </c>
      <c r="F90">
        <f t="shared" si="5"/>
        <v>20990</v>
      </c>
      <c r="G90" s="4">
        <f t="shared" si="3"/>
        <v>0.90271804575950454</v>
      </c>
      <c r="H90" t="str">
        <f t="shared" si="4"/>
        <v>D</v>
      </c>
    </row>
    <row r="91" spans="1:8" x14ac:dyDescent="0.2">
      <c r="A91">
        <v>1153</v>
      </c>
      <c r="B91" t="s">
        <v>83</v>
      </c>
      <c r="C91" t="s">
        <v>5</v>
      </c>
      <c r="D91">
        <f>VLOOKUP(A91,[1]Sheet7!$F$4:$I$209,4,FALSE)</f>
        <v>176344</v>
      </c>
      <c r="E91">
        <f>VLOOKUP(A91,[1]Hits!A$1:D$206,4,0)</f>
        <v>68</v>
      </c>
      <c r="F91">
        <f t="shared" si="5"/>
        <v>21058</v>
      </c>
      <c r="G91" s="4">
        <f t="shared" si="3"/>
        <v>0.90564252537416134</v>
      </c>
      <c r="H91" t="str">
        <f t="shared" si="4"/>
        <v>D</v>
      </c>
    </row>
    <row r="92" spans="1:8" x14ac:dyDescent="0.2">
      <c r="A92">
        <v>1158</v>
      </c>
      <c r="B92" t="s">
        <v>80</v>
      </c>
      <c r="C92" t="s">
        <v>5</v>
      </c>
      <c r="D92">
        <f>VLOOKUP(A92,[1]Sheet7!$F$4:$I$209,4,FALSE)</f>
        <v>197100</v>
      </c>
      <c r="E92">
        <f>VLOOKUP(A92,[1]Hits!A$1:D$206,4,0)</f>
        <v>67</v>
      </c>
      <c r="F92">
        <f t="shared" si="5"/>
        <v>21125</v>
      </c>
      <c r="G92" s="4">
        <f t="shared" si="3"/>
        <v>0.90852399793566141</v>
      </c>
      <c r="H92" t="str">
        <f t="shared" si="4"/>
        <v>D</v>
      </c>
    </row>
    <row r="93" spans="1:8" x14ac:dyDescent="0.2">
      <c r="A93">
        <v>1059</v>
      </c>
      <c r="B93" t="s">
        <v>119</v>
      </c>
      <c r="C93" t="s">
        <v>5</v>
      </c>
      <c r="D93">
        <f>VLOOKUP(A93,[1]Sheet7!$F$4:$I$209,4,FALSE)</f>
        <v>39294</v>
      </c>
      <c r="E93">
        <f>VLOOKUP(A93,[1]Hits!A$1:D$206,4,0)</f>
        <v>67</v>
      </c>
      <c r="F93">
        <f t="shared" si="5"/>
        <v>21192</v>
      </c>
      <c r="G93" s="4">
        <f t="shared" si="3"/>
        <v>0.91140547049716159</v>
      </c>
      <c r="H93" t="str">
        <f t="shared" si="4"/>
        <v>D</v>
      </c>
    </row>
    <row r="94" spans="1:8" x14ac:dyDescent="0.2">
      <c r="A94">
        <v>1184</v>
      </c>
      <c r="B94" t="s">
        <v>71</v>
      </c>
      <c r="C94" t="s">
        <v>5</v>
      </c>
      <c r="D94">
        <f>VLOOKUP(A94,[1]Sheet7!$F$4:$I$209,4,FALSE)</f>
        <v>273600</v>
      </c>
      <c r="E94">
        <f>VLOOKUP(A94,[1]Hits!A$1:D$206,4,0)</f>
        <v>66</v>
      </c>
      <c r="F94">
        <f t="shared" si="5"/>
        <v>21258</v>
      </c>
      <c r="G94" s="4">
        <f t="shared" si="3"/>
        <v>0.91424393600550491</v>
      </c>
      <c r="H94" t="str">
        <f t="shared" si="4"/>
        <v>D</v>
      </c>
    </row>
    <row r="95" spans="1:8" x14ac:dyDescent="0.2">
      <c r="A95">
        <v>1188</v>
      </c>
      <c r="B95" t="s">
        <v>76</v>
      </c>
      <c r="C95" t="s">
        <v>5</v>
      </c>
      <c r="D95">
        <f>VLOOKUP(A95,[1]Sheet7!$F$4:$I$209,4,FALSE)</f>
        <v>232290</v>
      </c>
      <c r="E95">
        <f>VLOOKUP(A95,[1]Hits!A$1:D$206,4,0)</f>
        <v>66</v>
      </c>
      <c r="F95">
        <f t="shared" si="5"/>
        <v>21324</v>
      </c>
      <c r="G95" s="4">
        <f t="shared" si="3"/>
        <v>0.91708240151384823</v>
      </c>
      <c r="H95" t="str">
        <f t="shared" si="4"/>
        <v>D</v>
      </c>
    </row>
    <row r="96" spans="1:8" x14ac:dyDescent="0.2">
      <c r="A96">
        <v>1032</v>
      </c>
      <c r="B96" t="s">
        <v>102</v>
      </c>
      <c r="C96" t="s">
        <v>5</v>
      </c>
      <c r="D96">
        <f>VLOOKUP(A96,[1]Sheet7!$F$4:$I$209,4,FALSE)</f>
        <v>74538</v>
      </c>
      <c r="E96">
        <f>VLOOKUP(A96,[1]Hits!A$1:D$206,4,0)</f>
        <v>64</v>
      </c>
      <c r="F96">
        <f t="shared" si="5"/>
        <v>21388</v>
      </c>
      <c r="G96" s="4">
        <f t="shared" si="3"/>
        <v>0.91983485291587819</v>
      </c>
      <c r="H96" t="str">
        <f t="shared" si="4"/>
        <v>D</v>
      </c>
    </row>
    <row r="97" spans="1:8" x14ac:dyDescent="0.2">
      <c r="A97">
        <v>1190</v>
      </c>
      <c r="B97" t="s">
        <v>78</v>
      </c>
      <c r="C97" t="s">
        <v>5</v>
      </c>
      <c r="D97">
        <f>VLOOKUP(A97,[1]Sheet7!$F$4:$I$209,4,FALSE)</f>
        <v>229086</v>
      </c>
      <c r="E97">
        <f>VLOOKUP(A97,[1]Hits!A$1:D$206,4,0)</f>
        <v>63</v>
      </c>
      <c r="F97">
        <f t="shared" si="5"/>
        <v>21451</v>
      </c>
      <c r="G97" s="4">
        <f t="shared" si="3"/>
        <v>0.9225442972647514</v>
      </c>
      <c r="H97" t="str">
        <f t="shared" si="4"/>
        <v>D</v>
      </c>
    </row>
    <row r="98" spans="1:8" x14ac:dyDescent="0.2">
      <c r="A98">
        <v>1058</v>
      </c>
      <c r="B98" t="s">
        <v>127</v>
      </c>
      <c r="C98" t="s">
        <v>5</v>
      </c>
      <c r="D98">
        <f>VLOOKUP(A98,[1]Sheet7!$F$4:$I$209,4,FALSE)</f>
        <v>30525</v>
      </c>
      <c r="E98">
        <f>VLOOKUP(A98,[1]Hits!A$1:D$206,4,0)</f>
        <v>63</v>
      </c>
      <c r="F98">
        <f t="shared" si="5"/>
        <v>21514</v>
      </c>
      <c r="G98" s="4">
        <f t="shared" si="3"/>
        <v>0.92525374161362461</v>
      </c>
      <c r="H98" t="str">
        <f t="shared" si="4"/>
        <v>D</v>
      </c>
    </row>
    <row r="99" spans="1:8" x14ac:dyDescent="0.2">
      <c r="A99">
        <v>1208</v>
      </c>
      <c r="B99" t="s">
        <v>72</v>
      </c>
      <c r="C99" t="s">
        <v>5</v>
      </c>
      <c r="D99">
        <f>VLOOKUP(A99,[1]Sheet7!$F$4:$I$209,4,FALSE)</f>
        <v>251685</v>
      </c>
      <c r="E99">
        <f>VLOOKUP(A99,[1]Hits!A$1:D$206,4,0)</f>
        <v>61</v>
      </c>
      <c r="F99">
        <f t="shared" si="5"/>
        <v>21575</v>
      </c>
      <c r="G99" s="4">
        <f t="shared" si="3"/>
        <v>0.92787717185618446</v>
      </c>
      <c r="H99" t="str">
        <f t="shared" si="4"/>
        <v>D</v>
      </c>
    </row>
    <row r="100" spans="1:8" x14ac:dyDescent="0.2">
      <c r="A100">
        <v>1037</v>
      </c>
      <c r="B100" t="s">
        <v>42</v>
      </c>
      <c r="C100" t="s">
        <v>5</v>
      </c>
      <c r="D100">
        <f>VLOOKUP(A100,[1]Sheet7!$F$4:$I$209,4,FALSE)</f>
        <v>432960</v>
      </c>
      <c r="E100">
        <f>VLOOKUP(A100,[1]Hits!A$1:D$206,4,0)</f>
        <v>55</v>
      </c>
      <c r="F100">
        <f t="shared" si="5"/>
        <v>21630</v>
      </c>
      <c r="G100" s="4">
        <f t="shared" si="3"/>
        <v>0.93024255977980386</v>
      </c>
      <c r="H100" t="str">
        <f t="shared" si="4"/>
        <v>D</v>
      </c>
    </row>
    <row r="101" spans="1:8" x14ac:dyDescent="0.2">
      <c r="A101">
        <v>1061</v>
      </c>
      <c r="B101" t="s">
        <v>90</v>
      </c>
      <c r="C101" t="s">
        <v>5</v>
      </c>
      <c r="D101">
        <f>VLOOKUP(A101,[1]Sheet7!$F$4:$I$209,4,FALSE)</f>
        <v>106330</v>
      </c>
      <c r="E101">
        <f>VLOOKUP(A101,[1]Hits!A$1:D$206,4,0)</f>
        <v>55</v>
      </c>
      <c r="F101">
        <f t="shared" si="5"/>
        <v>21685</v>
      </c>
      <c r="G101" s="4">
        <f t="shared" si="3"/>
        <v>0.93260794770342337</v>
      </c>
      <c r="H101" t="str">
        <f t="shared" si="4"/>
        <v>D</v>
      </c>
    </row>
    <row r="102" spans="1:8" x14ac:dyDescent="0.2">
      <c r="A102">
        <v>1070</v>
      </c>
      <c r="B102" t="s">
        <v>43</v>
      </c>
      <c r="C102" t="s">
        <v>5</v>
      </c>
      <c r="D102">
        <f>VLOOKUP(A102,[1]Sheet7!$F$4:$I$209,4,FALSE)</f>
        <v>400200</v>
      </c>
      <c r="E102">
        <f>VLOOKUP(A102,[1]Hits!A$1:D$206,4,0)</f>
        <v>52</v>
      </c>
      <c r="F102">
        <f t="shared" si="5"/>
        <v>21737</v>
      </c>
      <c r="G102" s="4">
        <f t="shared" si="3"/>
        <v>0.93484431446757266</v>
      </c>
      <c r="H102" t="str">
        <f t="shared" si="4"/>
        <v>D</v>
      </c>
    </row>
    <row r="103" spans="1:8" x14ac:dyDescent="0.2">
      <c r="A103">
        <v>1065</v>
      </c>
      <c r="B103" t="s">
        <v>87</v>
      </c>
      <c r="C103" t="s">
        <v>5</v>
      </c>
      <c r="D103">
        <f>VLOOKUP(A103,[1]Sheet7!$F$4:$I$209,4,FALSE)</f>
        <v>132559</v>
      </c>
      <c r="E103">
        <f>VLOOKUP(A103,[1]Hits!A$1:D$206,4,0)</f>
        <v>51</v>
      </c>
      <c r="F103">
        <f t="shared" si="5"/>
        <v>21788</v>
      </c>
      <c r="G103" s="4">
        <f t="shared" si="3"/>
        <v>0.93703767417856532</v>
      </c>
      <c r="H103" t="str">
        <f t="shared" si="4"/>
        <v>D</v>
      </c>
    </row>
    <row r="104" spans="1:8" x14ac:dyDescent="0.2">
      <c r="A104">
        <v>1056</v>
      </c>
      <c r="B104" t="s">
        <v>106</v>
      </c>
      <c r="C104" t="s">
        <v>5</v>
      </c>
      <c r="D104">
        <f>VLOOKUP(A104,[1]Sheet7!$F$4:$I$209,4,FALSE)</f>
        <v>61548</v>
      </c>
      <c r="E104">
        <f>VLOOKUP(A104,[1]Hits!A$1:D$206,4,0)</f>
        <v>50</v>
      </c>
      <c r="F104">
        <f t="shared" si="5"/>
        <v>21838</v>
      </c>
      <c r="G104" s="4">
        <f t="shared" si="3"/>
        <v>0.93918802683640112</v>
      </c>
      <c r="H104" t="str">
        <f t="shared" si="4"/>
        <v>D</v>
      </c>
    </row>
    <row r="105" spans="1:8" x14ac:dyDescent="0.2">
      <c r="A105">
        <v>1068</v>
      </c>
      <c r="B105" t="s">
        <v>86</v>
      </c>
      <c r="C105" t="s">
        <v>5</v>
      </c>
      <c r="D105">
        <f>VLOOKUP(A105,[1]Sheet7!$F$4:$I$209,4,FALSE)</f>
        <v>136890</v>
      </c>
      <c r="E105">
        <f>VLOOKUP(A105,[1]Hits!A$1:D$206,4,0)</f>
        <v>49</v>
      </c>
      <c r="F105">
        <f t="shared" si="5"/>
        <v>21887</v>
      </c>
      <c r="G105" s="4">
        <f t="shared" si="3"/>
        <v>0.9412953724410803</v>
      </c>
      <c r="H105" t="str">
        <f t="shared" si="4"/>
        <v>D</v>
      </c>
    </row>
    <row r="106" spans="1:8" x14ac:dyDescent="0.2">
      <c r="A106">
        <v>1063</v>
      </c>
      <c r="B106" t="s">
        <v>100</v>
      </c>
      <c r="C106" t="s">
        <v>5</v>
      </c>
      <c r="D106">
        <f>VLOOKUP(A106,[1]Sheet7!$F$4:$I$209,4,FALSE)</f>
        <v>78300</v>
      </c>
      <c r="E106">
        <f>VLOOKUP(A106,[1]Hits!A$1:D$206,4,0)</f>
        <v>49</v>
      </c>
      <c r="F106">
        <f t="shared" si="5"/>
        <v>21936</v>
      </c>
      <c r="G106" s="4">
        <f t="shared" si="3"/>
        <v>0.94340271804575948</v>
      </c>
      <c r="H106" t="str">
        <f t="shared" si="4"/>
        <v>D</v>
      </c>
    </row>
    <row r="107" spans="1:8" x14ac:dyDescent="0.2">
      <c r="A107">
        <v>1069</v>
      </c>
      <c r="B107" t="s">
        <v>86</v>
      </c>
      <c r="C107" t="s">
        <v>5</v>
      </c>
      <c r="D107">
        <f>VLOOKUP(A107,[1]Sheet7!$F$4:$I$209,4,FALSE)</f>
        <v>127588</v>
      </c>
      <c r="E107">
        <f>VLOOKUP(A107,[1]Hits!A$1:D$206,4,0)</f>
        <v>48</v>
      </c>
      <c r="F107">
        <f t="shared" si="5"/>
        <v>21984</v>
      </c>
      <c r="G107" s="4">
        <f t="shared" si="3"/>
        <v>0.94546705659728192</v>
      </c>
      <c r="H107" t="str">
        <f t="shared" si="4"/>
        <v>D</v>
      </c>
    </row>
    <row r="108" spans="1:8" x14ac:dyDescent="0.2">
      <c r="A108">
        <v>1067</v>
      </c>
      <c r="B108" t="s">
        <v>92</v>
      </c>
      <c r="C108" t="s">
        <v>5</v>
      </c>
      <c r="D108">
        <f>VLOOKUP(A108,[1]Sheet7!$F$4:$I$209,4,FALSE)</f>
        <v>100646</v>
      </c>
      <c r="E108">
        <f>VLOOKUP(A108,[1]Hits!A$1:D$206,4,0)</f>
        <v>48</v>
      </c>
      <c r="F108">
        <f t="shared" si="5"/>
        <v>22032</v>
      </c>
      <c r="G108" s="4">
        <f t="shared" si="3"/>
        <v>0.94753139514880436</v>
      </c>
      <c r="H108" t="str">
        <f t="shared" si="4"/>
        <v>D</v>
      </c>
    </row>
    <row r="109" spans="1:8" x14ac:dyDescent="0.2">
      <c r="A109">
        <v>1064</v>
      </c>
      <c r="B109" t="s">
        <v>93</v>
      </c>
      <c r="C109" t="s">
        <v>5</v>
      </c>
      <c r="D109">
        <f>VLOOKUP(A109,[1]Sheet7!$F$4:$I$209,4,FALSE)</f>
        <v>98658</v>
      </c>
      <c r="E109">
        <f>VLOOKUP(A109,[1]Hits!A$1:D$206,4,0)</f>
        <v>46</v>
      </c>
      <c r="F109">
        <f t="shared" si="5"/>
        <v>22078</v>
      </c>
      <c r="G109" s="4">
        <f t="shared" si="3"/>
        <v>0.94950971959401342</v>
      </c>
      <c r="H109" t="str">
        <f t="shared" si="4"/>
        <v>D</v>
      </c>
    </row>
    <row r="110" spans="1:8" x14ac:dyDescent="0.2">
      <c r="A110">
        <v>1062</v>
      </c>
      <c r="B110" t="s">
        <v>84</v>
      </c>
      <c r="C110" t="s">
        <v>5</v>
      </c>
      <c r="D110">
        <f>VLOOKUP(A110,[1]Sheet7!$F$4:$I$209,4,FALSE)</f>
        <v>159132</v>
      </c>
      <c r="E110">
        <f>VLOOKUP(A110,[1]Hits!A$1:D$206,4,0)</f>
        <v>45</v>
      </c>
      <c r="F110">
        <f t="shared" si="5"/>
        <v>22123</v>
      </c>
      <c r="G110" s="4">
        <f t="shared" si="3"/>
        <v>0.95144503698606575</v>
      </c>
      <c r="H110" t="str">
        <f t="shared" si="4"/>
        <v>D</v>
      </c>
    </row>
    <row r="111" spans="1:8" x14ac:dyDescent="0.2">
      <c r="A111">
        <v>1131</v>
      </c>
      <c r="B111" t="s">
        <v>79</v>
      </c>
      <c r="C111" t="s">
        <v>5</v>
      </c>
      <c r="D111">
        <f>VLOOKUP(A111,[1]Sheet7!$F$4:$I$209,4,FALSE)</f>
        <v>204960</v>
      </c>
      <c r="E111">
        <f>VLOOKUP(A111,[1]Hits!A$1:D$206,4,0)</f>
        <v>43</v>
      </c>
      <c r="F111">
        <f t="shared" si="5"/>
        <v>22166</v>
      </c>
      <c r="G111" s="4">
        <f t="shared" si="3"/>
        <v>0.9532943402718046</v>
      </c>
      <c r="H111" t="str">
        <f t="shared" si="4"/>
        <v>D</v>
      </c>
    </row>
    <row r="112" spans="1:8" x14ac:dyDescent="0.2">
      <c r="A112">
        <v>1025</v>
      </c>
      <c r="B112" t="s">
        <v>103</v>
      </c>
      <c r="C112" t="s">
        <v>5</v>
      </c>
      <c r="D112">
        <f>VLOOKUP(A112,[1]Sheet7!$F$4:$I$209,4,FALSE)</f>
        <v>68985</v>
      </c>
      <c r="E112">
        <f>VLOOKUP(A112,[1]Hits!A$1:D$206,4,0)</f>
        <v>41</v>
      </c>
      <c r="F112">
        <f t="shared" si="5"/>
        <v>22207</v>
      </c>
      <c r="G112" s="4">
        <f t="shared" si="3"/>
        <v>0.95505762945122996</v>
      </c>
      <c r="H112" t="str">
        <f t="shared" si="4"/>
        <v>D</v>
      </c>
    </row>
    <row r="113" spans="1:8" x14ac:dyDescent="0.2">
      <c r="A113">
        <v>1133</v>
      </c>
      <c r="B113" t="s">
        <v>94</v>
      </c>
      <c r="C113" t="s">
        <v>5</v>
      </c>
      <c r="D113">
        <f>VLOOKUP(A113,[1]Sheet7!$F$4:$I$209,4,FALSE)</f>
        <v>94866</v>
      </c>
      <c r="E113">
        <f>VLOOKUP(A113,[1]Hits!A$1:D$206,4,0)</f>
        <v>39</v>
      </c>
      <c r="F113">
        <f t="shared" si="5"/>
        <v>22246</v>
      </c>
      <c r="G113" s="4">
        <f t="shared" si="3"/>
        <v>0.95673490452434196</v>
      </c>
      <c r="H113" t="str">
        <f t="shared" si="4"/>
        <v>D</v>
      </c>
    </row>
    <row r="114" spans="1:8" x14ac:dyDescent="0.2">
      <c r="A114">
        <v>1021</v>
      </c>
      <c r="B114" t="s">
        <v>75</v>
      </c>
      <c r="C114" t="s">
        <v>5</v>
      </c>
      <c r="D114">
        <f>VLOOKUP(A114,[1]Sheet7!$F$4:$I$209,4,FALSE)</f>
        <v>232300</v>
      </c>
      <c r="E114">
        <f>VLOOKUP(A114,[1]Hits!A$1:D$206,4,0)</f>
        <v>38</v>
      </c>
      <c r="F114">
        <f t="shared" si="5"/>
        <v>22284</v>
      </c>
      <c r="G114" s="4">
        <f t="shared" si="3"/>
        <v>0.95836917254429721</v>
      </c>
      <c r="H114" t="str">
        <f t="shared" si="4"/>
        <v>D</v>
      </c>
    </row>
    <row r="115" spans="1:8" x14ac:dyDescent="0.2">
      <c r="A115">
        <v>1020</v>
      </c>
      <c r="B115" t="s">
        <v>147</v>
      </c>
      <c r="C115" t="s">
        <v>5</v>
      </c>
      <c r="D115">
        <f>VLOOKUP(A115,[1]Sheet7!$F$4:$I$209,4,FALSE)</f>
        <v>12964</v>
      </c>
      <c r="E115">
        <f>VLOOKUP(A115,[1]Hits!A$1:D$206,4,0)</f>
        <v>36</v>
      </c>
      <c r="F115">
        <f t="shared" si="5"/>
        <v>22320</v>
      </c>
      <c r="G115" s="4">
        <f t="shared" si="3"/>
        <v>0.95991742645793909</v>
      </c>
      <c r="H115" t="str">
        <f t="shared" si="4"/>
        <v>D</v>
      </c>
    </row>
    <row r="116" spans="1:8" x14ac:dyDescent="0.2">
      <c r="A116">
        <v>1066</v>
      </c>
      <c r="B116" t="s">
        <v>114</v>
      </c>
      <c r="C116" t="s">
        <v>5</v>
      </c>
      <c r="D116">
        <f>VLOOKUP(A116,[1]Sheet7!$F$4:$I$209,4,FALSE)</f>
        <v>53000</v>
      </c>
      <c r="E116">
        <f>VLOOKUP(A116,[1]Hits!A$1:D$206,4,0)</f>
        <v>35</v>
      </c>
      <c r="F116">
        <f t="shared" si="5"/>
        <v>22355</v>
      </c>
      <c r="G116" s="4">
        <f t="shared" si="3"/>
        <v>0.96142267331842424</v>
      </c>
      <c r="H116" t="str">
        <f t="shared" si="4"/>
        <v>D</v>
      </c>
    </row>
    <row r="117" spans="1:8" x14ac:dyDescent="0.2">
      <c r="A117">
        <v>1029</v>
      </c>
      <c r="B117" t="s">
        <v>95</v>
      </c>
      <c r="C117" t="s">
        <v>5</v>
      </c>
      <c r="D117">
        <f>VLOOKUP(A117,[1]Sheet7!$F$4:$I$209,4,FALSE)</f>
        <v>88995</v>
      </c>
      <c r="E117">
        <f>VLOOKUP(A117,[1]Hits!A$1:D$206,4,0)</f>
        <v>34</v>
      </c>
      <c r="F117">
        <f t="shared" si="5"/>
        <v>22389</v>
      </c>
      <c r="G117" s="4">
        <f t="shared" si="3"/>
        <v>0.96288491312575264</v>
      </c>
      <c r="H117" t="str">
        <f t="shared" si="4"/>
        <v>D</v>
      </c>
    </row>
    <row r="118" spans="1:8" x14ac:dyDescent="0.2">
      <c r="A118">
        <v>1024</v>
      </c>
      <c r="B118" t="s">
        <v>188</v>
      </c>
      <c r="C118" t="s">
        <v>5</v>
      </c>
      <c r="D118">
        <f>VLOOKUP(A118,[1]Sheet7!$F$4:$I$209,4,FALSE)</f>
        <v>3416</v>
      </c>
      <c r="E118">
        <f>VLOOKUP(A118,[1]Hits!A$1:D$206,4,0)</f>
        <v>34</v>
      </c>
      <c r="F118">
        <f t="shared" si="5"/>
        <v>22423</v>
      </c>
      <c r="G118" s="4">
        <f t="shared" si="3"/>
        <v>0.96434715293308104</v>
      </c>
      <c r="H118" t="str">
        <f t="shared" si="4"/>
        <v>D</v>
      </c>
    </row>
    <row r="119" spans="1:8" x14ac:dyDescent="0.2">
      <c r="A119">
        <v>1023</v>
      </c>
      <c r="B119" t="s">
        <v>140</v>
      </c>
      <c r="C119" t="s">
        <v>5</v>
      </c>
      <c r="D119">
        <f>VLOOKUP(A119,[1]Sheet7!$F$4:$I$209,4,FALSE)</f>
        <v>17250</v>
      </c>
      <c r="E119">
        <f>VLOOKUP(A119,[1]Hits!A$1:D$206,4,0)</f>
        <v>32</v>
      </c>
      <c r="F119">
        <f t="shared" si="5"/>
        <v>22455</v>
      </c>
      <c r="G119" s="4">
        <f t="shared" si="3"/>
        <v>0.96572337863409596</v>
      </c>
      <c r="H119" t="str">
        <f t="shared" si="4"/>
        <v>D</v>
      </c>
    </row>
    <row r="120" spans="1:8" x14ac:dyDescent="0.2">
      <c r="A120">
        <v>1026</v>
      </c>
      <c r="B120" t="s">
        <v>152</v>
      </c>
      <c r="C120" t="s">
        <v>5</v>
      </c>
      <c r="D120">
        <f>VLOOKUP(A120,[1]Sheet7!$F$4:$I$209,4,FALSE)</f>
        <v>10244</v>
      </c>
      <c r="E120">
        <f>VLOOKUP(A120,[1]Hits!A$1:D$206,4,0)</f>
        <v>31</v>
      </c>
      <c r="F120">
        <f t="shared" si="5"/>
        <v>22486</v>
      </c>
      <c r="G120" s="4">
        <f t="shared" si="3"/>
        <v>0.96705659728195426</v>
      </c>
      <c r="H120" t="str">
        <f t="shared" si="4"/>
        <v>D</v>
      </c>
    </row>
    <row r="121" spans="1:8" x14ac:dyDescent="0.2">
      <c r="A121">
        <v>1129</v>
      </c>
      <c r="B121" t="s">
        <v>98</v>
      </c>
      <c r="C121" t="s">
        <v>5</v>
      </c>
      <c r="D121">
        <f>VLOOKUP(A121,[1]Sheet7!$F$4:$I$209,4,FALSE)</f>
        <v>80845</v>
      </c>
      <c r="E121">
        <f>VLOOKUP(A121,[1]Hits!A$1:D$206,4,0)</f>
        <v>28</v>
      </c>
      <c r="F121">
        <f t="shared" si="5"/>
        <v>22514</v>
      </c>
      <c r="G121" s="4">
        <f t="shared" si="3"/>
        <v>0.96826079477034233</v>
      </c>
      <c r="H121" t="str">
        <f t="shared" si="4"/>
        <v>D</v>
      </c>
    </row>
    <row r="122" spans="1:8" x14ac:dyDescent="0.2">
      <c r="A122">
        <v>1022</v>
      </c>
      <c r="B122" t="s">
        <v>181</v>
      </c>
      <c r="C122" t="s">
        <v>5</v>
      </c>
      <c r="D122">
        <f>VLOOKUP(A122,[1]Sheet7!$F$4:$I$209,4,FALSE)</f>
        <v>4648</v>
      </c>
      <c r="E122">
        <f>VLOOKUP(A122,[1]Hits!A$1:D$206,4,0)</f>
        <v>28</v>
      </c>
      <c r="F122">
        <f t="shared" si="5"/>
        <v>22542</v>
      </c>
      <c r="G122" s="4">
        <f t="shared" si="3"/>
        <v>0.9694649922587304</v>
      </c>
      <c r="H122" t="str">
        <f t="shared" si="4"/>
        <v>D</v>
      </c>
    </row>
    <row r="123" spans="1:8" x14ac:dyDescent="0.2">
      <c r="A123">
        <v>1130</v>
      </c>
      <c r="B123" t="s">
        <v>97</v>
      </c>
      <c r="C123" t="s">
        <v>5</v>
      </c>
      <c r="D123">
        <f>VLOOKUP(A123,[1]Sheet7!$F$4:$I$209,4,FALSE)</f>
        <v>82476</v>
      </c>
      <c r="E123">
        <f>VLOOKUP(A123,[1]Hits!A$1:D$206,4,0)</f>
        <v>27</v>
      </c>
      <c r="F123">
        <f t="shared" si="5"/>
        <v>22569</v>
      </c>
      <c r="G123" s="4">
        <f t="shared" si="3"/>
        <v>0.97062618269396184</v>
      </c>
      <c r="H123" t="str">
        <f t="shared" si="4"/>
        <v>D</v>
      </c>
    </row>
    <row r="124" spans="1:8" x14ac:dyDescent="0.2">
      <c r="A124">
        <v>1027</v>
      </c>
      <c r="B124" t="s">
        <v>177</v>
      </c>
      <c r="C124" t="s">
        <v>5</v>
      </c>
      <c r="D124">
        <f>VLOOKUP(A124,[1]Sheet7!$F$4:$I$209,4,FALSE)</f>
        <v>5166</v>
      </c>
      <c r="E124">
        <f>VLOOKUP(A124,[1]Hits!A$1:D$206,4,0)</f>
        <v>27</v>
      </c>
      <c r="F124">
        <f t="shared" si="5"/>
        <v>22596</v>
      </c>
      <c r="G124" s="4">
        <f t="shared" si="3"/>
        <v>0.97178737312919317</v>
      </c>
      <c r="H124" t="str">
        <f t="shared" si="4"/>
        <v>D</v>
      </c>
    </row>
    <row r="125" spans="1:8" x14ac:dyDescent="0.2">
      <c r="A125">
        <v>1134</v>
      </c>
      <c r="B125" t="s">
        <v>111</v>
      </c>
      <c r="C125" t="s">
        <v>5</v>
      </c>
      <c r="D125">
        <f>VLOOKUP(A125,[1]Sheet7!$F$4:$I$209,4,FALSE)</f>
        <v>55440</v>
      </c>
      <c r="E125">
        <f>VLOOKUP(A125,[1]Hits!A$1:D$206,4,0)</f>
        <v>25</v>
      </c>
      <c r="F125">
        <f t="shared" si="5"/>
        <v>22621</v>
      </c>
      <c r="G125" s="4">
        <f t="shared" si="3"/>
        <v>0.97286254945811113</v>
      </c>
      <c r="H125" t="str">
        <f t="shared" si="4"/>
        <v>D</v>
      </c>
    </row>
    <row r="126" spans="1:8" x14ac:dyDescent="0.2">
      <c r="A126">
        <v>1028</v>
      </c>
      <c r="B126" t="s">
        <v>145</v>
      </c>
      <c r="C126" t="s">
        <v>5</v>
      </c>
      <c r="D126">
        <f>VLOOKUP(A126,[1]Sheet7!$F$4:$I$209,4,FALSE)</f>
        <v>14276</v>
      </c>
      <c r="E126">
        <f>VLOOKUP(A126,[1]Hits!A$1:D$206,4,0)</f>
        <v>24</v>
      </c>
      <c r="F126">
        <f t="shared" si="5"/>
        <v>22645</v>
      </c>
      <c r="G126" s="4">
        <f t="shared" si="3"/>
        <v>0.97389471873387234</v>
      </c>
      <c r="H126" t="str">
        <f t="shared" si="4"/>
        <v>D</v>
      </c>
    </row>
    <row r="127" spans="1:8" x14ac:dyDescent="0.2">
      <c r="A127">
        <v>1016</v>
      </c>
      <c r="B127" t="s">
        <v>203</v>
      </c>
      <c r="C127" t="s">
        <v>5</v>
      </c>
      <c r="D127">
        <f>VLOOKUP(A127,[1]Sheet7!$F$4:$I$209,4,FALSE)</f>
        <v>1580</v>
      </c>
      <c r="E127">
        <f>VLOOKUP(A127,[1]Hits!A$1:D$206,4,0)</f>
        <v>24</v>
      </c>
      <c r="F127">
        <f t="shared" si="5"/>
        <v>22669</v>
      </c>
      <c r="G127" s="4">
        <f t="shared" si="3"/>
        <v>0.97492688800963356</v>
      </c>
      <c r="H127" t="str">
        <f t="shared" si="4"/>
        <v>D</v>
      </c>
    </row>
    <row r="128" spans="1:8" x14ac:dyDescent="0.2">
      <c r="A128">
        <v>1135</v>
      </c>
      <c r="B128" t="s">
        <v>101</v>
      </c>
      <c r="C128" t="s">
        <v>5</v>
      </c>
      <c r="D128">
        <f>VLOOKUP(A128,[1]Sheet7!$F$4:$I$209,4,FALSE)</f>
        <v>74772</v>
      </c>
      <c r="E128">
        <f>VLOOKUP(A128,[1]Hits!A$1:D$206,4,0)</f>
        <v>23</v>
      </c>
      <c r="F128">
        <f t="shared" si="5"/>
        <v>22692</v>
      </c>
      <c r="G128" s="4">
        <f t="shared" si="3"/>
        <v>0.97591605023223804</v>
      </c>
      <c r="H128" t="str">
        <f t="shared" si="4"/>
        <v>D</v>
      </c>
    </row>
    <row r="129" spans="1:8" x14ac:dyDescent="0.2">
      <c r="A129">
        <v>1117</v>
      </c>
      <c r="B129" t="s">
        <v>104</v>
      </c>
      <c r="C129" t="s">
        <v>5</v>
      </c>
      <c r="D129">
        <f>VLOOKUP(A129,[1]Sheet7!$F$4:$I$209,4,FALSE)</f>
        <v>65000</v>
      </c>
      <c r="E129">
        <f>VLOOKUP(A129,[1]Hits!A$1:D$206,4,0)</f>
        <v>23</v>
      </c>
      <c r="F129">
        <f t="shared" si="5"/>
        <v>22715</v>
      </c>
      <c r="G129" s="4">
        <f t="shared" si="3"/>
        <v>0.97690521245484263</v>
      </c>
      <c r="H129" t="str">
        <f t="shared" si="4"/>
        <v>D</v>
      </c>
    </row>
    <row r="130" spans="1:8" x14ac:dyDescent="0.2">
      <c r="A130">
        <v>1106</v>
      </c>
      <c r="B130" t="s">
        <v>105</v>
      </c>
      <c r="C130" t="s">
        <v>5</v>
      </c>
      <c r="D130">
        <f>VLOOKUP(A130,[1]Sheet7!$F$4:$I$209,4,FALSE)</f>
        <v>63135</v>
      </c>
      <c r="E130">
        <f>VLOOKUP(A130,[1]Hits!A$1:D$206,4,0)</f>
        <v>23</v>
      </c>
      <c r="F130">
        <f t="shared" si="5"/>
        <v>22738</v>
      </c>
      <c r="G130" s="4">
        <f t="shared" si="3"/>
        <v>0.97789437467744711</v>
      </c>
      <c r="H130" t="str">
        <f t="shared" si="4"/>
        <v>D</v>
      </c>
    </row>
    <row r="131" spans="1:8" x14ac:dyDescent="0.2">
      <c r="A131">
        <v>1143</v>
      </c>
      <c r="B131" t="s">
        <v>110</v>
      </c>
      <c r="C131" t="s">
        <v>5</v>
      </c>
      <c r="D131">
        <f>VLOOKUP(A131,[1]Sheet7!$F$4:$I$209,4,FALSE)</f>
        <v>57350</v>
      </c>
      <c r="E131">
        <f>VLOOKUP(A131,[1]Hits!A$1:D$206,4,0)</f>
        <v>23</v>
      </c>
      <c r="F131">
        <f t="shared" si="5"/>
        <v>22761</v>
      </c>
      <c r="G131" s="4">
        <f t="shared" ref="G131:G194" si="6">F131/$F$206</f>
        <v>0.97888353690005159</v>
      </c>
      <c r="H131" t="str">
        <f t="shared" ref="H131:H194" si="7">VLOOKUP(G131,$M$4:$N$7,2,TRUE)</f>
        <v>D</v>
      </c>
    </row>
    <row r="132" spans="1:8" x14ac:dyDescent="0.2">
      <c r="A132">
        <v>1088</v>
      </c>
      <c r="B132" t="s">
        <v>112</v>
      </c>
      <c r="C132" t="s">
        <v>5</v>
      </c>
      <c r="D132">
        <f>VLOOKUP(A132,[1]Sheet7!$F$4:$I$209,4,FALSE)</f>
        <v>55200</v>
      </c>
      <c r="E132">
        <f>VLOOKUP(A132,[1]Hits!A$1:D$206,4,0)</f>
        <v>23</v>
      </c>
      <c r="F132">
        <f t="shared" ref="F132:F195" si="8">E132+F131</f>
        <v>22784</v>
      </c>
      <c r="G132" s="4">
        <f t="shared" si="6"/>
        <v>0.97987269912265607</v>
      </c>
      <c r="H132" t="str">
        <f t="shared" si="7"/>
        <v>D</v>
      </c>
    </row>
    <row r="133" spans="1:8" x14ac:dyDescent="0.2">
      <c r="A133">
        <v>1087</v>
      </c>
      <c r="B133" t="s">
        <v>116</v>
      </c>
      <c r="C133" t="s">
        <v>5</v>
      </c>
      <c r="D133">
        <f>VLOOKUP(A133,[1]Sheet7!$F$4:$I$209,4,FALSE)</f>
        <v>52136</v>
      </c>
      <c r="E133">
        <f>VLOOKUP(A133,[1]Hits!A$1:D$206,4,0)</f>
        <v>23</v>
      </c>
      <c r="F133">
        <f t="shared" si="8"/>
        <v>22807</v>
      </c>
      <c r="G133" s="4">
        <f t="shared" si="6"/>
        <v>0.98086186134526065</v>
      </c>
      <c r="H133" t="str">
        <f t="shared" si="7"/>
        <v>D</v>
      </c>
    </row>
    <row r="134" spans="1:8" x14ac:dyDescent="0.2">
      <c r="A134">
        <v>1104</v>
      </c>
      <c r="B134" t="s">
        <v>123</v>
      </c>
      <c r="C134" t="s">
        <v>5</v>
      </c>
      <c r="D134">
        <f>VLOOKUP(A134,[1]Sheet7!$F$4:$I$209,4,FALSE)</f>
        <v>32130</v>
      </c>
      <c r="E134">
        <f>VLOOKUP(A134,[1]Hits!A$1:D$206,4,0)</f>
        <v>23</v>
      </c>
      <c r="F134">
        <f t="shared" si="8"/>
        <v>22830</v>
      </c>
      <c r="G134" s="4">
        <f t="shared" si="6"/>
        <v>0.98185102356786513</v>
      </c>
      <c r="H134" t="str">
        <f t="shared" si="7"/>
        <v>D</v>
      </c>
    </row>
    <row r="135" spans="1:8" x14ac:dyDescent="0.2">
      <c r="A135">
        <v>1128</v>
      </c>
      <c r="B135" t="s">
        <v>99</v>
      </c>
      <c r="C135" t="s">
        <v>5</v>
      </c>
      <c r="D135">
        <f>VLOOKUP(A135,[1]Sheet7!$F$4:$I$209,4,FALSE)</f>
        <v>78392</v>
      </c>
      <c r="E135">
        <f>VLOOKUP(A135,[1]Hits!A$1:D$206,4,0)</f>
        <v>22</v>
      </c>
      <c r="F135">
        <f t="shared" si="8"/>
        <v>22852</v>
      </c>
      <c r="G135" s="4">
        <f t="shared" si="6"/>
        <v>0.98279717873731287</v>
      </c>
      <c r="H135" t="str">
        <f t="shared" si="7"/>
        <v>D</v>
      </c>
    </row>
    <row r="136" spans="1:8" x14ac:dyDescent="0.2">
      <c r="A136">
        <v>1018</v>
      </c>
      <c r="B136" t="s">
        <v>117</v>
      </c>
      <c r="C136" t="s">
        <v>5</v>
      </c>
      <c r="D136">
        <f>VLOOKUP(A136,[1]Sheet7!$F$4:$I$209,4,FALSE)</f>
        <v>47304</v>
      </c>
      <c r="E136">
        <f>VLOOKUP(A136,[1]Hits!A$1:D$206,4,0)</f>
        <v>21</v>
      </c>
      <c r="F136">
        <f t="shared" si="8"/>
        <v>22873</v>
      </c>
      <c r="G136" s="4">
        <f t="shared" si="6"/>
        <v>0.98370032685360398</v>
      </c>
      <c r="H136" t="str">
        <f t="shared" si="7"/>
        <v>D</v>
      </c>
    </row>
    <row r="137" spans="1:8" x14ac:dyDescent="0.2">
      <c r="A137">
        <v>1127</v>
      </c>
      <c r="B137" t="s">
        <v>108</v>
      </c>
      <c r="C137" t="s">
        <v>5</v>
      </c>
      <c r="D137">
        <f>VLOOKUP(A137,[1]Sheet7!$F$4:$I$209,4,FALSE)</f>
        <v>61380</v>
      </c>
      <c r="E137">
        <f>VLOOKUP(A137,[1]Hits!A$1:D$206,4,0)</f>
        <v>20</v>
      </c>
      <c r="F137">
        <f t="shared" si="8"/>
        <v>22893</v>
      </c>
      <c r="G137" s="4">
        <f t="shared" si="6"/>
        <v>0.98456046791673835</v>
      </c>
      <c r="H137" t="str">
        <f t="shared" si="7"/>
        <v>D</v>
      </c>
    </row>
    <row r="138" spans="1:8" x14ac:dyDescent="0.2">
      <c r="A138">
        <v>1132</v>
      </c>
      <c r="B138" t="s">
        <v>120</v>
      </c>
      <c r="C138" t="s">
        <v>5</v>
      </c>
      <c r="D138">
        <f>VLOOKUP(A138,[1]Sheet7!$F$4:$I$209,4,FALSE)</f>
        <v>38226</v>
      </c>
      <c r="E138">
        <f>VLOOKUP(A138,[1]Hits!A$1:D$206,4,0)</f>
        <v>19</v>
      </c>
      <c r="F138">
        <f t="shared" si="8"/>
        <v>22912</v>
      </c>
      <c r="G138" s="4">
        <f t="shared" si="6"/>
        <v>0.98537760192671597</v>
      </c>
      <c r="H138" t="str">
        <f t="shared" si="7"/>
        <v>D</v>
      </c>
    </row>
    <row r="139" spans="1:8" x14ac:dyDescent="0.2">
      <c r="A139">
        <v>1125</v>
      </c>
      <c r="B139" t="s">
        <v>118</v>
      </c>
      <c r="C139" t="s">
        <v>5</v>
      </c>
      <c r="D139">
        <f>VLOOKUP(A139,[1]Sheet7!$F$4:$I$209,4,FALSE)</f>
        <v>41310</v>
      </c>
      <c r="E139">
        <f>VLOOKUP(A139,[1]Hits!A$1:D$206,4,0)</f>
        <v>18</v>
      </c>
      <c r="F139">
        <f t="shared" si="8"/>
        <v>22930</v>
      </c>
      <c r="G139" s="4">
        <f t="shared" si="6"/>
        <v>0.98615172888353686</v>
      </c>
      <c r="H139" t="str">
        <f t="shared" si="7"/>
        <v>D</v>
      </c>
    </row>
    <row r="140" spans="1:8" x14ac:dyDescent="0.2">
      <c r="A140">
        <v>1139</v>
      </c>
      <c r="B140" t="s">
        <v>124</v>
      </c>
      <c r="C140" t="s">
        <v>5</v>
      </c>
      <c r="D140">
        <f>VLOOKUP(A140,[1]Sheet7!$F$4:$I$209,4,FALSE)</f>
        <v>31878</v>
      </c>
      <c r="E140">
        <f>VLOOKUP(A140,[1]Hits!A$1:D$206,4,0)</f>
        <v>18</v>
      </c>
      <c r="F140">
        <f t="shared" si="8"/>
        <v>22948</v>
      </c>
      <c r="G140" s="4">
        <f t="shared" si="6"/>
        <v>0.98692585584035786</v>
      </c>
      <c r="H140" t="str">
        <f t="shared" si="7"/>
        <v>D</v>
      </c>
    </row>
    <row r="141" spans="1:8" x14ac:dyDescent="0.2">
      <c r="A141">
        <v>1011</v>
      </c>
      <c r="B141" t="s">
        <v>128</v>
      </c>
      <c r="C141" t="s">
        <v>5</v>
      </c>
      <c r="D141">
        <f>VLOOKUP(A141,[1]Sheet7!$F$4:$I$209,4,FALSE)</f>
        <v>29757</v>
      </c>
      <c r="E141">
        <f>VLOOKUP(A141,[1]Hits!A$1:D$206,4,0)</f>
        <v>17</v>
      </c>
      <c r="F141">
        <f t="shared" si="8"/>
        <v>22965</v>
      </c>
      <c r="G141" s="4">
        <f t="shared" si="6"/>
        <v>0.987656975744022</v>
      </c>
      <c r="H141" t="str">
        <f t="shared" si="7"/>
        <v>D</v>
      </c>
    </row>
    <row r="142" spans="1:8" x14ac:dyDescent="0.2">
      <c r="A142">
        <v>1126</v>
      </c>
      <c r="B142" t="s">
        <v>109</v>
      </c>
      <c r="C142" t="s">
        <v>5</v>
      </c>
      <c r="D142">
        <f>VLOOKUP(A142,[1]Sheet7!$F$4:$I$209,4,FALSE)</f>
        <v>59568</v>
      </c>
      <c r="E142">
        <f>VLOOKUP(A142,[1]Hits!A$1:D$206,4,0)</f>
        <v>16</v>
      </c>
      <c r="F142">
        <f t="shared" si="8"/>
        <v>22981</v>
      </c>
      <c r="G142" s="4">
        <f t="shared" si="6"/>
        <v>0.98834508859452952</v>
      </c>
      <c r="H142" t="str">
        <f t="shared" si="7"/>
        <v>D</v>
      </c>
    </row>
    <row r="143" spans="1:8" x14ac:dyDescent="0.2">
      <c r="A143">
        <v>1094</v>
      </c>
      <c r="B143" t="s">
        <v>130</v>
      </c>
      <c r="C143" t="s">
        <v>5</v>
      </c>
      <c r="D143">
        <f>VLOOKUP(A143,[1]Sheet7!$F$4:$I$209,4,FALSE)</f>
        <v>29187</v>
      </c>
      <c r="E143">
        <f>VLOOKUP(A143,[1]Hits!A$1:D$206,4,0)</f>
        <v>16</v>
      </c>
      <c r="F143">
        <f t="shared" si="8"/>
        <v>22997</v>
      </c>
      <c r="G143" s="4">
        <f t="shared" si="6"/>
        <v>0.98903320144503704</v>
      </c>
      <c r="H143" t="str">
        <f t="shared" si="7"/>
        <v>D</v>
      </c>
    </row>
    <row r="144" spans="1:8" x14ac:dyDescent="0.2">
      <c r="A144">
        <v>1093</v>
      </c>
      <c r="B144" t="s">
        <v>131</v>
      </c>
      <c r="C144" t="s">
        <v>5</v>
      </c>
      <c r="D144">
        <f>VLOOKUP(A144,[1]Sheet7!$F$4:$I$209,4,FALSE)</f>
        <v>26884</v>
      </c>
      <c r="E144">
        <f>VLOOKUP(A144,[1]Hits!A$1:D$206,4,0)</f>
        <v>15</v>
      </c>
      <c r="F144">
        <f t="shared" si="8"/>
        <v>23012</v>
      </c>
      <c r="G144" s="4">
        <f t="shared" si="6"/>
        <v>0.9896783072423877</v>
      </c>
      <c r="H144" t="str">
        <f t="shared" si="7"/>
        <v>D</v>
      </c>
    </row>
    <row r="145" spans="1:8" x14ac:dyDescent="0.2">
      <c r="A145">
        <v>1014</v>
      </c>
      <c r="B145" t="s">
        <v>141</v>
      </c>
      <c r="C145" t="s">
        <v>5</v>
      </c>
      <c r="D145">
        <f>VLOOKUP(A145,[1]Sheet7!$F$4:$I$209,4,FALSE)</f>
        <v>16125</v>
      </c>
      <c r="E145">
        <f>VLOOKUP(A145,[1]Hits!A$1:D$206,4,0)</f>
        <v>15</v>
      </c>
      <c r="F145">
        <f t="shared" si="8"/>
        <v>23027</v>
      </c>
      <c r="G145" s="4">
        <f t="shared" si="6"/>
        <v>0.99032341303973848</v>
      </c>
      <c r="H145" t="str">
        <f t="shared" si="7"/>
        <v>D</v>
      </c>
    </row>
    <row r="146" spans="1:8" x14ac:dyDescent="0.2">
      <c r="A146">
        <v>1012</v>
      </c>
      <c r="B146" t="s">
        <v>85</v>
      </c>
      <c r="C146" t="s">
        <v>5</v>
      </c>
      <c r="D146">
        <f>VLOOKUP(A146,[1]Sheet7!$F$4:$I$209,4,FALSE)</f>
        <v>146853</v>
      </c>
      <c r="E146">
        <f>VLOOKUP(A146,[1]Hits!A$1:D$206,4,0)</f>
        <v>14</v>
      </c>
      <c r="F146">
        <f t="shared" si="8"/>
        <v>23041</v>
      </c>
      <c r="G146" s="4">
        <f t="shared" si="6"/>
        <v>0.99092551178393251</v>
      </c>
      <c r="H146" t="str">
        <f t="shared" si="7"/>
        <v>D</v>
      </c>
    </row>
    <row r="147" spans="1:8" x14ac:dyDescent="0.2">
      <c r="A147">
        <v>1136</v>
      </c>
      <c r="B147" t="s">
        <v>136</v>
      </c>
      <c r="C147" t="s">
        <v>5</v>
      </c>
      <c r="D147">
        <f>VLOOKUP(A147,[1]Sheet7!$F$4:$I$209,4,FALSE)</f>
        <v>21600</v>
      </c>
      <c r="E147">
        <f>VLOOKUP(A147,[1]Hits!A$1:D$206,4,0)</f>
        <v>13</v>
      </c>
      <c r="F147">
        <f t="shared" si="8"/>
        <v>23054</v>
      </c>
      <c r="G147" s="4">
        <f t="shared" si="6"/>
        <v>0.99148460347496992</v>
      </c>
      <c r="H147" t="str">
        <f t="shared" si="7"/>
        <v>D</v>
      </c>
    </row>
    <row r="148" spans="1:8" x14ac:dyDescent="0.2">
      <c r="A148">
        <v>1013</v>
      </c>
      <c r="B148" t="s">
        <v>205</v>
      </c>
      <c r="C148" t="s">
        <v>5</v>
      </c>
      <c r="D148">
        <f>VLOOKUP(A148,[1]Sheet7!$F$4:$I$209,4,FALSE)</f>
        <v>1368</v>
      </c>
      <c r="E148">
        <f>VLOOKUP(A148,[1]Hits!A$1:D$206,4,0)</f>
        <v>13</v>
      </c>
      <c r="F148">
        <f t="shared" si="8"/>
        <v>23067</v>
      </c>
      <c r="G148" s="4">
        <f t="shared" si="6"/>
        <v>0.99204369516600721</v>
      </c>
      <c r="H148" t="str">
        <f t="shared" si="7"/>
        <v>D</v>
      </c>
    </row>
    <row r="149" spans="1:8" x14ac:dyDescent="0.2">
      <c r="A149">
        <v>1140</v>
      </c>
      <c r="B149" t="s">
        <v>129</v>
      </c>
      <c r="C149" t="s">
        <v>5</v>
      </c>
      <c r="D149">
        <f>VLOOKUP(A149,[1]Sheet7!$F$4:$I$209,4,FALSE)</f>
        <v>29440</v>
      </c>
      <c r="E149">
        <f>VLOOKUP(A149,[1]Hits!A$1:D$206,4,0)</f>
        <v>12</v>
      </c>
      <c r="F149">
        <f t="shared" si="8"/>
        <v>23079</v>
      </c>
      <c r="G149" s="4">
        <f t="shared" si="6"/>
        <v>0.99255977980388788</v>
      </c>
      <c r="H149" t="str">
        <f t="shared" si="7"/>
        <v>D</v>
      </c>
    </row>
    <row r="150" spans="1:8" x14ac:dyDescent="0.2">
      <c r="A150">
        <v>1138</v>
      </c>
      <c r="B150" t="s">
        <v>134</v>
      </c>
      <c r="C150" t="s">
        <v>5</v>
      </c>
      <c r="D150">
        <f>VLOOKUP(A150,[1]Sheet7!$F$4:$I$209,4,FALSE)</f>
        <v>24705</v>
      </c>
      <c r="E150">
        <f>VLOOKUP(A150,[1]Hits!A$1:D$206,4,0)</f>
        <v>12</v>
      </c>
      <c r="F150">
        <f t="shared" si="8"/>
        <v>23091</v>
      </c>
      <c r="G150" s="4">
        <f t="shared" si="6"/>
        <v>0.99307586444176843</v>
      </c>
      <c r="H150" t="str">
        <f t="shared" si="7"/>
        <v>D</v>
      </c>
    </row>
    <row r="151" spans="1:8" x14ac:dyDescent="0.2">
      <c r="A151">
        <v>1100</v>
      </c>
      <c r="B151" t="s">
        <v>132</v>
      </c>
      <c r="C151" t="s">
        <v>5</v>
      </c>
      <c r="D151">
        <f>VLOOKUP(A151,[1]Sheet7!$F$4:$I$209,4,FALSE)</f>
        <v>26260</v>
      </c>
      <c r="E151">
        <f>VLOOKUP(A151,[1]Hits!A$1:D$206,4,0)</f>
        <v>9</v>
      </c>
      <c r="F151">
        <f t="shared" si="8"/>
        <v>23100</v>
      </c>
      <c r="G151" s="4">
        <f t="shared" si="6"/>
        <v>0.99346292792017887</v>
      </c>
      <c r="H151" t="str">
        <f t="shared" si="7"/>
        <v>D</v>
      </c>
    </row>
    <row r="152" spans="1:8" x14ac:dyDescent="0.2">
      <c r="A152">
        <v>1015</v>
      </c>
      <c r="B152" t="s">
        <v>207</v>
      </c>
      <c r="C152" t="s">
        <v>5</v>
      </c>
      <c r="D152">
        <f>VLOOKUP(A152,[1]Sheet7!$F$4:$I$209,4,FALSE)</f>
        <v>675</v>
      </c>
      <c r="E152">
        <f>VLOOKUP(A152,[1]Hits!A$1:D$206,4,0)</f>
        <v>9</v>
      </c>
      <c r="F152">
        <f t="shared" si="8"/>
        <v>23109</v>
      </c>
      <c r="G152" s="4">
        <f t="shared" si="6"/>
        <v>0.99384999139858932</v>
      </c>
      <c r="H152" t="str">
        <f t="shared" si="7"/>
        <v>D</v>
      </c>
    </row>
    <row r="153" spans="1:8" x14ac:dyDescent="0.2">
      <c r="A153">
        <v>1017</v>
      </c>
      <c r="B153" t="s">
        <v>176</v>
      </c>
      <c r="C153" t="s">
        <v>5</v>
      </c>
      <c r="D153">
        <f>VLOOKUP(A153,[1]Sheet7!$F$4:$I$209,4,FALSE)</f>
        <v>5166</v>
      </c>
      <c r="E153">
        <f>VLOOKUP(A153,[1]Hits!A$1:D$206,4,0)</f>
        <v>8</v>
      </c>
      <c r="F153">
        <f t="shared" si="8"/>
        <v>23117</v>
      </c>
      <c r="G153" s="4">
        <f t="shared" si="6"/>
        <v>0.99419404782384313</v>
      </c>
      <c r="H153" t="str">
        <f t="shared" si="7"/>
        <v>D</v>
      </c>
    </row>
    <row r="154" spans="1:8" x14ac:dyDescent="0.2">
      <c r="A154">
        <v>1019</v>
      </c>
      <c r="B154" t="s">
        <v>195</v>
      </c>
      <c r="C154" t="s">
        <v>5</v>
      </c>
      <c r="D154">
        <f>VLOOKUP(A154,[1]Sheet7!$F$4:$I$209,4,FALSE)</f>
        <v>2500</v>
      </c>
      <c r="E154">
        <f>VLOOKUP(A154,[1]Hits!A$1:D$206,4,0)</f>
        <v>7</v>
      </c>
      <c r="F154">
        <f t="shared" si="8"/>
        <v>23124</v>
      </c>
      <c r="G154" s="4">
        <f t="shared" si="6"/>
        <v>0.99449509719594009</v>
      </c>
      <c r="H154" t="str">
        <f t="shared" si="7"/>
        <v>D</v>
      </c>
    </row>
    <row r="155" spans="1:8" x14ac:dyDescent="0.2">
      <c r="A155">
        <v>1099</v>
      </c>
      <c r="B155" t="s">
        <v>138</v>
      </c>
      <c r="C155" t="s">
        <v>5</v>
      </c>
      <c r="D155">
        <f>VLOOKUP(A155,[1]Sheet7!$F$4:$I$209,4,FALSE)</f>
        <v>17876</v>
      </c>
      <c r="E155">
        <f>VLOOKUP(A155,[1]Hits!A$1:D$206,4,0)</f>
        <v>6</v>
      </c>
      <c r="F155">
        <f t="shared" si="8"/>
        <v>23130</v>
      </c>
      <c r="G155" s="4">
        <f t="shared" si="6"/>
        <v>0.99475313951488042</v>
      </c>
      <c r="H155" t="str">
        <f t="shared" si="7"/>
        <v>D</v>
      </c>
    </row>
    <row r="156" spans="1:8" x14ac:dyDescent="0.2">
      <c r="A156">
        <v>1089</v>
      </c>
      <c r="B156" t="s">
        <v>142</v>
      </c>
      <c r="C156" t="s">
        <v>5</v>
      </c>
      <c r="D156">
        <f>VLOOKUP(A156,[1]Sheet7!$F$4:$I$209,4,FALSE)</f>
        <v>15960</v>
      </c>
      <c r="E156">
        <f>VLOOKUP(A156,[1]Hits!A$1:D$206,4,0)</f>
        <v>6</v>
      </c>
      <c r="F156">
        <f t="shared" si="8"/>
        <v>23136</v>
      </c>
      <c r="G156" s="4">
        <f t="shared" si="6"/>
        <v>0.99501118183382076</v>
      </c>
      <c r="H156" t="str">
        <f t="shared" si="7"/>
        <v>D</v>
      </c>
    </row>
    <row r="157" spans="1:8" x14ac:dyDescent="0.2">
      <c r="A157">
        <v>1095</v>
      </c>
      <c r="B157" t="s">
        <v>154</v>
      </c>
      <c r="C157" t="s">
        <v>5</v>
      </c>
      <c r="D157">
        <f>VLOOKUP(A157,[1]Sheet7!$F$4:$I$209,4,FALSE)</f>
        <v>9198</v>
      </c>
      <c r="E157">
        <f>VLOOKUP(A157,[1]Hits!A$1:D$206,4,0)</f>
        <v>6</v>
      </c>
      <c r="F157">
        <f t="shared" si="8"/>
        <v>23142</v>
      </c>
      <c r="G157" s="4">
        <f t="shared" si="6"/>
        <v>0.99526922415276109</v>
      </c>
      <c r="H157" t="str">
        <f t="shared" si="7"/>
        <v>D</v>
      </c>
    </row>
    <row r="158" spans="1:8" x14ac:dyDescent="0.2">
      <c r="A158">
        <v>1096</v>
      </c>
      <c r="B158" t="s">
        <v>144</v>
      </c>
      <c r="C158" t="s">
        <v>5</v>
      </c>
      <c r="D158">
        <f>VLOOKUP(A158,[1]Sheet7!$F$4:$I$209,4,FALSE)</f>
        <v>14476</v>
      </c>
      <c r="E158">
        <f>VLOOKUP(A158,[1]Hits!A$1:D$206,4,0)</f>
        <v>5</v>
      </c>
      <c r="F158">
        <f t="shared" si="8"/>
        <v>23147</v>
      </c>
      <c r="G158" s="4">
        <f t="shared" si="6"/>
        <v>0.99548425941854468</v>
      </c>
      <c r="H158" t="str">
        <f t="shared" si="7"/>
        <v>D</v>
      </c>
    </row>
    <row r="159" spans="1:8" x14ac:dyDescent="0.2">
      <c r="A159">
        <v>1080</v>
      </c>
      <c r="B159" t="s">
        <v>149</v>
      </c>
      <c r="C159" t="s">
        <v>5</v>
      </c>
      <c r="D159">
        <f>VLOOKUP(A159,[1]Sheet7!$F$4:$I$209,4,FALSE)</f>
        <v>12274</v>
      </c>
      <c r="E159">
        <f>VLOOKUP(A159,[1]Hits!A$1:D$206,4,0)</f>
        <v>5</v>
      </c>
      <c r="F159">
        <f t="shared" si="8"/>
        <v>23152</v>
      </c>
      <c r="G159" s="4">
        <f t="shared" si="6"/>
        <v>0.99569929468432827</v>
      </c>
      <c r="H159" t="str">
        <f t="shared" si="7"/>
        <v>D</v>
      </c>
    </row>
    <row r="160" spans="1:8" x14ac:dyDescent="0.2">
      <c r="A160">
        <v>1137</v>
      </c>
      <c r="B160" t="s">
        <v>163</v>
      </c>
      <c r="C160" t="s">
        <v>5</v>
      </c>
      <c r="D160">
        <f>VLOOKUP(A160,[1]Sheet7!$F$4:$I$209,4,FALSE)</f>
        <v>6556</v>
      </c>
      <c r="E160">
        <f>VLOOKUP(A160,[1]Hits!A$1:D$206,4,0)</f>
        <v>5</v>
      </c>
      <c r="F160">
        <f t="shared" si="8"/>
        <v>23157</v>
      </c>
      <c r="G160" s="4">
        <f t="shared" si="6"/>
        <v>0.99591432995011187</v>
      </c>
      <c r="H160" t="str">
        <f t="shared" si="7"/>
        <v>D</v>
      </c>
    </row>
    <row r="161" spans="1:8" x14ac:dyDescent="0.2">
      <c r="A161">
        <v>1141</v>
      </c>
      <c r="B161" t="s">
        <v>166</v>
      </c>
      <c r="C161" t="s">
        <v>5</v>
      </c>
      <c r="D161">
        <f>VLOOKUP(A161,[1]Sheet7!$F$4:$I$209,4,FALSE)</f>
        <v>6440</v>
      </c>
      <c r="E161">
        <f>VLOOKUP(A161,[1]Hits!A$1:D$206,4,0)</f>
        <v>5</v>
      </c>
      <c r="F161">
        <f t="shared" si="8"/>
        <v>23162</v>
      </c>
      <c r="G161" s="4">
        <f t="shared" si="6"/>
        <v>0.99612936521589546</v>
      </c>
      <c r="H161" t="str">
        <f t="shared" si="7"/>
        <v>D</v>
      </c>
    </row>
    <row r="162" spans="1:8" x14ac:dyDescent="0.2">
      <c r="A162">
        <v>1071</v>
      </c>
      <c r="B162" t="s">
        <v>153</v>
      </c>
      <c r="C162" t="s">
        <v>5</v>
      </c>
      <c r="D162">
        <f>VLOOKUP(A162,[1]Sheet7!$F$4:$I$209,4,FALSE)</f>
        <v>10024</v>
      </c>
      <c r="E162">
        <f>VLOOKUP(A162,[1]Hits!A$1:D$206,4,0)</f>
        <v>4</v>
      </c>
      <c r="F162">
        <f t="shared" si="8"/>
        <v>23166</v>
      </c>
      <c r="G162" s="4">
        <f t="shared" si="6"/>
        <v>0.99630139342852231</v>
      </c>
      <c r="H162" t="str">
        <f t="shared" si="7"/>
        <v>D</v>
      </c>
    </row>
    <row r="163" spans="1:8" x14ac:dyDescent="0.2">
      <c r="A163">
        <v>1084</v>
      </c>
      <c r="B163" t="s">
        <v>155</v>
      </c>
      <c r="C163" t="s">
        <v>5</v>
      </c>
      <c r="D163">
        <f>VLOOKUP(A163,[1]Sheet7!$F$4:$I$209,4,FALSE)</f>
        <v>8569</v>
      </c>
      <c r="E163">
        <f>VLOOKUP(A163,[1]Hits!A$1:D$206,4,0)</f>
        <v>4</v>
      </c>
      <c r="F163">
        <f t="shared" si="8"/>
        <v>23170</v>
      </c>
      <c r="G163" s="4">
        <f t="shared" si="6"/>
        <v>0.99647342164114916</v>
      </c>
      <c r="H163" t="str">
        <f t="shared" si="7"/>
        <v>D</v>
      </c>
    </row>
    <row r="164" spans="1:8" x14ac:dyDescent="0.2">
      <c r="A164">
        <v>1110</v>
      </c>
      <c r="B164" t="s">
        <v>137</v>
      </c>
      <c r="C164" t="s">
        <v>5</v>
      </c>
      <c r="D164">
        <f>VLOOKUP(A164,[1]Sheet7!$F$4:$I$209,4,FALSE)</f>
        <v>18225</v>
      </c>
      <c r="E164">
        <f>VLOOKUP(A164,[1]Hits!A$1:D$206,4,0)</f>
        <v>3</v>
      </c>
      <c r="F164">
        <f t="shared" si="8"/>
        <v>23173</v>
      </c>
      <c r="G164" s="4">
        <f t="shared" si="6"/>
        <v>0.99660244280061927</v>
      </c>
      <c r="H164" t="str">
        <f t="shared" si="7"/>
        <v>D</v>
      </c>
    </row>
    <row r="165" spans="1:8" x14ac:dyDescent="0.2">
      <c r="A165">
        <v>1081</v>
      </c>
      <c r="B165" t="s">
        <v>150</v>
      </c>
      <c r="C165" t="s">
        <v>5</v>
      </c>
      <c r="D165">
        <f>VLOOKUP(A165,[1]Sheet7!$F$4:$I$209,4,FALSE)</f>
        <v>10794</v>
      </c>
      <c r="E165">
        <f>VLOOKUP(A165,[1]Hits!A$1:D$206,4,0)</f>
        <v>3</v>
      </c>
      <c r="F165">
        <f t="shared" si="8"/>
        <v>23176</v>
      </c>
      <c r="G165" s="4">
        <f t="shared" si="6"/>
        <v>0.99673146396008949</v>
      </c>
      <c r="H165" t="str">
        <f t="shared" si="7"/>
        <v>D</v>
      </c>
    </row>
    <row r="166" spans="1:8" x14ac:dyDescent="0.2">
      <c r="A166">
        <v>1119</v>
      </c>
      <c r="B166" t="s">
        <v>159</v>
      </c>
      <c r="C166" t="s">
        <v>5</v>
      </c>
      <c r="D166">
        <f>VLOOKUP(A166,[1]Sheet7!$F$4:$I$209,4,FALSE)</f>
        <v>7590</v>
      </c>
      <c r="E166">
        <f>VLOOKUP(A166,[1]Hits!A$1:D$206,4,0)</f>
        <v>3</v>
      </c>
      <c r="F166">
        <f t="shared" si="8"/>
        <v>23179</v>
      </c>
      <c r="G166" s="4">
        <f t="shared" si="6"/>
        <v>0.9968604851195596</v>
      </c>
      <c r="H166" t="str">
        <f t="shared" si="7"/>
        <v>D</v>
      </c>
    </row>
    <row r="167" spans="1:8" x14ac:dyDescent="0.2">
      <c r="A167">
        <v>1149</v>
      </c>
      <c r="B167" t="s">
        <v>160</v>
      </c>
      <c r="C167" t="s">
        <v>5</v>
      </c>
      <c r="D167">
        <f>VLOOKUP(A167,[1]Sheet7!$F$4:$I$209,4,FALSE)</f>
        <v>6790</v>
      </c>
      <c r="E167">
        <f>VLOOKUP(A167,[1]Hits!A$1:D$206,4,0)</f>
        <v>3</v>
      </c>
      <c r="F167">
        <f t="shared" si="8"/>
        <v>23182</v>
      </c>
      <c r="G167" s="4">
        <f t="shared" si="6"/>
        <v>0.99698950627902971</v>
      </c>
      <c r="H167" t="str">
        <f t="shared" si="7"/>
        <v>D</v>
      </c>
    </row>
    <row r="168" spans="1:8" x14ac:dyDescent="0.2">
      <c r="A168">
        <v>1101</v>
      </c>
      <c r="B168" t="s">
        <v>164</v>
      </c>
      <c r="C168" t="s">
        <v>165</v>
      </c>
      <c r="D168">
        <f>VLOOKUP(A168,[1]Sheet7!$F$4:$I$209,4,FALSE)</f>
        <v>6536</v>
      </c>
      <c r="E168">
        <f>VLOOKUP(A168,[1]Hits!A$1:D$206,4,0)</f>
        <v>3</v>
      </c>
      <c r="F168">
        <f t="shared" si="8"/>
        <v>23185</v>
      </c>
      <c r="G168" s="4">
        <f t="shared" si="6"/>
        <v>0.99711852743849994</v>
      </c>
      <c r="H168" t="str">
        <f t="shared" si="7"/>
        <v>D</v>
      </c>
    </row>
    <row r="169" spans="1:8" x14ac:dyDescent="0.2">
      <c r="A169">
        <v>1114</v>
      </c>
      <c r="B169" t="s">
        <v>167</v>
      </c>
      <c r="C169" t="s">
        <v>5</v>
      </c>
      <c r="D169">
        <f>VLOOKUP(A169,[1]Sheet7!$F$4:$I$209,4,FALSE)</f>
        <v>6439</v>
      </c>
      <c r="E169">
        <f>VLOOKUP(A169,[1]Hits!A$1:D$206,4,0)</f>
        <v>3</v>
      </c>
      <c r="F169">
        <f t="shared" si="8"/>
        <v>23188</v>
      </c>
      <c r="G169" s="4">
        <f t="shared" si="6"/>
        <v>0.99724754859797005</v>
      </c>
      <c r="H169" t="str">
        <f t="shared" si="7"/>
        <v>D</v>
      </c>
    </row>
    <row r="170" spans="1:8" x14ac:dyDescent="0.2">
      <c r="A170">
        <v>1079</v>
      </c>
      <c r="B170" t="s">
        <v>169</v>
      </c>
      <c r="C170" t="s">
        <v>5</v>
      </c>
      <c r="D170">
        <f>VLOOKUP(A170,[1]Sheet7!$F$4:$I$209,4,FALSE)</f>
        <v>6210</v>
      </c>
      <c r="E170">
        <f>VLOOKUP(A170,[1]Hits!A$1:D$206,4,0)</f>
        <v>3</v>
      </c>
      <c r="F170">
        <f t="shared" si="8"/>
        <v>23191</v>
      </c>
      <c r="G170" s="4">
        <f t="shared" si="6"/>
        <v>0.99737656975744027</v>
      </c>
      <c r="H170" t="str">
        <f t="shared" si="7"/>
        <v>D</v>
      </c>
    </row>
    <row r="171" spans="1:8" x14ac:dyDescent="0.2">
      <c r="A171">
        <v>1108</v>
      </c>
      <c r="B171" t="s">
        <v>171</v>
      </c>
      <c r="C171" t="s">
        <v>5</v>
      </c>
      <c r="D171">
        <f>VLOOKUP(A171,[1]Sheet7!$F$4:$I$209,4,FALSE)</f>
        <v>5805</v>
      </c>
      <c r="E171">
        <f>VLOOKUP(A171,[1]Hits!A$1:D$206,4,0)</f>
        <v>3</v>
      </c>
      <c r="F171">
        <f t="shared" si="8"/>
        <v>23194</v>
      </c>
      <c r="G171" s="4">
        <f t="shared" si="6"/>
        <v>0.99750559091691038</v>
      </c>
      <c r="H171" t="str">
        <f t="shared" si="7"/>
        <v>D</v>
      </c>
    </row>
    <row r="172" spans="1:8" x14ac:dyDescent="0.2">
      <c r="A172">
        <v>1116</v>
      </c>
      <c r="B172" t="s">
        <v>175</v>
      </c>
      <c r="C172" t="s">
        <v>5</v>
      </c>
      <c r="D172">
        <f>VLOOKUP(A172,[1]Sheet7!$F$4:$I$209,4,FALSE)</f>
        <v>5320</v>
      </c>
      <c r="E172">
        <f>VLOOKUP(A172,[1]Hits!A$1:D$206,4,0)</f>
        <v>3</v>
      </c>
      <c r="F172">
        <f t="shared" si="8"/>
        <v>23197</v>
      </c>
      <c r="G172" s="4">
        <f t="shared" si="6"/>
        <v>0.99763461207638049</v>
      </c>
      <c r="H172" t="str">
        <f t="shared" si="7"/>
        <v>D</v>
      </c>
    </row>
    <row r="173" spans="1:8" x14ac:dyDescent="0.2">
      <c r="A173">
        <v>1073</v>
      </c>
      <c r="B173" t="s">
        <v>179</v>
      </c>
      <c r="C173" t="s">
        <v>5</v>
      </c>
      <c r="D173">
        <f>VLOOKUP(A173,[1]Sheet7!$F$4:$I$209,4,FALSE)</f>
        <v>4888</v>
      </c>
      <c r="E173">
        <f>VLOOKUP(A173,[1]Hits!A$1:D$206,4,0)</f>
        <v>3</v>
      </c>
      <c r="F173">
        <f t="shared" si="8"/>
        <v>23200</v>
      </c>
      <c r="G173" s="4">
        <f t="shared" si="6"/>
        <v>0.99776363323585071</v>
      </c>
      <c r="H173" t="str">
        <f t="shared" si="7"/>
        <v>D</v>
      </c>
    </row>
    <row r="174" spans="1:8" x14ac:dyDescent="0.2">
      <c r="A174">
        <v>1118</v>
      </c>
      <c r="B174" t="s">
        <v>182</v>
      </c>
      <c r="C174" t="s">
        <v>5</v>
      </c>
      <c r="D174">
        <f>VLOOKUP(A174,[1]Sheet7!$F$4:$I$209,4,FALSE)</f>
        <v>4584</v>
      </c>
      <c r="E174">
        <f>VLOOKUP(A174,[1]Hits!A$1:D$206,4,0)</f>
        <v>3</v>
      </c>
      <c r="F174">
        <f t="shared" si="8"/>
        <v>23203</v>
      </c>
      <c r="G174" s="4">
        <f t="shared" si="6"/>
        <v>0.99789265439532082</v>
      </c>
      <c r="H174" t="str">
        <f t="shared" si="7"/>
        <v>D</v>
      </c>
    </row>
    <row r="175" spans="1:8" x14ac:dyDescent="0.2">
      <c r="A175">
        <v>1072</v>
      </c>
      <c r="B175" t="s">
        <v>184</v>
      </c>
      <c r="C175" t="s">
        <v>5</v>
      </c>
      <c r="D175">
        <f>VLOOKUP(A175,[1]Sheet7!$F$4:$I$209,4,FALSE)</f>
        <v>4263</v>
      </c>
      <c r="E175">
        <f>VLOOKUP(A175,[1]Hits!A$1:D$206,4,0)</f>
        <v>3</v>
      </c>
      <c r="F175">
        <f t="shared" si="8"/>
        <v>23206</v>
      </c>
      <c r="G175" s="4">
        <f t="shared" si="6"/>
        <v>0.99802167555479093</v>
      </c>
      <c r="H175" t="str">
        <f t="shared" si="7"/>
        <v>D</v>
      </c>
    </row>
    <row r="176" spans="1:8" x14ac:dyDescent="0.2">
      <c r="A176">
        <v>1111</v>
      </c>
      <c r="B176" t="s">
        <v>122</v>
      </c>
      <c r="C176" t="s">
        <v>5</v>
      </c>
      <c r="D176">
        <f>VLOOKUP(A176,[1]Sheet7!$F$4:$I$209,4,FALSE)</f>
        <v>32400</v>
      </c>
      <c r="E176">
        <f>VLOOKUP(A176,[1]Hits!A$1:D$206,4,0)</f>
        <v>2</v>
      </c>
      <c r="F176">
        <f t="shared" si="8"/>
        <v>23208</v>
      </c>
      <c r="G176" s="4">
        <f t="shared" si="6"/>
        <v>0.99810768966110441</v>
      </c>
      <c r="H176" t="str">
        <f t="shared" si="7"/>
        <v>D</v>
      </c>
    </row>
    <row r="177" spans="1:8" x14ac:dyDescent="0.2">
      <c r="A177">
        <v>1082</v>
      </c>
      <c r="B177" t="s">
        <v>151</v>
      </c>
      <c r="C177" t="s">
        <v>5</v>
      </c>
      <c r="D177">
        <f>VLOOKUP(A177,[1]Sheet7!$F$4:$I$209,4,FALSE)</f>
        <v>10530</v>
      </c>
      <c r="E177">
        <f>VLOOKUP(A177,[1]Hits!A$1:D$206,4,0)</f>
        <v>2</v>
      </c>
      <c r="F177">
        <f t="shared" si="8"/>
        <v>23210</v>
      </c>
      <c r="G177" s="4">
        <f t="shared" si="6"/>
        <v>0.99819370376741789</v>
      </c>
      <c r="H177" t="str">
        <f t="shared" si="7"/>
        <v>D</v>
      </c>
    </row>
    <row r="178" spans="1:8" x14ac:dyDescent="0.2">
      <c r="A178">
        <v>1107</v>
      </c>
      <c r="B178" t="s">
        <v>156</v>
      </c>
      <c r="C178" t="s">
        <v>5</v>
      </c>
      <c r="D178">
        <f>VLOOKUP(A178,[1]Sheet7!$F$4:$I$209,4,FALSE)</f>
        <v>8388</v>
      </c>
      <c r="E178">
        <f>VLOOKUP(A178,[1]Hits!A$1:D$206,4,0)</f>
        <v>2</v>
      </c>
      <c r="F178">
        <f t="shared" si="8"/>
        <v>23212</v>
      </c>
      <c r="G178" s="4">
        <f t="shared" si="6"/>
        <v>0.99827971787373126</v>
      </c>
      <c r="H178" t="str">
        <f t="shared" si="7"/>
        <v>D</v>
      </c>
    </row>
    <row r="179" spans="1:8" x14ac:dyDescent="0.2">
      <c r="A179">
        <v>1074</v>
      </c>
      <c r="B179" t="s">
        <v>157</v>
      </c>
      <c r="C179" t="s">
        <v>5</v>
      </c>
      <c r="D179">
        <f>VLOOKUP(A179,[1]Sheet7!$F$4:$I$209,4,FALSE)</f>
        <v>7659</v>
      </c>
      <c r="E179">
        <f>VLOOKUP(A179,[1]Hits!A$1:D$206,4,0)</f>
        <v>2</v>
      </c>
      <c r="F179">
        <f t="shared" si="8"/>
        <v>23214</v>
      </c>
      <c r="G179" s="4">
        <f t="shared" si="6"/>
        <v>0.99836573198004475</v>
      </c>
      <c r="H179" t="str">
        <f t="shared" si="7"/>
        <v>D</v>
      </c>
    </row>
    <row r="180" spans="1:8" x14ac:dyDescent="0.2">
      <c r="A180">
        <v>1145</v>
      </c>
      <c r="B180" t="s">
        <v>158</v>
      </c>
      <c r="C180" t="s">
        <v>5</v>
      </c>
      <c r="D180">
        <f>VLOOKUP(A180,[1]Sheet7!$F$4:$I$209,4,FALSE)</f>
        <v>7648</v>
      </c>
      <c r="E180">
        <f>VLOOKUP(A180,[1]Hits!A$1:D$206,4,0)</f>
        <v>2</v>
      </c>
      <c r="F180">
        <f t="shared" si="8"/>
        <v>23216</v>
      </c>
      <c r="G180" s="4">
        <f t="shared" si="6"/>
        <v>0.99845174608635812</v>
      </c>
      <c r="H180" t="str">
        <f t="shared" si="7"/>
        <v>D</v>
      </c>
    </row>
    <row r="181" spans="1:8" x14ac:dyDescent="0.2">
      <c r="A181">
        <v>1102</v>
      </c>
      <c r="B181" t="s">
        <v>162</v>
      </c>
      <c r="C181" t="s">
        <v>5</v>
      </c>
      <c r="D181">
        <f>VLOOKUP(A181,[1]Sheet7!$F$4:$I$209,4,FALSE)</f>
        <v>6556</v>
      </c>
      <c r="E181">
        <f>VLOOKUP(A181,[1]Hits!A$1:D$206,4,0)</f>
        <v>2</v>
      </c>
      <c r="F181">
        <f t="shared" si="8"/>
        <v>23218</v>
      </c>
      <c r="G181" s="4">
        <f t="shared" si="6"/>
        <v>0.9985377601926716</v>
      </c>
      <c r="H181" t="str">
        <f t="shared" si="7"/>
        <v>D</v>
      </c>
    </row>
    <row r="182" spans="1:8" x14ac:dyDescent="0.2">
      <c r="A182">
        <v>1122</v>
      </c>
      <c r="B182" t="s">
        <v>170</v>
      </c>
      <c r="C182" t="s">
        <v>5</v>
      </c>
      <c r="D182">
        <f>VLOOKUP(A182,[1]Sheet7!$F$4:$I$209,4,FALSE)</f>
        <v>6105</v>
      </c>
      <c r="E182">
        <f>VLOOKUP(A182,[1]Hits!A$1:D$206,4,0)</f>
        <v>2</v>
      </c>
      <c r="F182">
        <f t="shared" si="8"/>
        <v>23220</v>
      </c>
      <c r="G182" s="4">
        <f t="shared" si="6"/>
        <v>0.99862377429898508</v>
      </c>
      <c r="H182" t="str">
        <f t="shared" si="7"/>
        <v>D</v>
      </c>
    </row>
    <row r="183" spans="1:8" x14ac:dyDescent="0.2">
      <c r="A183">
        <v>1112</v>
      </c>
      <c r="B183" t="s">
        <v>172</v>
      </c>
      <c r="C183" t="s">
        <v>5</v>
      </c>
      <c r="D183">
        <f>VLOOKUP(A183,[1]Sheet7!$F$4:$I$209,4,FALSE)</f>
        <v>5656</v>
      </c>
      <c r="E183">
        <f>VLOOKUP(A183,[1]Hits!A$1:D$206,4,0)</f>
        <v>2</v>
      </c>
      <c r="F183">
        <f t="shared" si="8"/>
        <v>23222</v>
      </c>
      <c r="G183" s="4">
        <f t="shared" si="6"/>
        <v>0.99870978840529845</v>
      </c>
      <c r="H183" t="str">
        <f t="shared" si="7"/>
        <v>D</v>
      </c>
    </row>
    <row r="184" spans="1:8" x14ac:dyDescent="0.2">
      <c r="A184">
        <v>1147</v>
      </c>
      <c r="B184" t="s">
        <v>174</v>
      </c>
      <c r="C184" t="s">
        <v>5</v>
      </c>
      <c r="D184">
        <f>VLOOKUP(A184,[1]Sheet7!$F$4:$I$209,4,FALSE)</f>
        <v>5425</v>
      </c>
      <c r="E184">
        <f>VLOOKUP(A184,[1]Hits!A$1:D$206,4,0)</f>
        <v>2</v>
      </c>
      <c r="F184">
        <f t="shared" si="8"/>
        <v>23224</v>
      </c>
      <c r="G184" s="4">
        <f t="shared" si="6"/>
        <v>0.99879580251161193</v>
      </c>
      <c r="H184" t="str">
        <f t="shared" si="7"/>
        <v>D</v>
      </c>
    </row>
    <row r="185" spans="1:8" x14ac:dyDescent="0.2">
      <c r="A185">
        <v>1098</v>
      </c>
      <c r="B185" t="s">
        <v>178</v>
      </c>
      <c r="C185" t="s">
        <v>5</v>
      </c>
      <c r="D185">
        <f>VLOOKUP(A185,[1]Sheet7!$F$4:$I$209,4,FALSE)</f>
        <v>5133</v>
      </c>
      <c r="E185">
        <f>VLOOKUP(A185,[1]Hits!A$1:D$206,4,0)</f>
        <v>2</v>
      </c>
      <c r="F185">
        <f t="shared" si="8"/>
        <v>23226</v>
      </c>
      <c r="G185" s="4">
        <f t="shared" si="6"/>
        <v>0.9988818166179253</v>
      </c>
      <c r="H185" t="str">
        <f t="shared" si="7"/>
        <v>D</v>
      </c>
    </row>
    <row r="186" spans="1:8" x14ac:dyDescent="0.2">
      <c r="A186">
        <v>1124</v>
      </c>
      <c r="B186" t="s">
        <v>183</v>
      </c>
      <c r="C186" t="s">
        <v>5</v>
      </c>
      <c r="D186">
        <f>VLOOKUP(A186,[1]Sheet7!$F$4:$I$209,4,FALSE)</f>
        <v>4389</v>
      </c>
      <c r="E186">
        <f>VLOOKUP(A186,[1]Hits!A$1:D$206,4,0)</f>
        <v>2</v>
      </c>
      <c r="F186">
        <f t="shared" si="8"/>
        <v>23228</v>
      </c>
      <c r="G186" s="4">
        <f t="shared" si="6"/>
        <v>0.99896783072423878</v>
      </c>
      <c r="H186" t="str">
        <f t="shared" si="7"/>
        <v>D</v>
      </c>
    </row>
    <row r="187" spans="1:8" x14ac:dyDescent="0.2">
      <c r="A187">
        <v>1146</v>
      </c>
      <c r="B187" t="s">
        <v>186</v>
      </c>
      <c r="C187" t="s">
        <v>5</v>
      </c>
      <c r="D187">
        <f>VLOOKUP(A187,[1]Sheet7!$F$4:$I$209,4,FALSE)</f>
        <v>4050</v>
      </c>
      <c r="E187">
        <f>VLOOKUP(A187,[1]Hits!A$1:D$206,4,0)</f>
        <v>2</v>
      </c>
      <c r="F187">
        <f t="shared" si="8"/>
        <v>23230</v>
      </c>
      <c r="G187" s="4">
        <f t="shared" si="6"/>
        <v>0.99905384483055226</v>
      </c>
      <c r="H187" t="str">
        <f t="shared" si="7"/>
        <v>D</v>
      </c>
    </row>
    <row r="188" spans="1:8" x14ac:dyDescent="0.2">
      <c r="A188">
        <v>1077</v>
      </c>
      <c r="B188" t="s">
        <v>187</v>
      </c>
      <c r="C188" t="s">
        <v>5</v>
      </c>
      <c r="D188">
        <f>VLOOKUP(A188,[1]Sheet7!$F$4:$I$209,4,FALSE)</f>
        <v>3978</v>
      </c>
      <c r="E188">
        <f>VLOOKUP(A188,[1]Hits!A$1:D$206,4,0)</f>
        <v>2</v>
      </c>
      <c r="F188">
        <f t="shared" si="8"/>
        <v>23232</v>
      </c>
      <c r="G188" s="4">
        <f t="shared" si="6"/>
        <v>0.99913985893686563</v>
      </c>
      <c r="H188" t="str">
        <f t="shared" si="7"/>
        <v>D</v>
      </c>
    </row>
    <row r="189" spans="1:8" x14ac:dyDescent="0.2">
      <c r="A189">
        <v>1103</v>
      </c>
      <c r="B189" t="s">
        <v>192</v>
      </c>
      <c r="C189" t="s">
        <v>5</v>
      </c>
      <c r="D189">
        <f>VLOOKUP(A189,[1]Sheet7!$F$4:$I$209,4,FALSE)</f>
        <v>2907</v>
      </c>
      <c r="E189">
        <f>VLOOKUP(A189,[1]Hits!A$1:D$206,4,0)</f>
        <v>2</v>
      </c>
      <c r="F189">
        <f t="shared" si="8"/>
        <v>23234</v>
      </c>
      <c r="G189" s="4">
        <f t="shared" si="6"/>
        <v>0.99922587304317911</v>
      </c>
      <c r="H189" t="str">
        <f t="shared" si="7"/>
        <v>D</v>
      </c>
    </row>
    <row r="190" spans="1:8" x14ac:dyDescent="0.2">
      <c r="A190">
        <v>1123</v>
      </c>
      <c r="B190" t="s">
        <v>201</v>
      </c>
      <c r="C190" t="s">
        <v>5</v>
      </c>
      <c r="D190">
        <f>VLOOKUP(A190,[1]Sheet7!$F$4:$I$209,4,FALSE)</f>
        <v>1830</v>
      </c>
      <c r="E190">
        <f>VLOOKUP(A190,[1]Hits!A$1:D$206,4,0)</f>
        <v>2</v>
      </c>
      <c r="F190">
        <f t="shared" si="8"/>
        <v>23236</v>
      </c>
      <c r="G190" s="4">
        <f t="shared" si="6"/>
        <v>0.99931188714949248</v>
      </c>
      <c r="H190" t="str">
        <f t="shared" si="7"/>
        <v>D</v>
      </c>
    </row>
    <row r="191" spans="1:8" x14ac:dyDescent="0.2">
      <c r="A191">
        <v>1142</v>
      </c>
      <c r="B191" t="s">
        <v>168</v>
      </c>
      <c r="C191" t="s">
        <v>5</v>
      </c>
      <c r="D191">
        <f>VLOOKUP(A191,[1]Sheet7!$F$4:$I$209,4,FALSE)</f>
        <v>6300</v>
      </c>
      <c r="E191">
        <f>VLOOKUP(A191,[1]Hits!A$1:D$206,4,0)</f>
        <v>1</v>
      </c>
      <c r="F191">
        <f t="shared" si="8"/>
        <v>23237</v>
      </c>
      <c r="G191" s="4">
        <f t="shared" si="6"/>
        <v>0.99935489420264922</v>
      </c>
      <c r="H191" t="str">
        <f t="shared" si="7"/>
        <v>D</v>
      </c>
    </row>
    <row r="192" spans="1:8" x14ac:dyDescent="0.2">
      <c r="A192">
        <v>1085</v>
      </c>
      <c r="B192" t="s">
        <v>180</v>
      </c>
      <c r="C192" t="s">
        <v>5</v>
      </c>
      <c r="D192">
        <f>VLOOKUP(A192,[1]Sheet7!$F$4:$I$209,4,FALSE)</f>
        <v>4725</v>
      </c>
      <c r="E192">
        <f>VLOOKUP(A192,[1]Hits!A$1:D$206,4,0)</f>
        <v>1</v>
      </c>
      <c r="F192">
        <f t="shared" si="8"/>
        <v>23238</v>
      </c>
      <c r="G192" s="4">
        <f t="shared" si="6"/>
        <v>0.99939790125580596</v>
      </c>
      <c r="H192" t="str">
        <f t="shared" si="7"/>
        <v>D</v>
      </c>
    </row>
    <row r="193" spans="1:8" x14ac:dyDescent="0.2">
      <c r="A193">
        <v>1078</v>
      </c>
      <c r="B193" t="s">
        <v>185</v>
      </c>
      <c r="C193" t="s">
        <v>5</v>
      </c>
      <c r="D193">
        <f>VLOOKUP(A193,[1]Sheet7!$F$4:$I$209,4,FALSE)</f>
        <v>4200</v>
      </c>
      <c r="E193">
        <f>VLOOKUP(A193,[1]Hits!A$1:D$206,4,0)</f>
        <v>1</v>
      </c>
      <c r="F193">
        <f t="shared" si="8"/>
        <v>23239</v>
      </c>
      <c r="G193" s="4">
        <f t="shared" si="6"/>
        <v>0.99944090830896271</v>
      </c>
      <c r="H193" t="str">
        <f t="shared" si="7"/>
        <v>D</v>
      </c>
    </row>
    <row r="194" spans="1:8" x14ac:dyDescent="0.2">
      <c r="A194">
        <v>1075</v>
      </c>
      <c r="B194" t="s">
        <v>189</v>
      </c>
      <c r="C194" t="s">
        <v>5</v>
      </c>
      <c r="D194">
        <f>VLOOKUP(A194,[1]Sheet7!$F$4:$I$209,4,FALSE)</f>
        <v>3075</v>
      </c>
      <c r="E194">
        <f>VLOOKUP(A194,[1]Hits!A$1:D$206,4,0)</f>
        <v>1</v>
      </c>
      <c r="F194">
        <f t="shared" si="8"/>
        <v>23240</v>
      </c>
      <c r="G194" s="4">
        <f t="shared" si="6"/>
        <v>0.99948391536211934</v>
      </c>
      <c r="H194" t="str">
        <f t="shared" si="7"/>
        <v>D</v>
      </c>
    </row>
    <row r="195" spans="1:8" x14ac:dyDescent="0.2">
      <c r="A195">
        <v>1121</v>
      </c>
      <c r="B195" t="s">
        <v>190</v>
      </c>
      <c r="C195" t="s">
        <v>5</v>
      </c>
      <c r="D195">
        <f>VLOOKUP(A195,[1]Sheet7!$F$4:$I$209,4,FALSE)</f>
        <v>3024</v>
      </c>
      <c r="E195">
        <f>VLOOKUP(A195,[1]Hits!A$1:D$206,4,0)</f>
        <v>1</v>
      </c>
      <c r="F195">
        <f t="shared" si="8"/>
        <v>23241</v>
      </c>
      <c r="G195" s="4">
        <f t="shared" ref="G195:G206" si="9">F195/$F$206</f>
        <v>0.99952692241527608</v>
      </c>
      <c r="H195" t="str">
        <f t="shared" ref="H195:H206" si="10">VLOOKUP(G195,$M$4:$N$7,2,TRUE)</f>
        <v>D</v>
      </c>
    </row>
    <row r="196" spans="1:8" x14ac:dyDescent="0.2">
      <c r="A196">
        <v>1148</v>
      </c>
      <c r="B196" t="s">
        <v>191</v>
      </c>
      <c r="C196" t="s">
        <v>5</v>
      </c>
      <c r="D196">
        <f>VLOOKUP(A196,[1]Sheet7!$F$4:$I$209,4,FALSE)</f>
        <v>2960</v>
      </c>
      <c r="E196">
        <f>VLOOKUP(A196,[1]Hits!A$1:D$206,4,0)</f>
        <v>1</v>
      </c>
      <c r="F196">
        <f t="shared" ref="F196:F206" si="11">E196+F195</f>
        <v>23242</v>
      </c>
      <c r="G196" s="4">
        <f t="shared" si="9"/>
        <v>0.99956992946843282</v>
      </c>
      <c r="H196" t="str">
        <f t="shared" si="10"/>
        <v>D</v>
      </c>
    </row>
    <row r="197" spans="1:8" x14ac:dyDescent="0.2">
      <c r="A197">
        <v>1097</v>
      </c>
      <c r="B197" t="s">
        <v>193</v>
      </c>
      <c r="C197" t="s">
        <v>5</v>
      </c>
      <c r="D197">
        <f>VLOOKUP(A197,[1]Sheet7!$F$4:$I$209,4,FALSE)</f>
        <v>2839</v>
      </c>
      <c r="E197">
        <f>VLOOKUP(A197,[1]Hits!A$1:D$206,4,0)</f>
        <v>1</v>
      </c>
      <c r="F197">
        <f t="shared" si="11"/>
        <v>23243</v>
      </c>
      <c r="G197" s="4">
        <f t="shared" si="9"/>
        <v>0.99961293652158956</v>
      </c>
      <c r="H197" t="str">
        <f t="shared" si="10"/>
        <v>D</v>
      </c>
    </row>
    <row r="198" spans="1:8" x14ac:dyDescent="0.2">
      <c r="A198">
        <v>1076</v>
      </c>
      <c r="B198" t="s">
        <v>194</v>
      </c>
      <c r="C198" t="s">
        <v>5</v>
      </c>
      <c r="D198">
        <f>VLOOKUP(A198,[1]Sheet7!$F$4:$I$209,4,FALSE)</f>
        <v>2592</v>
      </c>
      <c r="E198">
        <f>VLOOKUP(A198,[1]Hits!A$1:D$206,4,0)</f>
        <v>1</v>
      </c>
      <c r="F198">
        <f t="shared" si="11"/>
        <v>23244</v>
      </c>
      <c r="G198" s="4">
        <f t="shared" si="9"/>
        <v>0.9996559435747463</v>
      </c>
      <c r="H198" t="str">
        <f t="shared" si="10"/>
        <v>D</v>
      </c>
    </row>
    <row r="199" spans="1:8" x14ac:dyDescent="0.2">
      <c r="A199">
        <v>1120</v>
      </c>
      <c r="B199" t="s">
        <v>196</v>
      </c>
      <c r="C199" t="s">
        <v>5</v>
      </c>
      <c r="D199">
        <f>VLOOKUP(A199,[1]Sheet7!$F$4:$I$209,4,FALSE)</f>
        <v>2490</v>
      </c>
      <c r="E199">
        <f>VLOOKUP(A199,[1]Hits!A$1:D$206,4,0)</f>
        <v>1</v>
      </c>
      <c r="F199">
        <f t="shared" si="11"/>
        <v>23245</v>
      </c>
      <c r="G199" s="4">
        <f t="shared" si="9"/>
        <v>0.99969895062790293</v>
      </c>
      <c r="H199" t="str">
        <f t="shared" si="10"/>
        <v>D</v>
      </c>
    </row>
    <row r="200" spans="1:8" x14ac:dyDescent="0.2">
      <c r="A200">
        <v>1105</v>
      </c>
      <c r="B200" t="s">
        <v>197</v>
      </c>
      <c r="C200" t="s">
        <v>5</v>
      </c>
      <c r="D200">
        <f>VLOOKUP(A200,[1]Sheet7!$F$4:$I$209,4,FALSE)</f>
        <v>2330</v>
      </c>
      <c r="E200">
        <f>VLOOKUP(A200,[1]Hits!A$1:D$206,4,0)</f>
        <v>1</v>
      </c>
      <c r="F200">
        <f t="shared" si="11"/>
        <v>23246</v>
      </c>
      <c r="G200" s="4">
        <f t="shared" si="9"/>
        <v>0.99974195768105967</v>
      </c>
      <c r="H200" t="str">
        <f t="shared" si="10"/>
        <v>D</v>
      </c>
    </row>
    <row r="201" spans="1:8" x14ac:dyDescent="0.2">
      <c r="A201">
        <v>1144</v>
      </c>
      <c r="B201" t="s">
        <v>198</v>
      </c>
      <c r="C201" t="s">
        <v>5</v>
      </c>
      <c r="D201">
        <f>VLOOKUP(A201,[1]Sheet7!$F$4:$I$209,4,FALSE)</f>
        <v>2275</v>
      </c>
      <c r="E201">
        <f>VLOOKUP(A201,[1]Hits!A$1:D$206,4,0)</f>
        <v>1</v>
      </c>
      <c r="F201">
        <f t="shared" si="11"/>
        <v>23247</v>
      </c>
      <c r="G201" s="4">
        <f t="shared" si="9"/>
        <v>0.99978496473421641</v>
      </c>
      <c r="H201" t="str">
        <f t="shared" si="10"/>
        <v>D</v>
      </c>
    </row>
    <row r="202" spans="1:8" x14ac:dyDescent="0.2">
      <c r="A202">
        <v>1109</v>
      </c>
      <c r="B202" t="s">
        <v>199</v>
      </c>
      <c r="C202" t="s">
        <v>5</v>
      </c>
      <c r="D202">
        <f>VLOOKUP(A202,[1]Sheet7!$F$4:$I$209,4,FALSE)</f>
        <v>2235</v>
      </c>
      <c r="E202">
        <f>VLOOKUP(A202,[1]Hits!A$1:D$206,4,0)</f>
        <v>1</v>
      </c>
      <c r="F202">
        <f t="shared" si="11"/>
        <v>23248</v>
      </c>
      <c r="G202" s="4">
        <f t="shared" si="9"/>
        <v>0.99982797178737315</v>
      </c>
      <c r="H202" t="str">
        <f t="shared" si="10"/>
        <v>D</v>
      </c>
    </row>
    <row r="203" spans="1:8" x14ac:dyDescent="0.2">
      <c r="A203">
        <v>1115</v>
      </c>
      <c r="B203" t="s">
        <v>200</v>
      </c>
      <c r="C203" t="s">
        <v>5</v>
      </c>
      <c r="D203">
        <f>VLOOKUP(A203,[1]Sheet7!$F$4:$I$209,4,FALSE)</f>
        <v>2211</v>
      </c>
      <c r="E203">
        <f>VLOOKUP(A203,[1]Hits!A$1:D$206,4,0)</f>
        <v>1</v>
      </c>
      <c r="F203">
        <f t="shared" si="11"/>
        <v>23249</v>
      </c>
      <c r="G203" s="4">
        <f t="shared" si="9"/>
        <v>0.99987097884052989</v>
      </c>
      <c r="H203" t="str">
        <f t="shared" si="10"/>
        <v>D</v>
      </c>
    </row>
    <row r="204" spans="1:8" x14ac:dyDescent="0.2">
      <c r="A204">
        <v>1113</v>
      </c>
      <c r="B204" t="s">
        <v>202</v>
      </c>
      <c r="C204" t="s">
        <v>5</v>
      </c>
      <c r="D204">
        <f>VLOOKUP(A204,[1]Sheet7!$F$4:$I$209,4,FALSE)</f>
        <v>1582</v>
      </c>
      <c r="E204">
        <f>VLOOKUP(A204,[1]Hits!A$1:D$206,4,0)</f>
        <v>1</v>
      </c>
      <c r="F204">
        <f t="shared" si="11"/>
        <v>23250</v>
      </c>
      <c r="G204" s="4">
        <f t="shared" si="9"/>
        <v>0.99991398589368652</v>
      </c>
      <c r="H204" t="str">
        <f t="shared" si="10"/>
        <v>D</v>
      </c>
    </row>
    <row r="205" spans="1:8" x14ac:dyDescent="0.2">
      <c r="A205">
        <v>1083</v>
      </c>
      <c r="B205" t="s">
        <v>204</v>
      </c>
      <c r="C205" t="s">
        <v>5</v>
      </c>
      <c r="D205">
        <f>VLOOKUP(A205,[1]Sheet7!$F$4:$I$209,4,FALSE)</f>
        <v>1533</v>
      </c>
      <c r="E205">
        <f>VLOOKUP(A205,[1]Hits!A$1:D$206,4,0)</f>
        <v>1</v>
      </c>
      <c r="F205">
        <f t="shared" si="11"/>
        <v>23251</v>
      </c>
      <c r="G205" s="4">
        <f t="shared" si="9"/>
        <v>0.99995699294684326</v>
      </c>
      <c r="H205" t="str">
        <f t="shared" si="10"/>
        <v>D</v>
      </c>
    </row>
    <row r="206" spans="1:8" x14ac:dyDescent="0.2">
      <c r="A206">
        <v>1086</v>
      </c>
      <c r="B206" t="s">
        <v>206</v>
      </c>
      <c r="C206" t="s">
        <v>5</v>
      </c>
      <c r="D206">
        <f>VLOOKUP(A206,[1]Sheet7!$F$4:$I$209,4,FALSE)</f>
        <v>1152</v>
      </c>
      <c r="E206">
        <f>VLOOKUP(A206,[1]Hits!A$1:D$206,4,0)</f>
        <v>1</v>
      </c>
      <c r="F206">
        <f t="shared" si="11"/>
        <v>23252</v>
      </c>
      <c r="G206" s="4">
        <f t="shared" si="9"/>
        <v>1</v>
      </c>
      <c r="H206" t="str">
        <f t="shared" si="10"/>
        <v>D</v>
      </c>
    </row>
  </sheetData>
  <autoFilter ref="A1:E1" xr:uid="{B481B482-8D7F-4549-AC3C-EED67805A2BC}">
    <sortState xmlns:xlrd2="http://schemas.microsoft.com/office/spreadsheetml/2017/richdata2" ref="A2:E206">
      <sortCondition descending="1" ref="E1:E20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006FE-8C41-6A4D-9F30-423FD5BA32C3}">
  <dimension ref="A1:P206"/>
  <sheetViews>
    <sheetView workbookViewId="0">
      <selection activeCell="Q40" sqref="Q40"/>
    </sheetView>
  </sheetViews>
  <sheetFormatPr baseColWidth="10" defaultRowHeight="15" x14ac:dyDescent="0.2"/>
  <cols>
    <col min="1" max="1" width="13.83203125" customWidth="1"/>
    <col min="2" max="2" width="34.5" bestFit="1" customWidth="1"/>
    <col min="3" max="3" width="11.33203125" customWidth="1"/>
    <col min="5" max="5" width="16" customWidth="1"/>
    <col min="6" max="6" width="15.1640625" customWidth="1"/>
    <col min="7" max="7" width="11.5" customWidth="1"/>
    <col min="8" max="8" width="11.1640625" customWidth="1"/>
    <col min="15" max="15" width="10.5" bestFit="1" customWidth="1"/>
    <col min="16" max="16" width="15.6640625" bestFit="1" customWidth="1"/>
  </cols>
  <sheetData>
    <row r="1" spans="1:15" x14ac:dyDescent="0.2">
      <c r="A1" s="13" t="s">
        <v>0</v>
      </c>
      <c r="B1" s="14"/>
      <c r="C1" s="14" t="s">
        <v>222</v>
      </c>
      <c r="D1" s="14" t="s">
        <v>217</v>
      </c>
      <c r="E1" s="14" t="s">
        <v>218</v>
      </c>
      <c r="F1" s="14" t="s">
        <v>219</v>
      </c>
      <c r="G1" s="14" t="s">
        <v>220</v>
      </c>
      <c r="H1" s="14" t="s">
        <v>221</v>
      </c>
      <c r="I1" s="15" t="s">
        <v>223</v>
      </c>
    </row>
    <row r="2" spans="1:15" x14ac:dyDescent="0.2">
      <c r="A2" s="16">
        <v>1090</v>
      </c>
      <c r="B2" s="17" t="str">
        <f>VLOOKUP(A2,Sheet1!$A$1:$B$206,2,0)</f>
        <v>Ipad</v>
      </c>
      <c r="C2" s="17" t="str">
        <f>VLOOKUP(A2,Sales!$A$2:$H$206,8,0)</f>
        <v>A</v>
      </c>
      <c r="D2" s="17" t="str">
        <f>VLOOKUP(A2,Hits!$A$2:$H$206,8,0)</f>
        <v>A</v>
      </c>
      <c r="E2" s="17">
        <f>VLOOKUP(C2,$N$9:$O$12,2,TRUE)</f>
        <v>4</v>
      </c>
      <c r="F2" s="17">
        <f>VLOOKUP(D2,$N$9:$O$12,2,TRUE)</f>
        <v>4</v>
      </c>
      <c r="G2" s="17">
        <f>(0.65*E2)+(0.35*F2)</f>
        <v>4</v>
      </c>
      <c r="H2" s="17" t="str">
        <f>VLOOKUP(G2,$N$16:$O$19,2,1)</f>
        <v>A</v>
      </c>
      <c r="I2" s="18">
        <f>VLOOKUP(A2,Sheet1!$A$2:$D$206,4,0)</f>
        <v>9328940</v>
      </c>
    </row>
    <row r="3" spans="1:15" x14ac:dyDescent="0.2">
      <c r="A3" s="19">
        <v>1180</v>
      </c>
      <c r="B3" s="17" t="str">
        <f>VLOOKUP(A3,Sheet1!$A$1:$B$206,2,0)</f>
        <v>Speaker-Bose</v>
      </c>
      <c r="C3" s="20" t="str">
        <f>VLOOKUP(A3,Sales!$A$2:$H$206,8,0)</f>
        <v>A</v>
      </c>
      <c r="D3" s="20" t="str">
        <f>VLOOKUP(A3,Hits!$A$2:$H$206,8,0)</f>
        <v>C</v>
      </c>
      <c r="E3" s="20">
        <f>VLOOKUP(C3,$N$9:$O$12,2,TRUE)</f>
        <v>4</v>
      </c>
      <c r="F3" s="20">
        <f>VLOOKUP(D3,$N$9:$O$12,2,TRUE)</f>
        <v>2</v>
      </c>
      <c r="G3" s="20">
        <f>(0.65*E3)+(0.35*F3)</f>
        <v>3.3</v>
      </c>
      <c r="H3" s="20" t="str">
        <f>VLOOKUP(G3,$N$16:$O$19,2,1)</f>
        <v>A</v>
      </c>
      <c r="I3" s="21">
        <f>VLOOKUP(A3,Sheet1!$A$2:$D$206,4,0)</f>
        <v>7202900</v>
      </c>
      <c r="N3" t="s">
        <v>225</v>
      </c>
    </row>
    <row r="4" spans="1:15" x14ac:dyDescent="0.2">
      <c r="A4" s="16">
        <v>1055</v>
      </c>
      <c r="B4" s="17" t="str">
        <f>VLOOKUP(A4,Sheet1!$A$1:$B$206,2,0)</f>
        <v>Dell Studio 17</v>
      </c>
      <c r="C4" s="17" t="str">
        <f>VLOOKUP(A4,Sales!$A$2:$H$206,8,0)</f>
        <v>A</v>
      </c>
      <c r="D4" s="17" t="str">
        <f>VLOOKUP(A4,Hits!$A$2:$H$206,8,0)</f>
        <v>C</v>
      </c>
      <c r="E4" s="17">
        <f>VLOOKUP(C4,$N$9:$O$12,2,TRUE)</f>
        <v>4</v>
      </c>
      <c r="F4" s="17">
        <f>VLOOKUP(D4,$N$9:$O$12,2,TRUE)</f>
        <v>2</v>
      </c>
      <c r="G4" s="17">
        <f>(0.65*E4)+(0.35*F4)</f>
        <v>3.3</v>
      </c>
      <c r="H4" s="17" t="str">
        <f>VLOOKUP(G4,$N$16:$O$19,2,1)</f>
        <v>A</v>
      </c>
      <c r="I4" s="18">
        <f>VLOOKUP(A4,Sheet1!$A$2:$D$206,4,0)</f>
        <v>7055100</v>
      </c>
      <c r="N4" t="s">
        <v>3</v>
      </c>
      <c r="O4" s="5">
        <v>0.35</v>
      </c>
    </row>
    <row r="5" spans="1:15" x14ac:dyDescent="0.2">
      <c r="A5" s="19">
        <v>1054</v>
      </c>
      <c r="B5" s="17" t="str">
        <f>VLOOKUP(A5,Sheet1!$A$1:$B$206,2,0)</f>
        <v>Dell Studio 15</v>
      </c>
      <c r="C5" s="20" t="str">
        <f>VLOOKUP(A5,Sales!$A$2:$H$206,8,0)</f>
        <v>A</v>
      </c>
      <c r="D5" s="20" t="str">
        <f>VLOOKUP(A5,Hits!$A$2:$H$206,8,0)</f>
        <v>C</v>
      </c>
      <c r="E5" s="20">
        <f>VLOOKUP(C5,$N$9:$O$12,2,TRUE)</f>
        <v>4</v>
      </c>
      <c r="F5" s="20">
        <f>VLOOKUP(D5,$N$9:$O$12,2,TRUE)</f>
        <v>2</v>
      </c>
      <c r="G5" s="20">
        <f>(0.65*E5)+(0.35*F5)</f>
        <v>3.3</v>
      </c>
      <c r="H5" s="20" t="str">
        <f>VLOOKUP(G5,$N$16:$O$19,2,1)</f>
        <v>A</v>
      </c>
      <c r="I5" s="21">
        <f>VLOOKUP(A5,Sheet1!$A$2:$D$206,4,0)</f>
        <v>5761300</v>
      </c>
      <c r="N5" t="s">
        <v>223</v>
      </c>
      <c r="O5" s="5">
        <v>0.65</v>
      </c>
    </row>
    <row r="6" spans="1:15" x14ac:dyDescent="0.2">
      <c r="A6" s="16">
        <v>1092</v>
      </c>
      <c r="B6" s="17" t="str">
        <f>VLOOKUP(A6,Sheet1!$A$1:$B$206,2,0)</f>
        <v>Iphone4</v>
      </c>
      <c r="C6" s="17" t="str">
        <f>VLOOKUP(A6,Sales!$A$2:$H$206,8,0)</f>
        <v>A</v>
      </c>
      <c r="D6" s="17" t="str">
        <f>VLOOKUP(A6,Hits!$A$2:$H$206,8,0)</f>
        <v>A</v>
      </c>
      <c r="E6" s="17">
        <f>VLOOKUP(C6,$N$9:$O$12,2,TRUE)</f>
        <v>4</v>
      </c>
      <c r="F6" s="17">
        <f>VLOOKUP(D6,$N$9:$O$12,2,TRUE)</f>
        <v>4</v>
      </c>
      <c r="G6" s="17">
        <f>(0.65*E6)+(0.35*F6)</f>
        <v>4</v>
      </c>
      <c r="H6" s="17" t="str">
        <f>VLOOKUP(G6,$N$16:$O$19,2,1)</f>
        <v>A</v>
      </c>
      <c r="I6" s="18">
        <f>VLOOKUP(A6,Sheet1!$A$2:$D$206,4,0)</f>
        <v>4084200</v>
      </c>
      <c r="J6" s="11"/>
    </row>
    <row r="7" spans="1:15" x14ac:dyDescent="0.2">
      <c r="A7" s="19">
        <v>1043</v>
      </c>
      <c r="B7" s="17" t="str">
        <f>VLOOKUP(A7,Sheet1!$A$1:$B$206,2,0)</f>
        <v>Channel Home Theatre System</v>
      </c>
      <c r="C7" s="20" t="str">
        <f>VLOOKUP(A7,Sales!$A$2:$H$206,8,0)</f>
        <v>A</v>
      </c>
      <c r="D7" s="20" t="str">
        <f>VLOOKUP(A7,Hits!$A$2:$H$206,8,0)</f>
        <v>A</v>
      </c>
      <c r="E7" s="20">
        <f>VLOOKUP(C7,$N$9:$O$12,2,TRUE)</f>
        <v>4</v>
      </c>
      <c r="F7" s="20">
        <f>VLOOKUP(D7,$N$9:$O$12,2,TRUE)</f>
        <v>4</v>
      </c>
      <c r="G7" s="20">
        <f>(0.65*E7)+(0.35*F7)</f>
        <v>4</v>
      </c>
      <c r="H7" s="20" t="str">
        <f>VLOOKUP(G7,$N$16:$O$19,2,1)</f>
        <v>A</v>
      </c>
      <c r="I7" s="21">
        <f>VLOOKUP(A7,Sheet1!$A$2:$D$206,4,0)</f>
        <v>3572000</v>
      </c>
    </row>
    <row r="8" spans="1:15" x14ac:dyDescent="0.2">
      <c r="A8" s="16">
        <v>1035</v>
      </c>
      <c r="B8" s="17" t="str">
        <f>VLOOKUP(A8,Sheet1!$A$1:$B$206,2,0)</f>
        <v>Camera- Canon 7D</v>
      </c>
      <c r="C8" s="17" t="str">
        <f>VLOOKUP(A8,Sales!$A$2:$H$206,8,0)</f>
        <v>A</v>
      </c>
      <c r="D8" s="17" t="str">
        <f>VLOOKUP(A8,Hits!$A$2:$H$206,8,0)</f>
        <v>C</v>
      </c>
      <c r="E8" s="17">
        <f>VLOOKUP(C8,$N$9:$O$12,2,TRUE)</f>
        <v>4</v>
      </c>
      <c r="F8" s="17">
        <f>VLOOKUP(D8,$N$9:$O$12,2,TRUE)</f>
        <v>2</v>
      </c>
      <c r="G8" s="17">
        <f>(0.65*E8)+(0.35*F8)</f>
        <v>3.3</v>
      </c>
      <c r="H8" s="17" t="str">
        <f>VLOOKUP(G8,$N$16:$O$19,2,1)</f>
        <v>A</v>
      </c>
      <c r="I8" s="18">
        <f>VLOOKUP(A8,Sheet1!$A$2:$D$206,4,0)</f>
        <v>2284800</v>
      </c>
      <c r="N8" t="s">
        <v>224</v>
      </c>
    </row>
    <row r="9" spans="1:15" x14ac:dyDescent="0.2">
      <c r="A9" s="19">
        <v>1155</v>
      </c>
      <c r="B9" s="17" t="str">
        <f>VLOOKUP(A9,Sheet1!$A$1:$B$206,2,0)</f>
        <v>Profile LP USB Turntable</v>
      </c>
      <c r="C9" s="20" t="str">
        <f>VLOOKUP(A9,Sales!$A$2:$H$206,8,0)</f>
        <v>A</v>
      </c>
      <c r="D9" s="20" t="str">
        <f>VLOOKUP(A9,Hits!$A$2:$H$206,8,0)</f>
        <v>B</v>
      </c>
      <c r="E9" s="20">
        <f>VLOOKUP(C9,$N$9:$O$12,2,TRUE)</f>
        <v>4</v>
      </c>
      <c r="F9" s="20">
        <f>VLOOKUP(D9,$N$9:$O$12,2,TRUE)</f>
        <v>3</v>
      </c>
      <c r="G9" s="20">
        <f>(0.65*E9)+(0.35*F9)</f>
        <v>3.65</v>
      </c>
      <c r="H9" s="20" t="str">
        <f>VLOOKUP(G9,$N$16:$O$19,2,1)</f>
        <v>A</v>
      </c>
      <c r="I9" s="21">
        <f>VLOOKUP(A9,Sheet1!$A$2:$D$206,4,0)</f>
        <v>1938300</v>
      </c>
      <c r="N9" t="s">
        <v>211</v>
      </c>
      <c r="O9">
        <v>4</v>
      </c>
    </row>
    <row r="10" spans="1:15" x14ac:dyDescent="0.2">
      <c r="A10" s="16">
        <v>1198</v>
      </c>
      <c r="B10" s="17" t="str">
        <f>VLOOKUP(A10,Sheet1!$A$1:$B$206,2,0)</f>
        <v>UPS</v>
      </c>
      <c r="C10" s="17" t="str">
        <f>VLOOKUP(A10,Sales!$A$2:$H$206,8,0)</f>
        <v>A</v>
      </c>
      <c r="D10" s="17" t="str">
        <f>VLOOKUP(A10,Hits!$A$2:$H$206,8,0)</f>
        <v>A</v>
      </c>
      <c r="E10" s="17">
        <f>VLOOKUP(C10,$N$9:$O$12,2,TRUE)</f>
        <v>4</v>
      </c>
      <c r="F10" s="17">
        <f>VLOOKUP(D10,$N$9:$O$12,2,TRUE)</f>
        <v>4</v>
      </c>
      <c r="G10" s="17">
        <f>(0.65*E10)+(0.35*F10)</f>
        <v>4</v>
      </c>
      <c r="H10" s="17" t="str">
        <f>VLOOKUP(G10,$N$16:$O$19,2,1)</f>
        <v>A</v>
      </c>
      <c r="I10" s="18">
        <f>VLOOKUP(A10,Sheet1!$A$2:$D$206,4,0)</f>
        <v>1804600</v>
      </c>
      <c r="N10" t="s">
        <v>212</v>
      </c>
      <c r="O10">
        <v>3</v>
      </c>
    </row>
    <row r="11" spans="1:15" x14ac:dyDescent="0.2">
      <c r="A11" s="19">
        <v>1178</v>
      </c>
      <c r="B11" s="17" t="str">
        <f>VLOOKUP(A11,Sheet1!$A$1:$B$206,2,0)</f>
        <v>SOG Outdoor Gear</v>
      </c>
      <c r="C11" s="20" t="str">
        <f>VLOOKUP(A11,Sales!$A$2:$H$206,8,0)</f>
        <v>A</v>
      </c>
      <c r="D11" s="20" t="str">
        <f>VLOOKUP(A11,Hits!$A$2:$H$206,8,0)</f>
        <v>A</v>
      </c>
      <c r="E11" s="20">
        <f>VLOOKUP(C11,$N$9:$O$12,2,TRUE)</f>
        <v>4</v>
      </c>
      <c r="F11" s="20">
        <f>VLOOKUP(D11,$N$9:$O$12,2,TRUE)</f>
        <v>4</v>
      </c>
      <c r="G11" s="20">
        <f>(0.65*E11)+(0.35*F11)</f>
        <v>4</v>
      </c>
      <c r="H11" s="20" t="str">
        <f>VLOOKUP(G11,$N$16:$O$19,2,1)</f>
        <v>A</v>
      </c>
      <c r="I11" s="21">
        <f>VLOOKUP(A11,Sheet1!$A$2:$D$206,4,0)</f>
        <v>1716660</v>
      </c>
      <c r="N11" t="s">
        <v>213</v>
      </c>
      <c r="O11">
        <v>2</v>
      </c>
    </row>
    <row r="12" spans="1:15" x14ac:dyDescent="0.2">
      <c r="A12" s="16">
        <v>1193</v>
      </c>
      <c r="B12" s="17" t="str">
        <f>VLOOKUP(A12,Sheet1!$A$1:$B$206,2,0)</f>
        <v>Toothbrush Sanitizer</v>
      </c>
      <c r="C12" s="17" t="str">
        <f>VLOOKUP(A12,Sales!$A$2:$H$206,8,0)</f>
        <v>A</v>
      </c>
      <c r="D12" s="17" t="str">
        <f>VLOOKUP(A12,Hits!$A$2:$H$206,8,0)</f>
        <v>B</v>
      </c>
      <c r="E12" s="17">
        <f>VLOOKUP(C12,$N$9:$O$12,2,TRUE)</f>
        <v>4</v>
      </c>
      <c r="F12" s="17">
        <f>VLOOKUP(D12,$N$9:$O$12,2,TRUE)</f>
        <v>3</v>
      </c>
      <c r="G12" s="17">
        <f>(0.65*E12)+(0.35*F12)</f>
        <v>3.65</v>
      </c>
      <c r="H12" s="17" t="str">
        <f>VLOOKUP(G12,$N$16:$O$19,2,1)</f>
        <v>A</v>
      </c>
      <c r="I12" s="18">
        <f>VLOOKUP(A12,Sheet1!$A$2:$D$206,4,0)</f>
        <v>1707200</v>
      </c>
      <c r="N12" t="s">
        <v>214</v>
      </c>
      <c r="O12">
        <v>1</v>
      </c>
    </row>
    <row r="13" spans="1:15" x14ac:dyDescent="0.2">
      <c r="A13" s="19">
        <v>1170</v>
      </c>
      <c r="B13" s="17" t="str">
        <f>VLOOKUP(A13,Sheet1!$A$1:$B$206,2,0)</f>
        <v xml:space="preserve">Silver Edition Buckyballs </v>
      </c>
      <c r="C13" s="20" t="str">
        <f>VLOOKUP(A13,Sales!$A$2:$H$206,8,0)</f>
        <v>A</v>
      </c>
      <c r="D13" s="20" t="str">
        <f>VLOOKUP(A13,Hits!$A$2:$H$206,8,0)</f>
        <v>A</v>
      </c>
      <c r="E13" s="20">
        <f>VLOOKUP(C13,$N$9:$O$12,2,TRUE)</f>
        <v>4</v>
      </c>
      <c r="F13" s="20">
        <f>VLOOKUP(D13,$N$9:$O$12,2,TRUE)</f>
        <v>4</v>
      </c>
      <c r="G13" s="20">
        <f>(0.65*E13)+(0.35*F13)</f>
        <v>4</v>
      </c>
      <c r="H13" s="20" t="str">
        <f>VLOOKUP(G13,$N$16:$O$19,2,1)</f>
        <v>A</v>
      </c>
      <c r="I13" s="21">
        <f>VLOOKUP(A13,Sheet1!$A$2:$D$206,4,0)</f>
        <v>1489744</v>
      </c>
    </row>
    <row r="14" spans="1:15" x14ac:dyDescent="0.2">
      <c r="A14" s="16">
        <v>1196</v>
      </c>
      <c r="B14" s="17" t="str">
        <f>VLOOKUP(A14,Sheet1!$A$1:$B$206,2,0)</f>
        <v>Uniden 4-Handset Phone</v>
      </c>
      <c r="C14" s="17" t="str">
        <f>VLOOKUP(A14,Sales!$A$2:$H$206,8,0)</f>
        <v>B</v>
      </c>
      <c r="D14" s="17" t="str">
        <f>VLOOKUP(A14,Hits!$A$2:$H$206,8,0)</f>
        <v>A</v>
      </c>
      <c r="E14" s="17">
        <f>VLOOKUP(C14,$N$9:$O$12,2,TRUE)</f>
        <v>3</v>
      </c>
      <c r="F14" s="17">
        <f>VLOOKUP(D14,$N$9:$O$12,2,TRUE)</f>
        <v>4</v>
      </c>
      <c r="G14" s="17">
        <f>(0.65*E14)+(0.35*F14)</f>
        <v>3.35</v>
      </c>
      <c r="H14" s="17" t="str">
        <f>VLOOKUP(G14,$N$16:$O$19,2,1)</f>
        <v>A</v>
      </c>
      <c r="I14" s="18">
        <f>VLOOKUP(A14,Sheet1!$A$2:$D$206,4,0)</f>
        <v>1302104</v>
      </c>
    </row>
    <row r="15" spans="1:15" x14ac:dyDescent="0.2">
      <c r="A15" s="19">
        <v>1205</v>
      </c>
      <c r="B15" s="17" t="str">
        <f>VLOOKUP(A15,Sheet1!$A$1:$B$206,2,0)</f>
        <v>VoIP Home Phone System</v>
      </c>
      <c r="C15" s="20" t="str">
        <f>VLOOKUP(A15,Sales!$A$2:$H$206,8,0)</f>
        <v>B</v>
      </c>
      <c r="D15" s="20" t="str">
        <f>VLOOKUP(A15,Hits!$A$2:$H$206,8,0)</f>
        <v>A</v>
      </c>
      <c r="E15" s="20">
        <f>VLOOKUP(C15,$N$9:$O$12,2,TRUE)</f>
        <v>3</v>
      </c>
      <c r="F15" s="20">
        <f>VLOOKUP(D15,$N$9:$O$12,2,TRUE)</f>
        <v>4</v>
      </c>
      <c r="G15" s="20">
        <f>(0.65*E15)+(0.35*F15)</f>
        <v>3.35</v>
      </c>
      <c r="H15" s="20" t="str">
        <f>VLOOKUP(G15,$N$16:$O$19,2,1)</f>
        <v>A</v>
      </c>
      <c r="I15" s="21">
        <f>VLOOKUP(A15,Sheet1!$A$2:$D$206,4,0)</f>
        <v>1161050</v>
      </c>
      <c r="N15" t="s">
        <v>226</v>
      </c>
    </row>
    <row r="16" spans="1:15" x14ac:dyDescent="0.2">
      <c r="A16" s="16">
        <v>1168</v>
      </c>
      <c r="B16" s="17" t="str">
        <f>VLOOKUP(A16,Sheet1!$A$1:$B$206,2,0)</f>
        <v>Serengeti 160 Lumen Cree LED Flashlight</v>
      </c>
      <c r="C16" s="17" t="str">
        <f>VLOOKUP(A16,Sales!$A$2:$H$206,8,0)</f>
        <v>B</v>
      </c>
      <c r="D16" s="17" t="str">
        <f>VLOOKUP(A16,Hits!$A$2:$H$206,8,0)</f>
        <v>A</v>
      </c>
      <c r="E16" s="17">
        <f>VLOOKUP(C16,$N$9:$O$12,2,TRUE)</f>
        <v>3</v>
      </c>
      <c r="F16" s="17">
        <f>VLOOKUP(D16,$N$9:$O$12,2,TRUE)</f>
        <v>4</v>
      </c>
      <c r="G16" s="17">
        <f>(0.65*E16)+(0.35*F16)</f>
        <v>3.35</v>
      </c>
      <c r="H16" s="17" t="str">
        <f>VLOOKUP(G16,$N$16:$O$19,2,1)</f>
        <v>A</v>
      </c>
      <c r="I16" s="18">
        <f>VLOOKUP(A16,Sheet1!$A$2:$D$206,4,0)</f>
        <v>974100</v>
      </c>
      <c r="N16">
        <v>0</v>
      </c>
      <c r="O16" t="s">
        <v>214</v>
      </c>
    </row>
    <row r="17" spans="1:16" x14ac:dyDescent="0.2">
      <c r="A17" s="19">
        <v>1167</v>
      </c>
      <c r="B17" s="17" t="str">
        <f>VLOOKUP(A17,Sheet1!$A$1:$B$206,2,0)</f>
        <v>Screaming Monkey with Woot Cape</v>
      </c>
      <c r="C17" s="20" t="str">
        <f>VLOOKUP(A17,Sales!$A$2:$H$206,8,0)</f>
        <v>B</v>
      </c>
      <c r="D17" s="20" t="str">
        <f>VLOOKUP(A17,Hits!$A$2:$H$206,8,0)</f>
        <v>A</v>
      </c>
      <c r="E17" s="20">
        <f>VLOOKUP(C17,$N$9:$O$12,2,TRUE)</f>
        <v>3</v>
      </c>
      <c r="F17" s="20">
        <f>VLOOKUP(D17,$N$9:$O$12,2,TRUE)</f>
        <v>4</v>
      </c>
      <c r="G17" s="20">
        <f>(0.65*E17)+(0.35*F17)</f>
        <v>3.35</v>
      </c>
      <c r="H17" s="20" t="str">
        <f>VLOOKUP(G17,$N$16:$O$19,2,1)</f>
        <v>A</v>
      </c>
      <c r="I17" s="21">
        <f>VLOOKUP(A17,Sheet1!$A$2:$D$206,4,0)</f>
        <v>538920</v>
      </c>
      <c r="N17">
        <v>1.75</v>
      </c>
      <c r="O17" t="s">
        <v>213</v>
      </c>
    </row>
    <row r="18" spans="1:16" x14ac:dyDescent="0.2">
      <c r="A18" s="16">
        <v>1179</v>
      </c>
      <c r="B18" s="17" t="str">
        <f>VLOOKUP(A18,Sheet1!$A$1:$B$206,2,0)</f>
        <v>Sony Pix</v>
      </c>
      <c r="C18" s="17" t="str">
        <f>VLOOKUP(A18,Sales!$A$2:$H$206,8,0)</f>
        <v>B</v>
      </c>
      <c r="D18" s="17" t="str">
        <f>VLOOKUP(A18,Hits!$A$2:$H$206,8,0)</f>
        <v>A</v>
      </c>
      <c r="E18" s="17">
        <f>VLOOKUP(C18,$N$9:$O$12,2,TRUE)</f>
        <v>3</v>
      </c>
      <c r="F18" s="17">
        <f>VLOOKUP(D18,$N$9:$O$12,2,TRUE)</f>
        <v>4</v>
      </c>
      <c r="G18" s="17">
        <f>(0.65*E18)+(0.35*F18)</f>
        <v>3.35</v>
      </c>
      <c r="H18" s="17" t="str">
        <f>VLOOKUP(G18,$N$16:$O$19,2,1)</f>
        <v>A</v>
      </c>
      <c r="I18" s="18">
        <f>VLOOKUP(A18,Sheet1!$A$2:$D$206,4,0)</f>
        <v>519498</v>
      </c>
      <c r="N18">
        <v>2.5</v>
      </c>
      <c r="O18" t="s">
        <v>212</v>
      </c>
    </row>
    <row r="19" spans="1:16" x14ac:dyDescent="0.2">
      <c r="A19" s="19">
        <v>1171</v>
      </c>
      <c r="B19" s="17" t="str">
        <f>VLOOKUP(A19,Sheet1!$A$1:$B$206,2,0)</f>
        <v>Skil 22-Piece Dual-Sided Socket Set</v>
      </c>
      <c r="C19" s="20" t="str">
        <f>VLOOKUP(A19,Sales!$A$2:$H$206,8,0)</f>
        <v>B</v>
      </c>
      <c r="D19" s="20" t="str">
        <f>VLOOKUP(A19,Hits!$A$2:$H$206,8,0)</f>
        <v>A</v>
      </c>
      <c r="E19" s="20">
        <f>VLOOKUP(C19,$N$9:$O$12,2,TRUE)</f>
        <v>3</v>
      </c>
      <c r="F19" s="20">
        <f>VLOOKUP(D19,$N$9:$O$12,2,TRUE)</f>
        <v>4</v>
      </c>
      <c r="G19" s="20">
        <f>(0.65*E19)+(0.35*F19)</f>
        <v>3.35</v>
      </c>
      <c r="H19" s="20" t="str">
        <f>VLOOKUP(G19,$N$16:$O$19,2,1)</f>
        <v>A</v>
      </c>
      <c r="I19" s="21">
        <f>VLOOKUP(A19,Sheet1!$A$2:$D$206,4,0)</f>
        <v>493924</v>
      </c>
      <c r="N19">
        <v>3.25</v>
      </c>
      <c r="O19" t="s">
        <v>211</v>
      </c>
    </row>
    <row r="20" spans="1:16" x14ac:dyDescent="0.2">
      <c r="A20" s="16">
        <v>1201</v>
      </c>
      <c r="B20" s="17" t="str">
        <f>VLOOKUP(A20,Sheet1!$A$1:$B$206,2,0)</f>
        <v>Vizio 32” 720p LCD HDTV</v>
      </c>
      <c r="C20" s="17" t="str">
        <f>VLOOKUP(A20,Sales!$A$2:$H$206,8,0)</f>
        <v>B</v>
      </c>
      <c r="D20" s="17" t="str">
        <f>VLOOKUP(A20,Hits!$A$2:$H$206,8,0)</f>
        <v>A</v>
      </c>
      <c r="E20" s="17">
        <f>VLOOKUP(C20,$N$9:$O$12,2,TRUE)</f>
        <v>3</v>
      </c>
      <c r="F20" s="17">
        <f>VLOOKUP(D20,$N$9:$O$12,2,TRUE)</f>
        <v>4</v>
      </c>
      <c r="G20" s="17">
        <f>(0.65*E20)+(0.35*F20)</f>
        <v>3.35</v>
      </c>
      <c r="H20" s="17" t="str">
        <f>VLOOKUP(G20,$N$16:$O$19,2,1)</f>
        <v>A</v>
      </c>
      <c r="I20" s="18">
        <f>VLOOKUP(A20,Sheet1!$A$2:$D$206,4,0)</f>
        <v>486772</v>
      </c>
    </row>
    <row r="21" spans="1:16" x14ac:dyDescent="0.2">
      <c r="A21" s="19">
        <v>1165</v>
      </c>
      <c r="B21" s="17" t="str">
        <f>VLOOKUP(A21,Sheet1!$A$1:$B$206,2,0)</f>
        <v>Sandisk 4GB Sansa Clip</v>
      </c>
      <c r="C21" s="20" t="str">
        <f>VLOOKUP(A21,Sales!$A$2:$H$206,8,0)</f>
        <v>B</v>
      </c>
      <c r="D21" s="20" t="str">
        <f>VLOOKUP(A21,Hits!$A$2:$H$206,8,0)</f>
        <v>A</v>
      </c>
      <c r="E21" s="20">
        <f>VLOOKUP(C21,$N$9:$O$12,2,TRUE)</f>
        <v>3</v>
      </c>
      <c r="F21" s="20">
        <f>VLOOKUP(D21,$N$9:$O$12,2,TRUE)</f>
        <v>4</v>
      </c>
      <c r="G21" s="20">
        <f>(0.65*E21)+(0.35*F21)</f>
        <v>3.35</v>
      </c>
      <c r="H21" s="20" t="str">
        <f>VLOOKUP(G21,$N$16:$O$19,2,1)</f>
        <v>A</v>
      </c>
      <c r="I21" s="21">
        <f>VLOOKUP(A21,Sheet1!$A$2:$D$206,4,0)</f>
        <v>478315</v>
      </c>
    </row>
    <row r="22" spans="1:16" x14ac:dyDescent="0.2">
      <c r="A22" s="16">
        <v>1091</v>
      </c>
      <c r="B22" s="17" t="str">
        <f>VLOOKUP(A22,Sheet1!$A$1:$B$206,2,0)</f>
        <v>Iphone3</v>
      </c>
      <c r="C22" s="17" t="str">
        <f>VLOOKUP(A22,Sales!$A$2:$H$206,8,0)</f>
        <v>B</v>
      </c>
      <c r="D22" s="17" t="str">
        <f>VLOOKUP(A22,Hits!$A$2:$H$206,8,0)</f>
        <v>A</v>
      </c>
      <c r="E22" s="17">
        <f>VLOOKUP(C22,$N$9:$O$12,2,TRUE)</f>
        <v>3</v>
      </c>
      <c r="F22" s="17">
        <f>VLOOKUP(D22,$N$9:$O$12,2,TRUE)</f>
        <v>4</v>
      </c>
      <c r="G22" s="17">
        <f>(0.65*E22)+(0.35*F22)</f>
        <v>3.35</v>
      </c>
      <c r="H22" s="17" t="str">
        <f>VLOOKUP(G22,$N$16:$O$19,2,1)</f>
        <v>A</v>
      </c>
      <c r="I22" s="18">
        <f>VLOOKUP(A22,Sheet1!$A$2:$D$206,4,0)</f>
        <v>453600</v>
      </c>
      <c r="N22" s="7" t="s">
        <v>221</v>
      </c>
      <c r="O22" s="7" t="s">
        <v>229</v>
      </c>
      <c r="P22" t="s">
        <v>228</v>
      </c>
    </row>
    <row r="23" spans="1:16" x14ac:dyDescent="0.2">
      <c r="A23" s="19">
        <v>1176</v>
      </c>
      <c r="B23" s="17" t="str">
        <f>VLOOKUP(A23,Sheet1!$A$1:$B$206,2,0)</f>
        <v>Smartparts 8” Digital Picture Frame</v>
      </c>
      <c r="C23" s="20" t="str">
        <f>VLOOKUP(A23,Sales!$A$2:$H$206,8,0)</f>
        <v>B</v>
      </c>
      <c r="D23" s="20" t="str">
        <f>VLOOKUP(A23,Hits!$A$2:$H$206,8,0)</f>
        <v>A</v>
      </c>
      <c r="E23" s="20">
        <f>VLOOKUP(C23,$N$9:$O$12,2,TRUE)</f>
        <v>3</v>
      </c>
      <c r="F23" s="20">
        <f>VLOOKUP(D23,$N$9:$O$12,2,TRUE)</f>
        <v>4</v>
      </c>
      <c r="G23" s="20">
        <f>(0.65*E23)+(0.35*F23)</f>
        <v>3.35</v>
      </c>
      <c r="H23" s="20" t="str">
        <f>VLOOKUP(G23,$N$16:$O$19,2,1)</f>
        <v>A</v>
      </c>
      <c r="I23" s="21">
        <f>VLOOKUP(A23,Sheet1!$A$2:$D$206,4,0)</f>
        <v>434910</v>
      </c>
      <c r="N23" s="8" t="s">
        <v>211</v>
      </c>
      <c r="O23" s="6">
        <v>54788937</v>
      </c>
      <c r="P23" s="6">
        <v>22</v>
      </c>
    </row>
    <row r="24" spans="1:16" x14ac:dyDescent="0.2">
      <c r="A24" s="16">
        <v>1215</v>
      </c>
      <c r="B24" s="17" t="str">
        <f>VLOOKUP(A24,Sheet1!$A$1:$B$206,2,0)</f>
        <v>XtremeMac InCharge Travel Kit</v>
      </c>
      <c r="C24" s="17" t="str">
        <f>VLOOKUP(A24,Sales!$A$2:$H$206,8,0)</f>
        <v>B</v>
      </c>
      <c r="D24" s="17" t="str">
        <f>VLOOKUP(A24,Hits!$A$2:$H$206,8,0)</f>
        <v>B</v>
      </c>
      <c r="E24" s="17">
        <f>VLOOKUP(C24,$N$9:$O$12,2,TRUE)</f>
        <v>3</v>
      </c>
      <c r="F24" s="17">
        <f>VLOOKUP(D24,$N$9:$O$12,2,TRUE)</f>
        <v>3</v>
      </c>
      <c r="G24" s="17">
        <f>(0.65*E24)+(0.35*F24)</f>
        <v>3</v>
      </c>
      <c r="H24" s="17" t="str">
        <f>VLOOKUP(G24,$N$16:$O$19,2,1)</f>
        <v>B</v>
      </c>
      <c r="I24" s="18">
        <f>VLOOKUP(A24,Sheet1!$A$2:$D$206,4,0)</f>
        <v>1067200</v>
      </c>
      <c r="N24" s="8" t="s">
        <v>212</v>
      </c>
      <c r="O24" s="6">
        <v>10450897</v>
      </c>
      <c r="P24" s="6">
        <v>18</v>
      </c>
    </row>
    <row r="25" spans="1:16" x14ac:dyDescent="0.2">
      <c r="A25" s="19">
        <v>1214</v>
      </c>
      <c r="B25" s="17" t="str">
        <f>VLOOKUP(A25,Sheet1!$A$1:$B$206,2,0)</f>
        <v>XP600 Battery Pack</v>
      </c>
      <c r="C25" s="20" t="str">
        <f>VLOOKUP(A25,Sales!$A$2:$H$206,8,0)</f>
        <v>B</v>
      </c>
      <c r="D25" s="20" t="str">
        <f>VLOOKUP(A25,Hits!$A$2:$H$206,8,0)</f>
        <v>B</v>
      </c>
      <c r="E25" s="20">
        <f>VLOOKUP(C25,$N$9:$O$12,2,TRUE)</f>
        <v>3</v>
      </c>
      <c r="F25" s="20">
        <f>VLOOKUP(D25,$N$9:$O$12,2,TRUE)</f>
        <v>3</v>
      </c>
      <c r="G25" s="20">
        <f>(0.65*E25)+(0.35*F25)</f>
        <v>3</v>
      </c>
      <c r="H25" s="20" t="str">
        <f>VLOOKUP(G25,$N$16:$O$19,2,1)</f>
        <v>B</v>
      </c>
      <c r="I25" s="21">
        <f>VLOOKUP(A25,Sheet1!$A$2:$D$206,4,0)</f>
        <v>1057500</v>
      </c>
      <c r="N25" s="8" t="s">
        <v>213</v>
      </c>
      <c r="O25" s="6">
        <v>8173036</v>
      </c>
      <c r="P25" s="6">
        <v>23</v>
      </c>
    </row>
    <row r="26" spans="1:16" x14ac:dyDescent="0.2">
      <c r="A26" s="16">
        <v>1213</v>
      </c>
      <c r="B26" s="17" t="str">
        <f>VLOOKUP(A26,Sheet1!$A$1:$B$206,2,0)</f>
        <v>Xbox</v>
      </c>
      <c r="C26" s="17" t="str">
        <f>VLOOKUP(A26,Sales!$A$2:$H$206,8,0)</f>
        <v>B</v>
      </c>
      <c r="D26" s="17" t="str">
        <f>VLOOKUP(A26,Hits!$A$2:$H$206,8,0)</f>
        <v>B</v>
      </c>
      <c r="E26" s="17">
        <f>VLOOKUP(C26,$N$9:$O$12,2,TRUE)</f>
        <v>3</v>
      </c>
      <c r="F26" s="17">
        <f>VLOOKUP(D26,$N$9:$O$12,2,TRUE)</f>
        <v>3</v>
      </c>
      <c r="G26" s="17">
        <f>(0.65*E26)+(0.35*F26)</f>
        <v>3</v>
      </c>
      <c r="H26" s="17" t="str">
        <f>VLOOKUP(G26,$N$16:$O$19,2,1)</f>
        <v>B</v>
      </c>
      <c r="I26" s="18">
        <f>VLOOKUP(A26,Sheet1!$A$2:$D$206,4,0)</f>
        <v>896000</v>
      </c>
      <c r="N26" s="8" t="s">
        <v>214</v>
      </c>
      <c r="O26" s="6">
        <v>8633280</v>
      </c>
      <c r="P26" s="6">
        <v>142</v>
      </c>
    </row>
    <row r="27" spans="1:16" x14ac:dyDescent="0.2">
      <c r="A27" s="19">
        <v>1192</v>
      </c>
      <c r="B27" s="17" t="str">
        <f>VLOOKUP(A27,Sheet1!$A$1:$B$206,2,0)</f>
        <v>TeknoCreations Charging Station</v>
      </c>
      <c r="C27" s="20" t="str">
        <f>VLOOKUP(A27,Sales!$A$2:$H$206,8,0)</f>
        <v>B</v>
      </c>
      <c r="D27" s="20" t="str">
        <f>VLOOKUP(A27,Hits!$A$2:$H$206,8,0)</f>
        <v>B</v>
      </c>
      <c r="E27" s="20">
        <f>VLOOKUP(C27,$N$9:$O$12,2,TRUE)</f>
        <v>3</v>
      </c>
      <c r="F27" s="20">
        <f>VLOOKUP(D27,$N$9:$O$12,2,TRUE)</f>
        <v>3</v>
      </c>
      <c r="G27" s="20">
        <f>(0.65*E27)+(0.35*F27)</f>
        <v>3</v>
      </c>
      <c r="H27" s="20" t="str">
        <f>VLOOKUP(G27,$N$16:$O$19,2,1)</f>
        <v>B</v>
      </c>
      <c r="I27" s="21">
        <f>VLOOKUP(A27,Sheet1!$A$2:$D$206,4,0)</f>
        <v>873988</v>
      </c>
      <c r="N27" s="8" t="s">
        <v>227</v>
      </c>
      <c r="O27" s="6">
        <v>82046150</v>
      </c>
      <c r="P27" s="6">
        <v>205</v>
      </c>
    </row>
    <row r="28" spans="1:16" x14ac:dyDescent="0.2">
      <c r="A28" s="16">
        <v>1161</v>
      </c>
      <c r="B28" s="17" t="str">
        <f>VLOOKUP(A28,Sheet1!$A$1:$B$206,2,0)</f>
        <v>Samsung 14.2MP Ultra Slim Digital Camera</v>
      </c>
      <c r="C28" s="17" t="str">
        <f>VLOOKUP(A28,Sales!$A$2:$H$206,8,0)</f>
        <v>B</v>
      </c>
      <c r="D28" s="17" t="str">
        <f>VLOOKUP(A28,Hits!$A$2:$H$206,8,0)</f>
        <v>C</v>
      </c>
      <c r="E28" s="17">
        <f>VLOOKUP(C28,$N$9:$O$12,2,TRUE)</f>
        <v>3</v>
      </c>
      <c r="F28" s="17">
        <f>VLOOKUP(D28,$N$9:$O$12,2,TRUE)</f>
        <v>2</v>
      </c>
      <c r="G28" s="17">
        <f>(0.65*E28)+(0.35*F28)</f>
        <v>2.6500000000000004</v>
      </c>
      <c r="H28" s="17" t="str">
        <f>VLOOKUP(G28,$N$16:$O$19,2,1)</f>
        <v>B</v>
      </c>
      <c r="I28" s="18">
        <f>VLOOKUP(A28,Sheet1!$A$2:$D$206,4,0)</f>
        <v>541404</v>
      </c>
    </row>
    <row r="29" spans="1:16" x14ac:dyDescent="0.2">
      <c r="A29" s="19">
        <v>1207</v>
      </c>
      <c r="B29" s="17" t="str">
        <f>VLOOKUP(A29,Sheet1!$A$1:$B$206,2,0)</f>
        <v>VuPoint 4x6 Digital Photo Scanner</v>
      </c>
      <c r="C29" s="20" t="str">
        <f>VLOOKUP(A29,Sales!$A$2:$H$206,8,0)</f>
        <v>B</v>
      </c>
      <c r="D29" s="20" t="str">
        <f>VLOOKUP(A29,Hits!$A$2:$H$206,8,0)</f>
        <v>B</v>
      </c>
      <c r="E29" s="20">
        <f>VLOOKUP(C29,$N$9:$O$12,2,TRUE)</f>
        <v>3</v>
      </c>
      <c r="F29" s="20">
        <f>VLOOKUP(D29,$N$9:$O$12,2,TRUE)</f>
        <v>3</v>
      </c>
      <c r="G29" s="20">
        <f>(0.65*E29)+(0.35*F29)</f>
        <v>3</v>
      </c>
      <c r="H29" s="20" t="str">
        <f>VLOOKUP(G29,$N$16:$O$19,2,1)</f>
        <v>B</v>
      </c>
      <c r="I29" s="21">
        <f>VLOOKUP(A29,Sheet1!$A$2:$D$206,4,0)</f>
        <v>534391</v>
      </c>
    </row>
    <row r="30" spans="1:16" x14ac:dyDescent="0.2">
      <c r="A30" s="16">
        <v>1194</v>
      </c>
      <c r="B30" s="17" t="str">
        <f>VLOOKUP(A30,Sheet1!$A$1:$B$206,2,0)</f>
        <v>Trivet - 2 Pack</v>
      </c>
      <c r="C30" s="17" t="str">
        <f>VLOOKUP(A30,Sales!$A$2:$H$206,8,0)</f>
        <v>B</v>
      </c>
      <c r="D30" s="17" t="str">
        <f>VLOOKUP(A30,Hits!$A$2:$H$206,8,0)</f>
        <v>B</v>
      </c>
      <c r="E30" s="17">
        <f>VLOOKUP(C30,$N$9:$O$12,2,TRUE)</f>
        <v>3</v>
      </c>
      <c r="F30" s="17">
        <f>VLOOKUP(D30,$N$9:$O$12,2,TRUE)</f>
        <v>3</v>
      </c>
      <c r="G30" s="17">
        <f>(0.65*E30)+(0.35*F30)</f>
        <v>3</v>
      </c>
      <c r="H30" s="17" t="str">
        <f>VLOOKUP(G30,$N$16:$O$19,2,1)</f>
        <v>B</v>
      </c>
      <c r="I30" s="18">
        <f>VLOOKUP(A30,Sheet1!$A$2:$D$206,4,0)</f>
        <v>526904</v>
      </c>
      <c r="N30" s="4"/>
      <c r="O30" t="s">
        <v>239</v>
      </c>
      <c r="P30" s="4">
        <f>GETPIVOTDATA("Sum of Sales",$N$22,"Final Rank","A")/GETPIVOTDATA("Sum of Sales",$N$22)</f>
        <v>0.66778193736086333</v>
      </c>
    </row>
    <row r="31" spans="1:16" x14ac:dyDescent="0.2">
      <c r="A31" s="19">
        <v>1206</v>
      </c>
      <c r="B31" s="17" t="str">
        <f>VLOOKUP(A31,Sheet1!$A$1:$B$206,2,0)</f>
        <v>VuPoint 35mm Slide &amp; Negative Film Convert</v>
      </c>
      <c r="C31" s="20" t="str">
        <f>VLOOKUP(A31,Sales!$A$2:$H$206,8,0)</f>
        <v>B</v>
      </c>
      <c r="D31" s="20" t="str">
        <f>VLOOKUP(A31,Hits!$A$2:$H$206,8,0)</f>
        <v>C</v>
      </c>
      <c r="E31" s="20">
        <f>VLOOKUP(C31,$N$9:$O$12,2,TRUE)</f>
        <v>3</v>
      </c>
      <c r="F31" s="20">
        <f>VLOOKUP(D31,$N$9:$O$12,2,TRUE)</f>
        <v>2</v>
      </c>
      <c r="G31" s="20">
        <f>(0.65*E31)+(0.35*F31)</f>
        <v>2.6500000000000004</v>
      </c>
      <c r="H31" s="20" t="str">
        <f>VLOOKUP(G31,$N$16:$O$19,2,1)</f>
        <v>B</v>
      </c>
      <c r="I31" s="21">
        <f>VLOOKUP(A31,Sheet1!$A$2:$D$206,4,0)</f>
        <v>509922</v>
      </c>
      <c r="N31" s="5"/>
      <c r="O31" t="s">
        <v>240</v>
      </c>
      <c r="P31" s="4">
        <f>GETPIVOTDATA("Count of Final Rank",$N$22,"Final Rank","A")/GETPIVOTDATA("Count of Final Rank",$N$22)</f>
        <v>0.10731707317073171</v>
      </c>
    </row>
    <row r="32" spans="1:16" x14ac:dyDescent="0.2">
      <c r="A32" s="16">
        <v>1166</v>
      </c>
      <c r="B32" s="17" t="str">
        <f>VLOOKUP(A32,Sheet1!$A$1:$B$206,2,0)</f>
        <v>Screaming Giant Monkey with Black Woot Cape</v>
      </c>
      <c r="C32" s="17" t="str">
        <f>VLOOKUP(A32,Sales!$A$2:$H$206,8,0)</f>
        <v>B</v>
      </c>
      <c r="D32" s="17" t="str">
        <f>VLOOKUP(A32,Hits!$A$2:$H$206,8,0)</f>
        <v>B</v>
      </c>
      <c r="E32" s="17">
        <f>VLOOKUP(C32,$N$9:$O$12,2,TRUE)</f>
        <v>3</v>
      </c>
      <c r="F32" s="17">
        <f>VLOOKUP(D32,$N$9:$O$12,2,TRUE)</f>
        <v>3</v>
      </c>
      <c r="G32" s="17">
        <f>(0.65*E32)+(0.35*F32)</f>
        <v>3</v>
      </c>
      <c r="H32" s="17" t="str">
        <f>VLOOKUP(G32,$N$16:$O$19,2,1)</f>
        <v>B</v>
      </c>
      <c r="I32" s="18">
        <f>VLOOKUP(A32,Sheet1!$A$2:$D$206,4,0)</f>
        <v>499320</v>
      </c>
      <c r="N32" s="5"/>
      <c r="O32" t="s">
        <v>238</v>
      </c>
      <c r="P32" s="4">
        <f>GETPIVOTDATA("Sum of Sales",$N$22,"Final Rank","B")/GETPIVOTDATA("Sum of Sales",$N$22)</f>
        <v>0.12737827430050039</v>
      </c>
    </row>
    <row r="33" spans="1:16" x14ac:dyDescent="0.2">
      <c r="A33" s="19">
        <v>1211</v>
      </c>
      <c r="B33" s="17" t="str">
        <f>VLOOKUP(A33,Sheet1!$A$1:$B$206,2,0)</f>
        <v>Westinghouse Ultra-slim 42” 1080p</v>
      </c>
      <c r="C33" s="20" t="str">
        <f>VLOOKUP(A33,Sales!$A$2:$H$206,8,0)</f>
        <v>B</v>
      </c>
      <c r="D33" s="20" t="str">
        <f>VLOOKUP(A33,Hits!$A$2:$H$206,8,0)</f>
        <v>B</v>
      </c>
      <c r="E33" s="20">
        <f>VLOOKUP(C33,$N$9:$O$12,2,TRUE)</f>
        <v>3</v>
      </c>
      <c r="F33" s="20">
        <f>VLOOKUP(D33,$N$9:$O$12,2,TRUE)</f>
        <v>3</v>
      </c>
      <c r="G33" s="20">
        <f>(0.65*E33)+(0.35*F33)</f>
        <v>3</v>
      </c>
      <c r="H33" s="20" t="str">
        <f>VLOOKUP(G33,$N$16:$O$19,2,1)</f>
        <v>B</v>
      </c>
      <c r="I33" s="21">
        <f>VLOOKUP(A33,Sheet1!$A$2:$D$206,4,0)</f>
        <v>497028</v>
      </c>
      <c r="N33" s="5"/>
      <c r="O33" t="s">
        <v>241</v>
      </c>
      <c r="P33" s="4">
        <f>GETPIVOTDATA("Count of Final Rank",$N$22,"Final Rank","B")/GETPIVOTDATA("Count of Final Rank",$N$22)</f>
        <v>8.7804878048780483E-2</v>
      </c>
    </row>
    <row r="34" spans="1:16" x14ac:dyDescent="0.2">
      <c r="A34" s="16">
        <v>1210</v>
      </c>
      <c r="B34" s="17" t="str">
        <f>VLOOKUP(A34,Sheet1!$A$1:$B$206,2,0)</f>
        <v>Watt Supreme Garment Steamer</v>
      </c>
      <c r="C34" s="17" t="str">
        <f>VLOOKUP(A34,Sales!$A$2:$H$206,8,0)</f>
        <v>B</v>
      </c>
      <c r="D34" s="17" t="str">
        <f>VLOOKUP(A34,Hits!$A$2:$H$206,8,0)</f>
        <v>B</v>
      </c>
      <c r="E34" s="17">
        <f>VLOOKUP(C34,$N$9:$O$12,2,TRUE)</f>
        <v>3</v>
      </c>
      <c r="F34" s="17">
        <f>VLOOKUP(D34,$N$9:$O$12,2,TRUE)</f>
        <v>3</v>
      </c>
      <c r="G34" s="17">
        <f>(0.65*E34)+(0.35*F34)</f>
        <v>3</v>
      </c>
      <c r="H34" s="17" t="str">
        <f>VLOOKUP(G34,$N$16:$O$19,2,1)</f>
        <v>B</v>
      </c>
      <c r="I34" s="18">
        <f>VLOOKUP(A34,Sheet1!$A$2:$D$206,4,0)</f>
        <v>488870</v>
      </c>
      <c r="O34" t="s">
        <v>242</v>
      </c>
      <c r="P34" s="4">
        <f>GETPIVOTDATA("Sum of Sales",$N$22,"Final Rank","C")/GETPIVOTDATA("Sum of Sales",$N$22)</f>
        <v>9.9615106863637115E-2</v>
      </c>
    </row>
    <row r="35" spans="1:16" x14ac:dyDescent="0.2">
      <c r="A35" s="19">
        <v>1036</v>
      </c>
      <c r="B35" s="17" t="str">
        <f>VLOOKUP(A35,Sheet1!$A$1:$B$206,2,0)</f>
        <v>Canon Rebel T1i</v>
      </c>
      <c r="C35" s="20" t="str">
        <f>VLOOKUP(A35,Sales!$A$2:$H$206,8,0)</f>
        <v>B</v>
      </c>
      <c r="D35" s="20" t="str">
        <f>VLOOKUP(A35,Hits!$A$2:$H$206,8,0)</f>
        <v>C</v>
      </c>
      <c r="E35" s="20">
        <f>VLOOKUP(C35,$N$9:$O$12,2,TRUE)</f>
        <v>3</v>
      </c>
      <c r="F35" s="20">
        <f>VLOOKUP(D35,$N$9:$O$12,2,TRUE)</f>
        <v>2</v>
      </c>
      <c r="G35" s="20">
        <f>(0.65*E35)+(0.35*F35)</f>
        <v>2.6500000000000004</v>
      </c>
      <c r="H35" s="20" t="str">
        <f>VLOOKUP(G35,$N$16:$O$19,2,1)</f>
        <v>B</v>
      </c>
      <c r="I35" s="21">
        <f>VLOOKUP(A35,Sheet1!$A$2:$D$206,4,0)</f>
        <v>482160</v>
      </c>
      <c r="O35" t="s">
        <v>243</v>
      </c>
      <c r="P35" s="4">
        <f>GETPIVOTDATA("Count of Final Rank",$N$22,"Final Rank","C")/GETPIVOTDATA("Count of Final Rank",$N$22)</f>
        <v>0.11219512195121951</v>
      </c>
    </row>
    <row r="36" spans="1:16" x14ac:dyDescent="0.2">
      <c r="A36" s="16">
        <v>1199</v>
      </c>
      <c r="B36" s="17" t="str">
        <f>VLOOKUP(A36,Sheet1!$A$1:$B$206,2,0)</f>
        <v>USB Flashing Police Lights</v>
      </c>
      <c r="C36" s="17" t="str">
        <f>VLOOKUP(A36,Sales!$A$2:$H$206,8,0)</f>
        <v>B</v>
      </c>
      <c r="D36" s="17" t="str">
        <f>VLOOKUP(A36,Hits!$A$2:$H$206,8,0)</f>
        <v>C</v>
      </c>
      <c r="E36" s="17">
        <f>VLOOKUP(C36,$N$9:$O$12,2,TRUE)</f>
        <v>3</v>
      </c>
      <c r="F36" s="17">
        <f>VLOOKUP(D36,$N$9:$O$12,2,TRUE)</f>
        <v>2</v>
      </c>
      <c r="G36" s="17">
        <f>(0.65*E36)+(0.35*F36)</f>
        <v>2.6500000000000004</v>
      </c>
      <c r="H36" s="17" t="str">
        <f>VLOOKUP(G36,$N$16:$O$19,2,1)</f>
        <v>B</v>
      </c>
      <c r="I36" s="18">
        <f>VLOOKUP(A36,Sheet1!$A$2:$D$206,4,0)</f>
        <v>453944</v>
      </c>
      <c r="O36" t="s">
        <v>244</v>
      </c>
      <c r="P36" s="4">
        <f>GETPIVOTDATA("Sum of Sales",$N$22,"Final Rank","D")/GETPIVOTDATA("Sum of Sales",$N$22)</f>
        <v>0.10522468147499914</v>
      </c>
    </row>
    <row r="37" spans="1:16" x14ac:dyDescent="0.2">
      <c r="A37" s="19">
        <v>1162</v>
      </c>
      <c r="B37" s="17" t="str">
        <f>VLOOKUP(A37,Sheet1!$A$1:$B$206,2,0)</f>
        <v>Samsung Bluetooth Headset</v>
      </c>
      <c r="C37" s="20" t="str">
        <f>VLOOKUP(A37,Sales!$A$2:$H$206,8,0)</f>
        <v>B</v>
      </c>
      <c r="D37" s="20" t="str">
        <f>VLOOKUP(A37,Hits!$A$2:$H$206,8,0)</f>
        <v>B</v>
      </c>
      <c r="E37" s="20">
        <f>VLOOKUP(C37,$N$9:$O$12,2,TRUE)</f>
        <v>3</v>
      </c>
      <c r="F37" s="20">
        <f>VLOOKUP(D37,$N$9:$O$12,2,TRUE)</f>
        <v>3</v>
      </c>
      <c r="G37" s="20">
        <f>(0.65*E37)+(0.35*F37)</f>
        <v>3</v>
      </c>
      <c r="H37" s="20" t="str">
        <f>VLOOKUP(G37,$N$16:$O$19,2,1)</f>
        <v>B</v>
      </c>
      <c r="I37" s="21">
        <f>VLOOKUP(A37,Sheet1!$A$2:$D$206,4,0)</f>
        <v>435825</v>
      </c>
      <c r="O37" t="s">
        <v>245</v>
      </c>
      <c r="P37" s="4">
        <f>GETPIVOTDATA("Count of Final Rank",$N$22,"Final Rank","D")/GETPIVOTDATA("Count of Final Rank",$N$22)</f>
        <v>0.69268292682926824</v>
      </c>
    </row>
    <row r="38" spans="1:16" x14ac:dyDescent="0.2">
      <c r="A38" s="16">
        <v>1177</v>
      </c>
      <c r="B38" s="17" t="str">
        <f>VLOOKUP(A38,Sheet1!$A$1:$B$206,2,0)</f>
        <v>SOG Multi-Tool Powerlock EOD</v>
      </c>
      <c r="C38" s="17" t="str">
        <f>VLOOKUP(A38,Sales!$A$2:$H$206,8,0)</f>
        <v>B</v>
      </c>
      <c r="D38" s="17" t="str">
        <f>VLOOKUP(A38,Hits!$A$2:$H$206,8,0)</f>
        <v>B</v>
      </c>
      <c r="E38" s="17">
        <f>VLOOKUP(C38,$N$9:$O$12,2,TRUE)</f>
        <v>3</v>
      </c>
      <c r="F38" s="17">
        <f>VLOOKUP(D38,$N$9:$O$12,2,TRUE)</f>
        <v>3</v>
      </c>
      <c r="G38" s="17">
        <f>(0.65*E38)+(0.35*F38)</f>
        <v>3</v>
      </c>
      <c r="H38" s="17" t="str">
        <f>VLOOKUP(G38,$N$16:$O$19,2,1)</f>
        <v>B</v>
      </c>
      <c r="I38" s="18">
        <f>VLOOKUP(A38,Sheet1!$A$2:$D$206,4,0)</f>
        <v>433770</v>
      </c>
    </row>
    <row r="39" spans="1:16" x14ac:dyDescent="0.2">
      <c r="A39" s="19">
        <v>1163</v>
      </c>
      <c r="B39" s="17" t="str">
        <f>VLOOKUP(A39,Sheet1!$A$1:$B$206,2,0)</f>
        <v>Samsung Bluetooth Headset</v>
      </c>
      <c r="C39" s="20" t="str">
        <f>VLOOKUP(A39,Sales!$A$2:$H$206,8,0)</f>
        <v>B</v>
      </c>
      <c r="D39" s="20" t="str">
        <f>VLOOKUP(A39,Hits!$A$2:$H$206,8,0)</f>
        <v>B</v>
      </c>
      <c r="E39" s="20">
        <f>VLOOKUP(C39,$N$9:$O$12,2,TRUE)</f>
        <v>3</v>
      </c>
      <c r="F39" s="20">
        <f>VLOOKUP(D39,$N$9:$O$12,2,TRUE)</f>
        <v>3</v>
      </c>
      <c r="G39" s="20">
        <f>(0.65*E39)+(0.35*F39)</f>
        <v>3</v>
      </c>
      <c r="H39" s="20" t="str">
        <f>VLOOKUP(G39,$N$16:$O$19,2,1)</f>
        <v>B</v>
      </c>
      <c r="I39" s="21">
        <f>VLOOKUP(A39,Sheet1!$A$2:$D$206,4,0)</f>
        <v>429186</v>
      </c>
    </row>
    <row r="40" spans="1:16" x14ac:dyDescent="0.2">
      <c r="A40" s="16">
        <v>1202</v>
      </c>
      <c r="B40" s="17" t="str">
        <f>VLOOKUP(A40,Sheet1!$A$1:$B$206,2,0)</f>
        <v>Vizio 32” 720p LCD HDTV</v>
      </c>
      <c r="C40" s="17" t="str">
        <f>VLOOKUP(A40,Sales!$A$2:$H$206,8,0)</f>
        <v>B</v>
      </c>
      <c r="D40" s="17" t="str">
        <f>VLOOKUP(A40,Hits!$A$2:$H$206,8,0)</f>
        <v>C</v>
      </c>
      <c r="E40" s="17">
        <f>VLOOKUP(C40,$N$9:$O$12,2,TRUE)</f>
        <v>3</v>
      </c>
      <c r="F40" s="17">
        <f>VLOOKUP(D40,$N$9:$O$12,2,TRUE)</f>
        <v>2</v>
      </c>
      <c r="G40" s="17">
        <f>(0.65*E40)+(0.35*F40)</f>
        <v>2.6500000000000004</v>
      </c>
      <c r="H40" s="17" t="str">
        <f>VLOOKUP(G40,$N$16:$O$19,2,1)</f>
        <v>B</v>
      </c>
      <c r="I40" s="18">
        <f>VLOOKUP(A40,Sheet1!$A$2:$D$206,4,0)</f>
        <v>418400</v>
      </c>
    </row>
    <row r="41" spans="1:16" x14ac:dyDescent="0.2">
      <c r="A41" s="19">
        <v>1159</v>
      </c>
      <c r="B41" s="17" t="str">
        <f>VLOOKUP(A41,Sheet1!$A$1:$B$206,2,0)</f>
        <v>RCA 26” LCD HDTV</v>
      </c>
      <c r="C41" s="20" t="str">
        <f>VLOOKUP(A41,Sales!$A$2:$H$206,8,0)</f>
        <v>C</v>
      </c>
      <c r="D41" s="20" t="str">
        <f>VLOOKUP(A41,Hits!$A$2:$H$206,8,0)</f>
        <v>A</v>
      </c>
      <c r="E41" s="20">
        <f>VLOOKUP(C41,$N$9:$O$12,2,TRUE)</f>
        <v>2</v>
      </c>
      <c r="F41" s="20">
        <f>VLOOKUP(D41,$N$9:$O$12,2,TRUE)</f>
        <v>4</v>
      </c>
      <c r="G41" s="20">
        <f>(0.65*E41)+(0.35*F41)</f>
        <v>2.7</v>
      </c>
      <c r="H41" s="20" t="str">
        <f>VLOOKUP(G41,$N$16:$O$19,2,1)</f>
        <v>B</v>
      </c>
      <c r="I41" s="21">
        <f>VLOOKUP(A41,Sheet1!$A$2:$D$206,4,0)</f>
        <v>305085</v>
      </c>
    </row>
    <row r="42" spans="1:16" x14ac:dyDescent="0.2">
      <c r="A42" s="16">
        <v>1037</v>
      </c>
      <c r="B42" s="17" t="str">
        <f>VLOOKUP(A42,Sheet1!$A$1:$B$206,2,0)</f>
        <v>Canon Rebel T2i</v>
      </c>
      <c r="C42" s="17" t="str">
        <f>VLOOKUP(A42,Sales!$A$2:$H$206,8,0)</f>
        <v>B</v>
      </c>
      <c r="D42" s="17" t="str">
        <f>VLOOKUP(A42,Hits!$A$2:$H$206,8,0)</f>
        <v>D</v>
      </c>
      <c r="E42" s="17">
        <f>VLOOKUP(C42,$N$9:$O$12,2,TRUE)</f>
        <v>3</v>
      </c>
      <c r="F42" s="17">
        <f>VLOOKUP(D42,$N$9:$O$12,2,TRUE)</f>
        <v>1</v>
      </c>
      <c r="G42" s="17">
        <f>(0.65*E42)+(0.35*F42)</f>
        <v>2.3000000000000003</v>
      </c>
      <c r="H42" s="17" t="str">
        <f>VLOOKUP(G42,$N$16:$O$19,2,1)</f>
        <v>C</v>
      </c>
      <c r="I42" s="18">
        <f>VLOOKUP(A42,Sheet1!$A$2:$D$206,4,0)</f>
        <v>432960</v>
      </c>
    </row>
    <row r="43" spans="1:16" x14ac:dyDescent="0.2">
      <c r="A43" s="19">
        <v>1209</v>
      </c>
      <c r="B43" s="17" t="str">
        <f>VLOOKUP(A43,Sheet1!$A$1:$B$206,2,0)</f>
        <v>Wagner Power Painter</v>
      </c>
      <c r="C43" s="20" t="str">
        <f>VLOOKUP(A43,Sales!$A$2:$H$206,8,0)</f>
        <v>C</v>
      </c>
      <c r="D43" s="20" t="str">
        <f>VLOOKUP(A43,Hits!$A$2:$H$206,8,0)</f>
        <v>C</v>
      </c>
      <c r="E43" s="20">
        <f>VLOOKUP(C43,$N$9:$O$12,2,TRUE)</f>
        <v>2</v>
      </c>
      <c r="F43" s="20">
        <f>VLOOKUP(D43,$N$9:$O$12,2,TRUE)</f>
        <v>2</v>
      </c>
      <c r="G43" s="20">
        <f>(0.65*E43)+(0.35*F43)</f>
        <v>2</v>
      </c>
      <c r="H43" s="20" t="str">
        <f>VLOOKUP(G43,$N$16:$O$19,2,1)</f>
        <v>C</v>
      </c>
      <c r="I43" s="21">
        <f>VLOOKUP(A43,Sheet1!$A$2:$D$206,4,0)</f>
        <v>398620</v>
      </c>
    </row>
    <row r="44" spans="1:16" x14ac:dyDescent="0.2">
      <c r="A44" s="16">
        <v>1183</v>
      </c>
      <c r="B44" s="17" t="str">
        <f>VLOOKUP(A44,Sheet1!$A$1:$B$206,2,0)</f>
        <v>Sprinkler with Metal Spike</v>
      </c>
      <c r="C44" s="17" t="str">
        <f>VLOOKUP(A44,Sales!$A$2:$H$206,8,0)</f>
        <v>C</v>
      </c>
      <c r="D44" s="17" t="str">
        <f>VLOOKUP(A44,Hits!$A$2:$H$206,8,0)</f>
        <v>B</v>
      </c>
      <c r="E44" s="17">
        <f>VLOOKUP(C44,$N$9:$O$12,2,TRUE)</f>
        <v>2</v>
      </c>
      <c r="F44" s="17">
        <f>VLOOKUP(D44,$N$9:$O$12,2,TRUE)</f>
        <v>3</v>
      </c>
      <c r="G44" s="17">
        <f>(0.65*E44)+(0.35*F44)</f>
        <v>2.3499999999999996</v>
      </c>
      <c r="H44" s="17" t="str">
        <f>VLOOKUP(G44,$N$16:$O$19,2,1)</f>
        <v>C</v>
      </c>
      <c r="I44" s="18">
        <f>VLOOKUP(A44,Sheet1!$A$2:$D$206,4,0)</f>
        <v>397224</v>
      </c>
    </row>
    <row r="45" spans="1:16" x14ac:dyDescent="0.2">
      <c r="A45" s="19">
        <v>1172</v>
      </c>
      <c r="B45" s="17" t="str">
        <f>VLOOKUP(A45,Sheet1!$A$1:$B$206,2,0)</f>
        <v>Skil 7” Laser Level</v>
      </c>
      <c r="C45" s="20" t="str">
        <f>VLOOKUP(A45,Sales!$A$2:$H$206,8,0)</f>
        <v>C</v>
      </c>
      <c r="D45" s="20" t="str">
        <f>VLOOKUP(A45,Hits!$A$2:$H$206,8,0)</f>
        <v>C</v>
      </c>
      <c r="E45" s="20">
        <f>VLOOKUP(C45,$N$9:$O$12,2,TRUE)</f>
        <v>2</v>
      </c>
      <c r="F45" s="20">
        <f>VLOOKUP(D45,$N$9:$O$12,2,TRUE)</f>
        <v>2</v>
      </c>
      <c r="G45" s="20">
        <f>(0.65*E45)+(0.35*F45)</f>
        <v>2</v>
      </c>
      <c r="H45" s="20" t="str">
        <f>VLOOKUP(G45,$N$16:$O$19,2,1)</f>
        <v>C</v>
      </c>
      <c r="I45" s="21">
        <f>VLOOKUP(A45,Sheet1!$A$2:$D$206,4,0)</f>
        <v>397182</v>
      </c>
    </row>
    <row r="46" spans="1:16" x14ac:dyDescent="0.2">
      <c r="A46" s="16">
        <v>1204</v>
      </c>
      <c r="B46" s="17" t="str">
        <f>VLOOKUP(A46,Sheet1!$A$1:$B$206,2,0)</f>
        <v>Voice Alert Cooking Thermometer</v>
      </c>
      <c r="C46" s="17" t="str">
        <f>VLOOKUP(A46,Sales!$A$2:$H$206,8,0)</f>
        <v>C</v>
      </c>
      <c r="D46" s="17" t="str">
        <f>VLOOKUP(A46,Hits!$A$2:$H$206,8,0)</f>
        <v>B</v>
      </c>
      <c r="E46" s="17">
        <f>VLOOKUP(C46,$N$9:$O$12,2,TRUE)</f>
        <v>2</v>
      </c>
      <c r="F46" s="17">
        <f>VLOOKUP(D46,$N$9:$O$12,2,TRUE)</f>
        <v>3</v>
      </c>
      <c r="G46" s="17">
        <f>(0.65*E46)+(0.35*F46)</f>
        <v>2.3499999999999996</v>
      </c>
      <c r="H46" s="17" t="str">
        <f>VLOOKUP(G46,$N$16:$O$19,2,1)</f>
        <v>C</v>
      </c>
      <c r="I46" s="18">
        <f>VLOOKUP(A46,Sheet1!$A$2:$D$206,4,0)</f>
        <v>391300</v>
      </c>
    </row>
    <row r="47" spans="1:16" x14ac:dyDescent="0.2">
      <c r="A47" s="19">
        <v>1203</v>
      </c>
      <c r="B47" s="17" t="str">
        <f>VLOOKUP(A47,Sheet1!$A$1:$B$206,2,0)</f>
        <v>Vizio 37” 1080p LCD HDTV</v>
      </c>
      <c r="C47" s="20" t="str">
        <f>VLOOKUP(A47,Sales!$A$2:$H$206,8,0)</f>
        <v>C</v>
      </c>
      <c r="D47" s="20" t="str">
        <f>VLOOKUP(A47,Hits!$A$2:$H$206,8,0)</f>
        <v>B</v>
      </c>
      <c r="E47" s="20">
        <f>VLOOKUP(C47,$N$9:$O$12,2,TRUE)</f>
        <v>2</v>
      </c>
      <c r="F47" s="20">
        <f>VLOOKUP(D47,$N$9:$O$12,2,TRUE)</f>
        <v>3</v>
      </c>
      <c r="G47" s="20">
        <f>(0.65*E47)+(0.35*F47)</f>
        <v>2.3499999999999996</v>
      </c>
      <c r="H47" s="20" t="str">
        <f>VLOOKUP(G47,$N$16:$O$19,2,1)</f>
        <v>C</v>
      </c>
      <c r="I47" s="21">
        <f>VLOOKUP(A47,Sheet1!$A$2:$D$206,4,0)</f>
        <v>390494</v>
      </c>
    </row>
    <row r="48" spans="1:16" x14ac:dyDescent="0.2">
      <c r="A48" s="16">
        <v>1200</v>
      </c>
      <c r="B48" s="17" t="str">
        <f>VLOOKUP(A48,Sheet1!$A$1:$B$206,2,0)</f>
        <v>Violight Sonic Ion Toothbrush</v>
      </c>
      <c r="C48" s="17" t="str">
        <f>VLOOKUP(A48,Sales!$A$2:$H$206,8,0)</f>
        <v>C</v>
      </c>
      <c r="D48" s="17" t="str">
        <f>VLOOKUP(A48,Hits!$A$2:$H$206,8,0)</f>
        <v>B</v>
      </c>
      <c r="E48" s="17">
        <f>VLOOKUP(C48,$N$9:$O$12,2,TRUE)</f>
        <v>2</v>
      </c>
      <c r="F48" s="17">
        <f>VLOOKUP(D48,$N$9:$O$12,2,TRUE)</f>
        <v>3</v>
      </c>
      <c r="G48" s="17">
        <f>(0.65*E48)+(0.35*F48)</f>
        <v>2.3499999999999996</v>
      </c>
      <c r="H48" s="17" t="str">
        <f>VLOOKUP(G48,$N$16:$O$19,2,1)</f>
        <v>C</v>
      </c>
      <c r="I48" s="18">
        <f>VLOOKUP(A48,Sheet1!$A$2:$D$206,4,0)</f>
        <v>389515</v>
      </c>
    </row>
    <row r="49" spans="1:9" x14ac:dyDescent="0.2">
      <c r="A49" s="19">
        <v>1169</v>
      </c>
      <c r="B49" s="17" t="str">
        <f>VLOOKUP(A49,Sheet1!$A$1:$B$206,2,0)</f>
        <v>Shot Hard Surface Cleaner</v>
      </c>
      <c r="C49" s="20" t="str">
        <f>VLOOKUP(A49,Sales!$A$2:$H$206,8,0)</f>
        <v>C</v>
      </c>
      <c r="D49" s="20" t="str">
        <f>VLOOKUP(A49,Hits!$A$2:$H$206,8,0)</f>
        <v>B</v>
      </c>
      <c r="E49" s="20">
        <f>VLOOKUP(C49,$N$9:$O$12,2,TRUE)</f>
        <v>2</v>
      </c>
      <c r="F49" s="20">
        <f>VLOOKUP(D49,$N$9:$O$12,2,TRUE)</f>
        <v>3</v>
      </c>
      <c r="G49" s="20">
        <f>(0.65*E49)+(0.35*F49)</f>
        <v>2.3499999999999996</v>
      </c>
      <c r="H49" s="20" t="str">
        <f>VLOOKUP(G49,$N$16:$O$19,2,1)</f>
        <v>C</v>
      </c>
      <c r="I49" s="21">
        <f>VLOOKUP(A49,Sheet1!$A$2:$D$206,4,0)</f>
        <v>385671</v>
      </c>
    </row>
    <row r="50" spans="1:9" x14ac:dyDescent="0.2">
      <c r="A50" s="16">
        <v>1182</v>
      </c>
      <c r="B50" s="17" t="str">
        <f>VLOOKUP(A50,Sheet1!$A$1:$B$206,2,0)</f>
        <v>Spikebuster</v>
      </c>
      <c r="C50" s="17" t="str">
        <f>VLOOKUP(A50,Sales!$A$2:$H$206,8,0)</f>
        <v>C</v>
      </c>
      <c r="D50" s="17" t="str">
        <f>VLOOKUP(A50,Hits!$A$2:$H$206,8,0)</f>
        <v>B</v>
      </c>
      <c r="E50" s="17">
        <f>VLOOKUP(C50,$N$9:$O$12,2,TRUE)</f>
        <v>2</v>
      </c>
      <c r="F50" s="17">
        <f>VLOOKUP(D50,$N$9:$O$12,2,TRUE)</f>
        <v>3</v>
      </c>
      <c r="G50" s="17">
        <f>(0.65*E50)+(0.35*F50)</f>
        <v>2.3499999999999996</v>
      </c>
      <c r="H50" s="17" t="str">
        <f>VLOOKUP(G50,$N$16:$O$19,2,1)</f>
        <v>C</v>
      </c>
      <c r="I50" s="18">
        <f>VLOOKUP(A50,Sheet1!$A$2:$D$206,4,0)</f>
        <v>385592</v>
      </c>
    </row>
    <row r="51" spans="1:9" x14ac:dyDescent="0.2">
      <c r="A51" s="19">
        <v>1187</v>
      </c>
      <c r="B51" s="17" t="str">
        <f>VLOOKUP(A51,Sheet1!$A$1:$B$206,2,0)</f>
        <v>Sunpak Platinum Plus Tripod</v>
      </c>
      <c r="C51" s="20" t="str">
        <f>VLOOKUP(A51,Sales!$A$2:$H$206,8,0)</f>
        <v>C</v>
      </c>
      <c r="D51" s="20" t="str">
        <f>VLOOKUP(A51,Hits!$A$2:$H$206,8,0)</f>
        <v>B</v>
      </c>
      <c r="E51" s="20">
        <f>VLOOKUP(C51,$N$9:$O$12,2,TRUE)</f>
        <v>2</v>
      </c>
      <c r="F51" s="20">
        <f>VLOOKUP(D51,$N$9:$O$12,2,TRUE)</f>
        <v>3</v>
      </c>
      <c r="G51" s="20">
        <f>(0.65*E51)+(0.35*F51)</f>
        <v>2.3499999999999996</v>
      </c>
      <c r="H51" s="20" t="str">
        <f>VLOOKUP(G51,$N$16:$O$19,2,1)</f>
        <v>C</v>
      </c>
      <c r="I51" s="21">
        <f>VLOOKUP(A51,Sheet1!$A$2:$D$206,4,0)</f>
        <v>373932</v>
      </c>
    </row>
    <row r="52" spans="1:9" x14ac:dyDescent="0.2">
      <c r="A52" s="16">
        <v>1186</v>
      </c>
      <c r="B52" s="17" t="str">
        <f>VLOOKUP(A52,Sheet1!$A$1:$B$206,2,0)</f>
        <v>Sunpak Flex Pod Pro Plus</v>
      </c>
      <c r="C52" s="17" t="str">
        <f>VLOOKUP(A52,Sales!$A$2:$H$206,8,0)</f>
        <v>C</v>
      </c>
      <c r="D52" s="17" t="str">
        <f>VLOOKUP(A52,Hits!$A$2:$H$206,8,0)</f>
        <v>B</v>
      </c>
      <c r="E52" s="17">
        <f>VLOOKUP(C52,$N$9:$O$12,2,TRUE)</f>
        <v>2</v>
      </c>
      <c r="F52" s="17">
        <f>VLOOKUP(D52,$N$9:$O$12,2,TRUE)</f>
        <v>3</v>
      </c>
      <c r="G52" s="17">
        <f>(0.65*E52)+(0.35*F52)</f>
        <v>2.3499999999999996</v>
      </c>
      <c r="H52" s="17" t="str">
        <f>VLOOKUP(G52,$N$16:$O$19,2,1)</f>
        <v>C</v>
      </c>
      <c r="I52" s="18">
        <f>VLOOKUP(A52,Sheet1!$A$2:$D$206,4,0)</f>
        <v>366485</v>
      </c>
    </row>
    <row r="53" spans="1:9" x14ac:dyDescent="0.2">
      <c r="A53" s="19">
        <v>1160</v>
      </c>
      <c r="B53" s="17" t="str">
        <f>VLOOKUP(A53,Sheet1!$A$1:$B$206,2,0)</f>
        <v>Rightway 3.5” GPS</v>
      </c>
      <c r="C53" s="20" t="str">
        <f>VLOOKUP(A53,Sales!$A$2:$H$206,8,0)</f>
        <v>C</v>
      </c>
      <c r="D53" s="20" t="str">
        <f>VLOOKUP(A53,Hits!$A$2:$H$206,8,0)</f>
        <v>B</v>
      </c>
      <c r="E53" s="20">
        <f>VLOOKUP(C53,$N$9:$O$12,2,TRUE)</f>
        <v>2</v>
      </c>
      <c r="F53" s="20">
        <f>VLOOKUP(D53,$N$9:$O$12,2,TRUE)</f>
        <v>3</v>
      </c>
      <c r="G53" s="20">
        <f>(0.65*E53)+(0.35*F53)</f>
        <v>2.3499999999999996</v>
      </c>
      <c r="H53" s="20" t="str">
        <f>VLOOKUP(G53,$N$16:$O$19,2,1)</f>
        <v>C</v>
      </c>
      <c r="I53" s="21">
        <f>VLOOKUP(A53,Sheet1!$A$2:$D$206,4,0)</f>
        <v>361449</v>
      </c>
    </row>
    <row r="54" spans="1:9" x14ac:dyDescent="0.2">
      <c r="A54" s="16">
        <v>1197</v>
      </c>
      <c r="B54" s="17" t="str">
        <f>VLOOKUP(A54,Sheet1!$A$1:$B$206,2,0)</f>
        <v>Upright Ball Vacuum</v>
      </c>
      <c r="C54" s="17" t="str">
        <f>VLOOKUP(A54,Sales!$A$2:$H$206,8,0)</f>
        <v>C</v>
      </c>
      <c r="D54" s="17" t="str">
        <f>VLOOKUP(A54,Hits!$A$2:$H$206,8,0)</f>
        <v>C</v>
      </c>
      <c r="E54" s="17">
        <f>VLOOKUP(C54,$N$9:$O$12,2,TRUE)</f>
        <v>2</v>
      </c>
      <c r="F54" s="17">
        <f>VLOOKUP(D54,$N$9:$O$12,2,TRUE)</f>
        <v>2</v>
      </c>
      <c r="G54" s="17">
        <f>(0.65*E54)+(0.35*F54)</f>
        <v>2</v>
      </c>
      <c r="H54" s="17" t="str">
        <f>VLOOKUP(G54,$N$16:$O$19,2,1)</f>
        <v>C</v>
      </c>
      <c r="I54" s="18">
        <f>VLOOKUP(A54,Sheet1!$A$2:$D$206,4,0)</f>
        <v>361242</v>
      </c>
    </row>
    <row r="55" spans="1:9" x14ac:dyDescent="0.2">
      <c r="A55" s="19">
        <v>1174</v>
      </c>
      <c r="B55" s="17" t="str">
        <f>VLOOKUP(A55,Sheet1!$A$1:$B$206,2,0)</f>
        <v>Skil Tool Set</v>
      </c>
      <c r="C55" s="20" t="str">
        <f>VLOOKUP(A55,Sales!$A$2:$H$206,8,0)</f>
        <v>C</v>
      </c>
      <c r="D55" s="20" t="str">
        <f>VLOOKUP(A55,Hits!$A$2:$H$206,8,0)</f>
        <v>B</v>
      </c>
      <c r="E55" s="20">
        <f>VLOOKUP(C55,$N$9:$O$12,2,TRUE)</f>
        <v>2</v>
      </c>
      <c r="F55" s="20">
        <f>VLOOKUP(D55,$N$9:$O$12,2,TRUE)</f>
        <v>3</v>
      </c>
      <c r="G55" s="20">
        <f>(0.65*E55)+(0.35*F55)</f>
        <v>2.3499999999999996</v>
      </c>
      <c r="H55" s="20" t="str">
        <f>VLOOKUP(G55,$N$16:$O$19,2,1)</f>
        <v>C</v>
      </c>
      <c r="I55" s="21">
        <f>VLOOKUP(A55,Sheet1!$A$2:$D$206,4,0)</f>
        <v>359996</v>
      </c>
    </row>
    <row r="56" spans="1:9" x14ac:dyDescent="0.2">
      <c r="A56" s="16">
        <v>1040</v>
      </c>
      <c r="B56" s="17" t="str">
        <f>VLOOKUP(A56,Sheet1!$A$1:$B$206,2,0)</f>
        <v>Casio Exilim 14.1MP Digital Camera</v>
      </c>
      <c r="C56" s="17" t="str">
        <f>VLOOKUP(A56,Sales!$A$2:$H$206,8,0)</f>
        <v>C</v>
      </c>
      <c r="D56" s="17" t="str">
        <f>VLOOKUP(A56,Hits!$A$2:$H$206,8,0)</f>
        <v>B</v>
      </c>
      <c r="E56" s="17">
        <f>VLOOKUP(C56,$N$9:$O$12,2,TRUE)</f>
        <v>2</v>
      </c>
      <c r="F56" s="17">
        <f>VLOOKUP(D56,$N$9:$O$12,2,TRUE)</f>
        <v>3</v>
      </c>
      <c r="G56" s="17">
        <f>(0.65*E56)+(0.35*F56)</f>
        <v>2.3499999999999996</v>
      </c>
      <c r="H56" s="17" t="str">
        <f>VLOOKUP(G56,$N$16:$O$19,2,1)</f>
        <v>C</v>
      </c>
      <c r="I56" s="18">
        <f>VLOOKUP(A56,Sheet1!$A$2:$D$206,4,0)</f>
        <v>359090</v>
      </c>
    </row>
    <row r="57" spans="1:9" x14ac:dyDescent="0.2">
      <c r="A57" s="19">
        <v>1173</v>
      </c>
      <c r="B57" s="17" t="str">
        <f>VLOOKUP(A57,Sheet1!$A$1:$B$206,2,0)</f>
        <v>Skil 85pc Home Theatre Stubby Tool Set</v>
      </c>
      <c r="C57" s="20" t="str">
        <f>VLOOKUP(A57,Sales!$A$2:$H$206,8,0)</f>
        <v>C</v>
      </c>
      <c r="D57" s="20" t="str">
        <f>VLOOKUP(A57,Hits!$A$2:$H$206,8,0)</f>
        <v>B</v>
      </c>
      <c r="E57" s="20">
        <f>VLOOKUP(C57,$N$9:$O$12,2,TRUE)</f>
        <v>2</v>
      </c>
      <c r="F57" s="20">
        <f>VLOOKUP(D57,$N$9:$O$12,2,TRUE)</f>
        <v>3</v>
      </c>
      <c r="G57" s="20">
        <f>(0.65*E57)+(0.35*F57)</f>
        <v>2.3499999999999996</v>
      </c>
      <c r="H57" s="20" t="str">
        <f>VLOOKUP(G57,$N$16:$O$19,2,1)</f>
        <v>C</v>
      </c>
      <c r="I57" s="21">
        <f>VLOOKUP(A57,Sheet1!$A$2:$D$206,4,0)</f>
        <v>355945</v>
      </c>
    </row>
    <row r="58" spans="1:9" x14ac:dyDescent="0.2">
      <c r="A58" s="16">
        <v>1212</v>
      </c>
      <c r="B58" s="17" t="str">
        <f>VLOOKUP(A58,Sheet1!$A$1:$B$206,2,0)</f>
        <v>Wood Mantel and Table Clock</v>
      </c>
      <c r="C58" s="17" t="str">
        <f>VLOOKUP(A58,Sales!$A$2:$H$206,8,0)</f>
        <v>C</v>
      </c>
      <c r="D58" s="17" t="str">
        <f>VLOOKUP(A58,Hits!$A$2:$H$206,8,0)</f>
        <v>C</v>
      </c>
      <c r="E58" s="17">
        <f>VLOOKUP(C58,$N$9:$O$12,2,TRUE)</f>
        <v>2</v>
      </c>
      <c r="F58" s="17">
        <f>VLOOKUP(D58,$N$9:$O$12,2,TRUE)</f>
        <v>2</v>
      </c>
      <c r="G58" s="17">
        <f>(0.65*E58)+(0.35*F58)</f>
        <v>2</v>
      </c>
      <c r="H58" s="17" t="str">
        <f>VLOOKUP(G58,$N$16:$O$19,2,1)</f>
        <v>C</v>
      </c>
      <c r="I58" s="18">
        <f>VLOOKUP(A58,Sheet1!$A$2:$D$206,4,0)</f>
        <v>343962</v>
      </c>
    </row>
    <row r="59" spans="1:9" x14ac:dyDescent="0.2">
      <c r="A59" s="19">
        <v>1181</v>
      </c>
      <c r="B59" s="17" t="str">
        <f>VLOOKUP(A59,Sheet1!$A$1:$B$206,2,0)</f>
        <v>Speed HDMI Cable by PPC</v>
      </c>
      <c r="C59" s="20" t="str">
        <f>VLOOKUP(A59,Sales!$A$2:$H$206,8,0)</f>
        <v>C</v>
      </c>
      <c r="D59" s="20" t="str">
        <f>VLOOKUP(A59,Hits!$A$2:$H$206,8,0)</f>
        <v>C</v>
      </c>
      <c r="E59" s="20">
        <f>VLOOKUP(C59,$N$9:$O$12,2,TRUE)</f>
        <v>2</v>
      </c>
      <c r="F59" s="20">
        <f>VLOOKUP(D59,$N$9:$O$12,2,TRUE)</f>
        <v>2</v>
      </c>
      <c r="G59" s="20">
        <f>(0.65*E59)+(0.35*F59)</f>
        <v>2</v>
      </c>
      <c r="H59" s="20" t="str">
        <f>VLOOKUP(G59,$N$16:$O$19,2,1)</f>
        <v>C</v>
      </c>
      <c r="I59" s="21">
        <f>VLOOKUP(A59,Sheet1!$A$2:$D$206,4,0)</f>
        <v>332866</v>
      </c>
    </row>
    <row r="60" spans="1:9" x14ac:dyDescent="0.2">
      <c r="A60" s="16">
        <v>1191</v>
      </c>
      <c r="B60" s="17" t="str">
        <f>VLOOKUP(A60,Sheet1!$A$1:$B$206,2,0)</f>
        <v>T-Driver Set</v>
      </c>
      <c r="C60" s="17" t="str">
        <f>VLOOKUP(A60,Sales!$A$2:$H$206,8,0)</f>
        <v>C</v>
      </c>
      <c r="D60" s="17" t="str">
        <f>VLOOKUP(A60,Hits!$A$2:$H$206,8,0)</f>
        <v>C</v>
      </c>
      <c r="E60" s="17">
        <f>VLOOKUP(C60,$N$9:$O$12,2,TRUE)</f>
        <v>2</v>
      </c>
      <c r="F60" s="17">
        <f>VLOOKUP(D60,$N$9:$O$12,2,TRUE)</f>
        <v>2</v>
      </c>
      <c r="G60" s="17">
        <f>(0.65*E60)+(0.35*F60)</f>
        <v>2</v>
      </c>
      <c r="H60" s="17" t="str">
        <f>VLOOKUP(G60,$N$16:$O$19,2,1)</f>
        <v>C</v>
      </c>
      <c r="I60" s="18">
        <f>VLOOKUP(A60,Sheet1!$A$2:$D$206,4,0)</f>
        <v>324880</v>
      </c>
    </row>
    <row r="61" spans="1:9" x14ac:dyDescent="0.2">
      <c r="A61" s="19">
        <v>1185</v>
      </c>
      <c r="B61" s="17" t="str">
        <f>VLOOKUP(A61,Sheet1!$A$1:$B$206,2,0)</f>
        <v xml:space="preserve">Sunpak Carbon Fiber Tripod </v>
      </c>
      <c r="C61" s="20" t="str">
        <f>VLOOKUP(A61,Sales!$A$2:$H$206,8,0)</f>
        <v>C</v>
      </c>
      <c r="D61" s="20" t="str">
        <f>VLOOKUP(A61,Hits!$A$2:$H$206,8,0)</f>
        <v>C</v>
      </c>
      <c r="E61" s="20">
        <f>VLOOKUP(C61,$N$9:$O$12,2,TRUE)</f>
        <v>2</v>
      </c>
      <c r="F61" s="20">
        <f>VLOOKUP(D61,$N$9:$O$12,2,TRUE)</f>
        <v>2</v>
      </c>
      <c r="G61" s="20">
        <f>(0.65*E61)+(0.35*F61)</f>
        <v>2</v>
      </c>
      <c r="H61" s="20" t="str">
        <f>VLOOKUP(G61,$N$16:$O$19,2,1)</f>
        <v>C</v>
      </c>
      <c r="I61" s="21">
        <f>VLOOKUP(A61,Sheet1!$A$2:$D$206,4,0)</f>
        <v>322536</v>
      </c>
    </row>
    <row r="62" spans="1:9" x14ac:dyDescent="0.2">
      <c r="A62" s="16">
        <v>1189</v>
      </c>
      <c r="B62" s="17" t="str">
        <f>VLOOKUP(A62,Sheet1!$A$1:$B$206,2,0)</f>
        <v>SwiftSmart Computerized Sewing Machine</v>
      </c>
      <c r="C62" s="17" t="str">
        <f>VLOOKUP(A62,Sales!$A$2:$H$206,8,0)</f>
        <v>C</v>
      </c>
      <c r="D62" s="17" t="str">
        <f>VLOOKUP(A62,Hits!$A$2:$H$206,8,0)</f>
        <v>C</v>
      </c>
      <c r="E62" s="17">
        <f>VLOOKUP(C62,$N$9:$O$12,2,TRUE)</f>
        <v>2</v>
      </c>
      <c r="F62" s="17">
        <f>VLOOKUP(D62,$N$9:$O$12,2,TRUE)</f>
        <v>2</v>
      </c>
      <c r="G62" s="17">
        <f>(0.65*E62)+(0.35*F62)</f>
        <v>2</v>
      </c>
      <c r="H62" s="17" t="str">
        <f>VLOOKUP(G62,$N$16:$O$19,2,1)</f>
        <v>C</v>
      </c>
      <c r="I62" s="18">
        <f>VLOOKUP(A62,Sheet1!$A$2:$D$206,4,0)</f>
        <v>312120</v>
      </c>
    </row>
    <row r="63" spans="1:9" x14ac:dyDescent="0.2">
      <c r="A63" s="19">
        <v>1195</v>
      </c>
      <c r="B63" s="17" t="str">
        <f>VLOOKUP(A63,Sheet1!$A$1:$B$206,2,0)</f>
        <v xml:space="preserve">TrueFire Gourmet Cedar Wraps </v>
      </c>
      <c r="C63" s="20" t="str">
        <f>VLOOKUP(A63,Sales!$A$2:$H$206,8,0)</f>
        <v>C</v>
      </c>
      <c r="D63" s="20" t="str">
        <f>VLOOKUP(A63,Hits!$A$2:$H$206,8,0)</f>
        <v>C</v>
      </c>
      <c r="E63" s="20">
        <f>VLOOKUP(C63,$N$9:$O$12,2,TRUE)</f>
        <v>2</v>
      </c>
      <c r="F63" s="20">
        <f>VLOOKUP(D63,$N$9:$O$12,2,TRUE)</f>
        <v>2</v>
      </c>
      <c r="G63" s="20">
        <f>(0.65*E63)+(0.35*F63)</f>
        <v>2</v>
      </c>
      <c r="H63" s="20" t="str">
        <f>VLOOKUP(G63,$N$16:$O$19,2,1)</f>
        <v>C</v>
      </c>
      <c r="I63" s="21">
        <f>VLOOKUP(A63,Sheet1!$A$2:$D$206,4,0)</f>
        <v>307710</v>
      </c>
    </row>
    <row r="64" spans="1:9" x14ac:dyDescent="0.2">
      <c r="A64" s="16">
        <v>1045</v>
      </c>
      <c r="B64" s="17" t="str">
        <f>VLOOKUP(A64,Sheet1!$A$1:$B$206,2,0)</f>
        <v>Cisco Voip Router</v>
      </c>
      <c r="C64" s="17" t="str">
        <f>VLOOKUP(A64,Sales!$A$2:$H$206,8,0)</f>
        <v>D</v>
      </c>
      <c r="D64" s="17" t="str">
        <f>VLOOKUP(A64,Hits!$A$2:$H$206,8,0)</f>
        <v>A</v>
      </c>
      <c r="E64" s="17">
        <f>VLOOKUP(C64,$N$9:$O$12,2,TRUE)</f>
        <v>1</v>
      </c>
      <c r="F64" s="17">
        <f>VLOOKUP(D64,$N$9:$O$12,2,TRUE)</f>
        <v>4</v>
      </c>
      <c r="G64" s="17">
        <f>(0.65*E64)+(0.35*F64)</f>
        <v>2.0499999999999998</v>
      </c>
      <c r="H64" s="17" t="str">
        <f>VLOOKUP(G64,$N$16:$O$19,2,1)</f>
        <v>C</v>
      </c>
      <c r="I64" s="18">
        <f>VLOOKUP(A64,Sheet1!$A$2:$D$206,4,0)</f>
        <v>122265</v>
      </c>
    </row>
    <row r="65" spans="1:9" x14ac:dyDescent="0.2">
      <c r="A65" s="19">
        <v>1070</v>
      </c>
      <c r="B65" s="17" t="str">
        <f>VLOOKUP(A65,Sheet1!$A$1:$B$206,2,0)</f>
        <v>Franklin Covey Leather Steno Pad Holder</v>
      </c>
      <c r="C65" s="20" t="str">
        <f>VLOOKUP(A65,Sales!$A$2:$H$206,8,0)</f>
        <v>C</v>
      </c>
      <c r="D65" s="20" t="str">
        <f>VLOOKUP(A65,Hits!$A$2:$H$206,8,0)</f>
        <v>D</v>
      </c>
      <c r="E65" s="20">
        <f>VLOOKUP(C65,$N$9:$O$12,2,TRUE)</f>
        <v>2</v>
      </c>
      <c r="F65" s="20">
        <f>VLOOKUP(D65,$N$9:$O$12,2,TRUE)</f>
        <v>1</v>
      </c>
      <c r="G65" s="20">
        <f>(0.65*E65)+(0.35*F65)</f>
        <v>1.65</v>
      </c>
      <c r="H65" s="20" t="str">
        <f>VLOOKUP(G65,$N$16:$O$19,2,1)</f>
        <v>D</v>
      </c>
      <c r="I65" s="21">
        <f>VLOOKUP(A65,Sheet1!$A$2:$D$206,4,0)</f>
        <v>400200</v>
      </c>
    </row>
    <row r="66" spans="1:9" x14ac:dyDescent="0.2">
      <c r="A66" s="16">
        <v>1150</v>
      </c>
      <c r="B66" s="17" t="str">
        <f>VLOOKUP(A66,Sheet1!$A$1:$B$206,2,0)</f>
        <v>Plus 61” Deluxe Tripod</v>
      </c>
      <c r="C66" s="17" t="str">
        <f>VLOOKUP(A66,Sales!$A$2:$H$206,8,0)</f>
        <v>D</v>
      </c>
      <c r="D66" s="17" t="str">
        <f>VLOOKUP(A66,Hits!$A$2:$H$206,8,0)</f>
        <v>B</v>
      </c>
      <c r="E66" s="17">
        <f>VLOOKUP(C66,$N$9:$O$12,2,TRUE)</f>
        <v>1</v>
      </c>
      <c r="F66" s="17">
        <f>VLOOKUP(D66,$N$9:$O$12,2,TRUE)</f>
        <v>3</v>
      </c>
      <c r="G66" s="17">
        <f>(0.65*E66)+(0.35*F66)</f>
        <v>1.6999999999999997</v>
      </c>
      <c r="H66" s="17" t="str">
        <f>VLOOKUP(G66,$N$16:$O$19,2,1)</f>
        <v>D</v>
      </c>
      <c r="I66" s="18">
        <f>VLOOKUP(A66,Sheet1!$A$2:$D$206,4,0)</f>
        <v>303303</v>
      </c>
    </row>
    <row r="67" spans="1:9" x14ac:dyDescent="0.2">
      <c r="A67" s="19">
        <v>1175</v>
      </c>
      <c r="B67" s="17" t="str">
        <f>VLOOKUP(A67,Sheet1!$A$1:$B$206,2,0)</f>
        <v>SLR Nikkon 3000S</v>
      </c>
      <c r="C67" s="20" t="str">
        <f>VLOOKUP(A67,Sales!$A$2:$H$206,8,0)</f>
        <v>D</v>
      </c>
      <c r="D67" s="20" t="str">
        <f>VLOOKUP(A67,Hits!$A$2:$H$206,8,0)</f>
        <v>B</v>
      </c>
      <c r="E67" s="20">
        <f>VLOOKUP(C67,$N$9:$O$12,2,TRUE)</f>
        <v>1</v>
      </c>
      <c r="F67" s="20">
        <f>VLOOKUP(D67,$N$9:$O$12,2,TRUE)</f>
        <v>3</v>
      </c>
      <c r="G67" s="20">
        <f>(0.65*E67)+(0.35*F67)</f>
        <v>1.6999999999999997</v>
      </c>
      <c r="H67" s="20" t="str">
        <f>VLOOKUP(G67,$N$16:$O$19,2,1)</f>
        <v>D</v>
      </c>
      <c r="I67" s="21">
        <f>VLOOKUP(A67,Sheet1!$A$2:$D$206,4,0)</f>
        <v>297000</v>
      </c>
    </row>
    <row r="68" spans="1:9" x14ac:dyDescent="0.2">
      <c r="A68" s="16">
        <v>1151</v>
      </c>
      <c r="B68" s="17" t="str">
        <f>VLOOKUP(A68,Sheet1!$A$1:$B$206,2,0)</f>
        <v>Polaroid 14MP Digital Camera</v>
      </c>
      <c r="C68" s="17" t="str">
        <f>VLOOKUP(A68,Sales!$A$2:$H$206,8,0)</f>
        <v>D</v>
      </c>
      <c r="D68" s="17" t="str">
        <f>VLOOKUP(A68,Hits!$A$2:$H$206,8,0)</f>
        <v>B</v>
      </c>
      <c r="E68" s="17">
        <f>VLOOKUP(C68,$N$9:$O$12,2,TRUE)</f>
        <v>1</v>
      </c>
      <c r="F68" s="17">
        <f>VLOOKUP(D68,$N$9:$O$12,2,TRUE)</f>
        <v>3</v>
      </c>
      <c r="G68" s="17">
        <f>(0.65*E68)+(0.35*F68)</f>
        <v>1.6999999999999997</v>
      </c>
      <c r="H68" s="17" t="str">
        <f>VLOOKUP(G68,$N$16:$O$19,2,1)</f>
        <v>D</v>
      </c>
      <c r="I68" s="18">
        <f>VLOOKUP(A68,Sheet1!$A$2:$D$206,4,0)</f>
        <v>290200</v>
      </c>
    </row>
    <row r="69" spans="1:9" x14ac:dyDescent="0.2">
      <c r="A69" s="19">
        <v>1152</v>
      </c>
      <c r="B69" s="17" t="str">
        <f>VLOOKUP(A69,Sheet1!$A$1:$B$206,2,0)</f>
        <v>Polaroid HD USB Digital Camcorder</v>
      </c>
      <c r="C69" s="20" t="str">
        <f>VLOOKUP(A69,Sales!$A$2:$H$206,8,0)</f>
        <v>D</v>
      </c>
      <c r="D69" s="20" t="str">
        <f>VLOOKUP(A69,Hits!$A$2:$H$206,8,0)</f>
        <v>B</v>
      </c>
      <c r="E69" s="20">
        <f>VLOOKUP(C69,$N$9:$O$12,2,TRUE)</f>
        <v>1</v>
      </c>
      <c r="F69" s="20">
        <f>VLOOKUP(D69,$N$9:$O$12,2,TRUE)</f>
        <v>3</v>
      </c>
      <c r="G69" s="20">
        <f>(0.65*E69)+(0.35*F69)</f>
        <v>1.6999999999999997</v>
      </c>
      <c r="H69" s="20" t="str">
        <f>VLOOKUP(G69,$N$16:$O$19,2,1)</f>
        <v>D</v>
      </c>
      <c r="I69" s="21">
        <f>VLOOKUP(A69,Sheet1!$A$2:$D$206,4,0)</f>
        <v>284481</v>
      </c>
    </row>
    <row r="70" spans="1:9" x14ac:dyDescent="0.2">
      <c r="A70" s="16">
        <v>1156</v>
      </c>
      <c r="B70" s="17" t="str">
        <f>VLOOKUP(A70,Sheet1!$A$1:$B$206,2,0)</f>
        <v>Queen Size Memory Foam Mattress</v>
      </c>
      <c r="C70" s="17" t="str">
        <f>VLOOKUP(A70,Sales!$A$2:$H$206,8,0)</f>
        <v>D</v>
      </c>
      <c r="D70" s="17" t="str">
        <f>VLOOKUP(A70,Hits!$A$2:$H$206,8,0)</f>
        <v>B</v>
      </c>
      <c r="E70" s="17">
        <f>VLOOKUP(C70,$N$9:$O$12,2,TRUE)</f>
        <v>1</v>
      </c>
      <c r="F70" s="17">
        <f>VLOOKUP(D70,$N$9:$O$12,2,TRUE)</f>
        <v>3</v>
      </c>
      <c r="G70" s="17">
        <f>(0.65*E70)+(0.35*F70)</f>
        <v>1.6999999999999997</v>
      </c>
      <c r="H70" s="17" t="str">
        <f>VLOOKUP(G70,$N$16:$O$19,2,1)</f>
        <v>D</v>
      </c>
      <c r="I70" s="18">
        <f>VLOOKUP(A70,Sheet1!$A$2:$D$206,4,0)</f>
        <v>277506</v>
      </c>
    </row>
    <row r="71" spans="1:9" x14ac:dyDescent="0.2">
      <c r="A71" s="19">
        <v>1184</v>
      </c>
      <c r="B71" s="17" t="str">
        <f>VLOOKUP(A71,Sheet1!$A$1:$B$206,2,0)</f>
        <v>Sunbeam Heated Fleece Throw</v>
      </c>
      <c r="C71" s="20" t="str">
        <f>VLOOKUP(A71,Sales!$A$2:$H$206,8,0)</f>
        <v>D</v>
      </c>
      <c r="D71" s="20" t="str">
        <f>VLOOKUP(A71,Hits!$A$2:$H$206,8,0)</f>
        <v>D</v>
      </c>
      <c r="E71" s="20">
        <f>VLOOKUP(C71,$N$9:$O$12,2,TRUE)</f>
        <v>1</v>
      </c>
      <c r="F71" s="20">
        <f>VLOOKUP(D71,$N$9:$O$12,2,TRUE)</f>
        <v>1</v>
      </c>
      <c r="G71" s="20">
        <f>(0.65*E71)+(0.35*F71)</f>
        <v>1</v>
      </c>
      <c r="H71" s="20" t="str">
        <f>VLOOKUP(G71,$N$16:$O$19,2,1)</f>
        <v>D</v>
      </c>
      <c r="I71" s="21">
        <f>VLOOKUP(A71,Sheet1!$A$2:$D$206,4,0)</f>
        <v>273600</v>
      </c>
    </row>
    <row r="72" spans="1:9" x14ac:dyDescent="0.2">
      <c r="A72" s="16">
        <v>1208</v>
      </c>
      <c r="B72" s="17" t="str">
        <f>VLOOKUP(A72,Sheet1!$A$1:$B$206,2,0)</f>
        <v>Vupoint Film &amp; Slide Converter – XP</v>
      </c>
      <c r="C72" s="17" t="str">
        <f>VLOOKUP(A72,Sales!$A$2:$H$206,8,0)</f>
        <v>D</v>
      </c>
      <c r="D72" s="17" t="str">
        <f>VLOOKUP(A72,Hits!$A$2:$H$206,8,0)</f>
        <v>D</v>
      </c>
      <c r="E72" s="17">
        <f>VLOOKUP(C72,$N$9:$O$12,2,TRUE)</f>
        <v>1</v>
      </c>
      <c r="F72" s="17">
        <f>VLOOKUP(D72,$N$9:$O$12,2,TRUE)</f>
        <v>1</v>
      </c>
      <c r="G72" s="17">
        <f>(0.65*E72)+(0.35*F72)</f>
        <v>1</v>
      </c>
      <c r="H72" s="17" t="str">
        <f>VLOOKUP(G72,$N$16:$O$19,2,1)</f>
        <v>D</v>
      </c>
      <c r="I72" s="18">
        <f>VLOOKUP(A72,Sheet1!$A$2:$D$206,4,0)</f>
        <v>251685</v>
      </c>
    </row>
    <row r="73" spans="1:9" x14ac:dyDescent="0.2">
      <c r="A73" s="19">
        <v>1154</v>
      </c>
      <c r="B73" s="17" t="str">
        <f>VLOOKUP(A73,Sheet1!$A$1:$B$206,2,0)</f>
        <v>Processor Intel-I3</v>
      </c>
      <c r="C73" s="20" t="str">
        <f>VLOOKUP(A73,Sales!$A$2:$H$206,8,0)</f>
        <v>D</v>
      </c>
      <c r="D73" s="20" t="str">
        <f>VLOOKUP(A73,Hits!$A$2:$H$206,8,0)</f>
        <v>B</v>
      </c>
      <c r="E73" s="20">
        <f>VLOOKUP(C73,$N$9:$O$12,2,TRUE)</f>
        <v>1</v>
      </c>
      <c r="F73" s="20">
        <f>VLOOKUP(D73,$N$9:$O$12,2,TRUE)</f>
        <v>3</v>
      </c>
      <c r="G73" s="20">
        <f>(0.65*E73)+(0.35*F73)</f>
        <v>1.6999999999999997</v>
      </c>
      <c r="H73" s="20" t="str">
        <f>VLOOKUP(G73,$N$16:$O$19,2,1)</f>
        <v>D</v>
      </c>
      <c r="I73" s="21">
        <f>VLOOKUP(A73,Sheet1!$A$2:$D$206,4,0)</f>
        <v>247086</v>
      </c>
    </row>
    <row r="74" spans="1:9" x14ac:dyDescent="0.2">
      <c r="A74" s="16">
        <v>1157</v>
      </c>
      <c r="B74" s="17" t="str">
        <f>VLOOKUP(A74,Sheet1!$A$1:$B$206,2,0)</f>
        <v>RAM</v>
      </c>
      <c r="C74" s="17" t="str">
        <f>VLOOKUP(A74,Sales!$A$2:$H$206,8,0)</f>
        <v>D</v>
      </c>
      <c r="D74" s="17" t="str">
        <f>VLOOKUP(A74,Hits!$A$2:$H$206,8,0)</f>
        <v>C</v>
      </c>
      <c r="E74" s="17">
        <f>VLOOKUP(C74,$N$9:$O$12,2,TRUE)</f>
        <v>1</v>
      </c>
      <c r="F74" s="17">
        <f>VLOOKUP(D74,$N$9:$O$12,2,TRUE)</f>
        <v>2</v>
      </c>
      <c r="G74" s="17">
        <f>(0.65*E74)+(0.35*F74)</f>
        <v>1.35</v>
      </c>
      <c r="H74" s="17" t="str">
        <f>VLOOKUP(G74,$N$16:$O$19,2,1)</f>
        <v>D</v>
      </c>
      <c r="I74" s="18">
        <f>VLOOKUP(A74,Sheet1!$A$2:$D$206,4,0)</f>
        <v>242202</v>
      </c>
    </row>
    <row r="75" spans="1:9" x14ac:dyDescent="0.2">
      <c r="A75" s="19">
        <v>1021</v>
      </c>
      <c r="B75" s="17" t="str">
        <f>VLOOKUP(A75,Sheet1!$A$1:$B$206,2,0)</f>
        <v>40” 1080p LCD HDTV</v>
      </c>
      <c r="C75" s="20" t="str">
        <f>VLOOKUP(A75,Sales!$A$2:$H$206,8,0)</f>
        <v>D</v>
      </c>
      <c r="D75" s="20" t="str">
        <f>VLOOKUP(A75,Hits!$A$2:$H$206,8,0)</f>
        <v>D</v>
      </c>
      <c r="E75" s="20">
        <f>VLOOKUP(C75,$N$9:$O$12,2,TRUE)</f>
        <v>1</v>
      </c>
      <c r="F75" s="20">
        <f>VLOOKUP(D75,$N$9:$O$12,2,TRUE)</f>
        <v>1</v>
      </c>
      <c r="G75" s="20">
        <f>(0.65*E75)+(0.35*F75)</f>
        <v>1</v>
      </c>
      <c r="H75" s="20" t="str">
        <f>VLOOKUP(G75,$N$16:$O$19,2,1)</f>
        <v>D</v>
      </c>
      <c r="I75" s="21">
        <f>VLOOKUP(A75,Sheet1!$A$2:$D$206,4,0)</f>
        <v>232300</v>
      </c>
    </row>
    <row r="76" spans="1:9" x14ac:dyDescent="0.2">
      <c r="A76" s="16">
        <v>1188</v>
      </c>
      <c r="B76" s="17" t="str">
        <f>VLOOKUP(A76,Sheet1!$A$1:$B$206,2,0)</f>
        <v>Supreme Garment Steamer</v>
      </c>
      <c r="C76" s="17" t="str">
        <f>VLOOKUP(A76,Sales!$A$2:$H$206,8,0)</f>
        <v>D</v>
      </c>
      <c r="D76" s="17" t="str">
        <f>VLOOKUP(A76,Hits!$A$2:$H$206,8,0)</f>
        <v>D</v>
      </c>
      <c r="E76" s="17">
        <f>VLOOKUP(C76,$N$9:$O$12,2,TRUE)</f>
        <v>1</v>
      </c>
      <c r="F76" s="17">
        <f>VLOOKUP(D76,$N$9:$O$12,2,TRUE)</f>
        <v>1</v>
      </c>
      <c r="G76" s="17">
        <f>(0.65*E76)+(0.35*F76)</f>
        <v>1</v>
      </c>
      <c r="H76" s="17" t="str">
        <f>VLOOKUP(G76,$N$16:$O$19,2,1)</f>
        <v>D</v>
      </c>
      <c r="I76" s="18">
        <f>VLOOKUP(A76,Sheet1!$A$2:$D$206,4,0)</f>
        <v>232290</v>
      </c>
    </row>
    <row r="77" spans="1:9" x14ac:dyDescent="0.2">
      <c r="A77" s="19">
        <v>1164</v>
      </c>
      <c r="B77" s="17" t="str">
        <f>VLOOKUP(A77,Sheet1!$A$1:$B$206,2,0)</f>
        <v>Samsung Tab</v>
      </c>
      <c r="C77" s="20" t="str">
        <f>VLOOKUP(A77,Sales!$A$2:$H$206,8,0)</f>
        <v>D</v>
      </c>
      <c r="D77" s="20" t="str">
        <f>VLOOKUP(A77,Hits!$A$2:$H$206,8,0)</f>
        <v>B</v>
      </c>
      <c r="E77" s="20">
        <f>VLOOKUP(C77,$N$9:$O$12,2,TRUE)</f>
        <v>1</v>
      </c>
      <c r="F77" s="20">
        <f>VLOOKUP(D77,$N$9:$O$12,2,TRUE)</f>
        <v>3</v>
      </c>
      <c r="G77" s="20">
        <f>(0.65*E77)+(0.35*F77)</f>
        <v>1.6999999999999997</v>
      </c>
      <c r="H77" s="20" t="str">
        <f>VLOOKUP(G77,$N$16:$O$19,2,1)</f>
        <v>D</v>
      </c>
      <c r="I77" s="21">
        <f>VLOOKUP(A77,Sheet1!$A$2:$D$206,4,0)</f>
        <v>230621</v>
      </c>
    </row>
    <row r="78" spans="1:9" x14ac:dyDescent="0.2">
      <c r="A78" s="16">
        <v>1190</v>
      </c>
      <c r="B78" s="17" t="str">
        <f>VLOOKUP(A78,Sheet1!$A$1:$B$206,2,0)</f>
        <v>SyncMaster 24” LCD Monitor</v>
      </c>
      <c r="C78" s="17" t="str">
        <f>VLOOKUP(A78,Sales!$A$2:$H$206,8,0)</f>
        <v>D</v>
      </c>
      <c r="D78" s="17" t="str">
        <f>VLOOKUP(A78,Hits!$A$2:$H$206,8,0)</f>
        <v>D</v>
      </c>
      <c r="E78" s="17">
        <f>VLOOKUP(C78,$N$9:$O$12,2,TRUE)</f>
        <v>1</v>
      </c>
      <c r="F78" s="17">
        <f>VLOOKUP(D78,$N$9:$O$12,2,TRUE)</f>
        <v>1</v>
      </c>
      <c r="G78" s="17">
        <f>(0.65*E78)+(0.35*F78)</f>
        <v>1</v>
      </c>
      <c r="H78" s="17" t="str">
        <f>VLOOKUP(G78,$N$16:$O$19,2,1)</f>
        <v>D</v>
      </c>
      <c r="I78" s="18">
        <f>VLOOKUP(A78,Sheet1!$A$2:$D$206,4,0)</f>
        <v>229086</v>
      </c>
    </row>
    <row r="79" spans="1:9" x14ac:dyDescent="0.2">
      <c r="A79" s="19">
        <v>1131</v>
      </c>
      <c r="B79" s="17" t="str">
        <f>VLOOKUP(A79,Sheet1!$A$1:$B$206,2,0)</f>
        <v xml:space="preserve">NeatDesk Desktop Scanner </v>
      </c>
      <c r="C79" s="20" t="str">
        <f>VLOOKUP(A79,Sales!$A$2:$H$206,8,0)</f>
        <v>D</v>
      </c>
      <c r="D79" s="20" t="str">
        <f>VLOOKUP(A79,Hits!$A$2:$H$206,8,0)</f>
        <v>D</v>
      </c>
      <c r="E79" s="20">
        <f>VLOOKUP(C79,$N$9:$O$12,2,TRUE)</f>
        <v>1</v>
      </c>
      <c r="F79" s="20">
        <f>VLOOKUP(D79,$N$9:$O$12,2,TRUE)</f>
        <v>1</v>
      </c>
      <c r="G79" s="20">
        <f>(0.65*E79)+(0.35*F79)</f>
        <v>1</v>
      </c>
      <c r="H79" s="20" t="str">
        <f>VLOOKUP(G79,$N$16:$O$19,2,1)</f>
        <v>D</v>
      </c>
      <c r="I79" s="21">
        <f>VLOOKUP(A79,Sheet1!$A$2:$D$206,4,0)</f>
        <v>204960</v>
      </c>
    </row>
    <row r="80" spans="1:9" x14ac:dyDescent="0.2">
      <c r="A80" s="16">
        <v>1158</v>
      </c>
      <c r="B80" s="17" t="str">
        <f>VLOOKUP(A80,Sheet1!$A$1:$B$206,2,0)</f>
        <v>Ratcheting Screwdriver</v>
      </c>
      <c r="C80" s="17" t="str">
        <f>VLOOKUP(A80,Sales!$A$2:$H$206,8,0)</f>
        <v>D</v>
      </c>
      <c r="D80" s="17" t="str">
        <f>VLOOKUP(A80,Hits!$A$2:$H$206,8,0)</f>
        <v>D</v>
      </c>
      <c r="E80" s="17">
        <f>VLOOKUP(C80,$N$9:$O$12,2,TRUE)</f>
        <v>1</v>
      </c>
      <c r="F80" s="17">
        <f>VLOOKUP(D80,$N$9:$O$12,2,TRUE)</f>
        <v>1</v>
      </c>
      <c r="G80" s="17">
        <f>(0.65*E80)+(0.35*F80)</f>
        <v>1</v>
      </c>
      <c r="H80" s="17" t="str">
        <f>VLOOKUP(G80,$N$16:$O$19,2,1)</f>
        <v>D</v>
      </c>
      <c r="I80" s="18">
        <f>VLOOKUP(A80,Sheet1!$A$2:$D$206,4,0)</f>
        <v>197100</v>
      </c>
    </row>
    <row r="81" spans="1:9" x14ac:dyDescent="0.2">
      <c r="A81" s="19">
        <v>1039</v>
      </c>
      <c r="B81" s="17" t="str">
        <f>VLOOKUP(A81,Sheet1!$A$1:$B$206,2,0)</f>
        <v>Casio Exilim 12.1MP Digital Camera</v>
      </c>
      <c r="C81" s="20" t="str">
        <f>VLOOKUP(A81,Sales!$A$2:$H$206,8,0)</f>
        <v>D</v>
      </c>
      <c r="D81" s="20" t="str">
        <f>VLOOKUP(A81,Hits!$A$2:$H$206,8,0)</f>
        <v>C</v>
      </c>
      <c r="E81" s="20">
        <f>VLOOKUP(C81,$N$9:$O$12,2,TRUE)</f>
        <v>1</v>
      </c>
      <c r="F81" s="20">
        <f>VLOOKUP(D81,$N$9:$O$12,2,TRUE)</f>
        <v>2</v>
      </c>
      <c r="G81" s="20">
        <f>(0.65*E81)+(0.35*F81)</f>
        <v>1.35</v>
      </c>
      <c r="H81" s="20" t="str">
        <f>VLOOKUP(G81,$N$16:$O$19,2,1)</f>
        <v>D</v>
      </c>
      <c r="I81" s="21">
        <f>VLOOKUP(A81,Sheet1!$A$2:$D$206,4,0)</f>
        <v>194469</v>
      </c>
    </row>
    <row r="82" spans="1:9" x14ac:dyDescent="0.2">
      <c r="A82" s="16">
        <v>1050</v>
      </c>
      <c r="B82" s="17" t="str">
        <f>VLOOKUP(A82,Sheet1!$A$1:$B$206,2,0)</f>
        <v>Connected Blu-ray Player</v>
      </c>
      <c r="C82" s="17" t="str">
        <f>VLOOKUP(A82,Sales!$A$2:$H$206,8,0)</f>
        <v>D</v>
      </c>
      <c r="D82" s="17" t="str">
        <f>VLOOKUP(A82,Hits!$A$2:$H$206,8,0)</f>
        <v>B</v>
      </c>
      <c r="E82" s="17">
        <f>VLOOKUP(C82,$N$9:$O$12,2,TRUE)</f>
        <v>1</v>
      </c>
      <c r="F82" s="17">
        <f>VLOOKUP(D82,$N$9:$O$12,2,TRUE)</f>
        <v>3</v>
      </c>
      <c r="G82" s="17">
        <f>(0.65*E82)+(0.35*F82)</f>
        <v>1.6999999999999997</v>
      </c>
      <c r="H82" s="17" t="str">
        <f>VLOOKUP(G82,$N$16:$O$19,2,1)</f>
        <v>D</v>
      </c>
      <c r="I82" s="18">
        <f>VLOOKUP(A82,Sheet1!$A$2:$D$206,4,0)</f>
        <v>184092</v>
      </c>
    </row>
    <row r="83" spans="1:9" x14ac:dyDescent="0.2">
      <c r="A83" s="19">
        <v>1153</v>
      </c>
      <c r="B83" s="17" t="str">
        <f>VLOOKUP(A83,Sheet1!$A$1:$B$206,2,0)</f>
        <v>Presorvac 5 Cycle Marinater</v>
      </c>
      <c r="C83" s="20" t="str">
        <f>VLOOKUP(A83,Sales!$A$2:$H$206,8,0)</f>
        <v>D</v>
      </c>
      <c r="D83" s="20" t="str">
        <f>VLOOKUP(A83,Hits!$A$2:$H$206,8,0)</f>
        <v>D</v>
      </c>
      <c r="E83" s="20">
        <f>VLOOKUP(C83,$N$9:$O$12,2,TRUE)</f>
        <v>1</v>
      </c>
      <c r="F83" s="20">
        <f>VLOOKUP(D83,$N$9:$O$12,2,TRUE)</f>
        <v>1</v>
      </c>
      <c r="G83" s="20">
        <f>(0.65*E83)+(0.35*F83)</f>
        <v>1</v>
      </c>
      <c r="H83" s="20" t="str">
        <f>VLOOKUP(G83,$N$16:$O$19,2,1)</f>
        <v>D</v>
      </c>
      <c r="I83" s="21">
        <f>VLOOKUP(A83,Sheet1!$A$2:$D$206,4,0)</f>
        <v>176344</v>
      </c>
    </row>
    <row r="84" spans="1:9" x14ac:dyDescent="0.2">
      <c r="A84" s="16">
        <v>1062</v>
      </c>
      <c r="B84" s="17" t="str">
        <f>VLOOKUP(A84,Sheet1!$A$1:$B$206,2,0)</f>
        <v>Dual-Sided Socket Set</v>
      </c>
      <c r="C84" s="17" t="str">
        <f>VLOOKUP(A84,Sales!$A$2:$H$206,8,0)</f>
        <v>D</v>
      </c>
      <c r="D84" s="17" t="str">
        <f>VLOOKUP(A84,Hits!$A$2:$H$206,8,0)</f>
        <v>D</v>
      </c>
      <c r="E84" s="17">
        <f>VLOOKUP(C84,$N$9:$O$12,2,TRUE)</f>
        <v>1</v>
      </c>
      <c r="F84" s="17">
        <f>VLOOKUP(D84,$N$9:$O$12,2,TRUE)</f>
        <v>1</v>
      </c>
      <c r="G84" s="17">
        <f>(0.65*E84)+(0.35*F84)</f>
        <v>1</v>
      </c>
      <c r="H84" s="17" t="str">
        <f>VLOOKUP(G84,$N$16:$O$19,2,1)</f>
        <v>D</v>
      </c>
      <c r="I84" s="18">
        <f>VLOOKUP(A84,Sheet1!$A$2:$D$206,4,0)</f>
        <v>159132</v>
      </c>
    </row>
    <row r="85" spans="1:9" x14ac:dyDescent="0.2">
      <c r="A85" s="19">
        <v>1012</v>
      </c>
      <c r="B85" s="17" t="str">
        <f>VLOOKUP(A85,Sheet1!$A$1:$B$206,2,0)</f>
        <v>1080p LCD HDTV</v>
      </c>
      <c r="C85" s="20" t="str">
        <f>VLOOKUP(A85,Sales!$A$2:$H$206,8,0)</f>
        <v>D</v>
      </c>
      <c r="D85" s="20" t="str">
        <f>VLOOKUP(A85,Hits!$A$2:$H$206,8,0)</f>
        <v>D</v>
      </c>
      <c r="E85" s="20">
        <f>VLOOKUP(C85,$N$9:$O$12,2,TRUE)</f>
        <v>1</v>
      </c>
      <c r="F85" s="20">
        <f>VLOOKUP(D85,$N$9:$O$12,2,TRUE)</f>
        <v>1</v>
      </c>
      <c r="G85" s="20">
        <f>(0.65*E85)+(0.35*F85)</f>
        <v>1</v>
      </c>
      <c r="H85" s="20" t="str">
        <f>VLOOKUP(G85,$N$16:$O$19,2,1)</f>
        <v>D</v>
      </c>
      <c r="I85" s="21">
        <f>VLOOKUP(A85,Sheet1!$A$2:$D$206,4,0)</f>
        <v>146853</v>
      </c>
    </row>
    <row r="86" spans="1:9" x14ac:dyDescent="0.2">
      <c r="A86" s="16">
        <v>1068</v>
      </c>
      <c r="B86" s="17" t="str">
        <f>VLOOKUP(A86,Sheet1!$A$1:$B$206,2,0)</f>
        <v>Flip SlideHD 16GB Video Camera</v>
      </c>
      <c r="C86" s="17" t="str">
        <f>VLOOKUP(A86,Sales!$A$2:$H$206,8,0)</f>
        <v>D</v>
      </c>
      <c r="D86" s="17" t="str">
        <f>VLOOKUP(A86,Hits!$A$2:$H$206,8,0)</f>
        <v>D</v>
      </c>
      <c r="E86" s="17">
        <f>VLOOKUP(C86,$N$9:$O$12,2,TRUE)</f>
        <v>1</v>
      </c>
      <c r="F86" s="17">
        <f>VLOOKUP(D86,$N$9:$O$12,2,TRUE)</f>
        <v>1</v>
      </c>
      <c r="G86" s="17">
        <f>(0.65*E86)+(0.35*F86)</f>
        <v>1</v>
      </c>
      <c r="H86" s="17" t="str">
        <f>VLOOKUP(G86,$N$16:$O$19,2,1)</f>
        <v>D</v>
      </c>
      <c r="I86" s="18">
        <f>VLOOKUP(A86,Sheet1!$A$2:$D$206,4,0)</f>
        <v>136890</v>
      </c>
    </row>
    <row r="87" spans="1:9" x14ac:dyDescent="0.2">
      <c r="A87" s="19">
        <v>1065</v>
      </c>
      <c r="B87" s="17" t="str">
        <f>VLOOKUP(A87,Sheet1!$A$1:$B$206,2,0)</f>
        <v>Ethernetcard</v>
      </c>
      <c r="C87" s="20" t="str">
        <f>VLOOKUP(A87,Sales!$A$2:$H$206,8,0)</f>
        <v>D</v>
      </c>
      <c r="D87" s="20" t="str">
        <f>VLOOKUP(A87,Hits!$A$2:$H$206,8,0)</f>
        <v>D</v>
      </c>
      <c r="E87" s="20">
        <f>VLOOKUP(C87,$N$9:$O$12,2,TRUE)</f>
        <v>1</v>
      </c>
      <c r="F87" s="20">
        <f>VLOOKUP(D87,$N$9:$O$12,2,TRUE)</f>
        <v>1</v>
      </c>
      <c r="G87" s="20">
        <f>(0.65*E87)+(0.35*F87)</f>
        <v>1</v>
      </c>
      <c r="H87" s="20" t="str">
        <f>VLOOKUP(G87,$N$16:$O$19,2,1)</f>
        <v>D</v>
      </c>
      <c r="I87" s="21">
        <f>VLOOKUP(A87,Sheet1!$A$2:$D$206,4,0)</f>
        <v>132559</v>
      </c>
    </row>
    <row r="88" spans="1:9" x14ac:dyDescent="0.2">
      <c r="A88" s="16">
        <v>1069</v>
      </c>
      <c r="B88" s="17" t="str">
        <f>VLOOKUP(A88,Sheet1!$A$1:$B$206,2,0)</f>
        <v>Flip SlideHD 16GB Video Camera</v>
      </c>
      <c r="C88" s="17" t="str">
        <f>VLOOKUP(A88,Sales!$A$2:$H$206,8,0)</f>
        <v>D</v>
      </c>
      <c r="D88" s="17" t="str">
        <f>VLOOKUP(A88,Hits!$A$2:$H$206,8,0)</f>
        <v>D</v>
      </c>
      <c r="E88" s="17">
        <f>VLOOKUP(C88,$N$9:$O$12,2,TRUE)</f>
        <v>1</v>
      </c>
      <c r="F88" s="17">
        <f>VLOOKUP(D88,$N$9:$O$12,2,TRUE)</f>
        <v>1</v>
      </c>
      <c r="G88" s="17">
        <f>(0.65*E88)+(0.35*F88)</f>
        <v>1</v>
      </c>
      <c r="H88" s="17" t="str">
        <f>VLOOKUP(G88,$N$16:$O$19,2,1)</f>
        <v>D</v>
      </c>
      <c r="I88" s="18">
        <f>VLOOKUP(A88,Sheet1!$A$2:$D$206,4,0)</f>
        <v>127588</v>
      </c>
    </row>
    <row r="89" spans="1:9" x14ac:dyDescent="0.2">
      <c r="A89" s="19">
        <v>1046</v>
      </c>
      <c r="B89" s="17" t="str">
        <f>VLOOKUP(A89,Sheet1!$A$1:$B$206,2,0)</f>
        <v>Class 10 SDHC Card</v>
      </c>
      <c r="C89" s="20" t="str">
        <f>VLOOKUP(A89,Sales!$A$2:$H$206,8,0)</f>
        <v>D</v>
      </c>
      <c r="D89" s="20" t="str">
        <f>VLOOKUP(A89,Hits!$A$2:$H$206,8,0)</f>
        <v>C</v>
      </c>
      <c r="E89" s="20">
        <f>VLOOKUP(C89,$N$9:$O$12,2,TRUE)</f>
        <v>1</v>
      </c>
      <c r="F89" s="20">
        <f>VLOOKUP(D89,$N$9:$O$12,2,TRUE)</f>
        <v>2</v>
      </c>
      <c r="G89" s="20">
        <f>(0.65*E89)+(0.35*F89)</f>
        <v>1.35</v>
      </c>
      <c r="H89" s="20" t="str">
        <f>VLOOKUP(G89,$N$16:$O$19,2,1)</f>
        <v>D</v>
      </c>
      <c r="I89" s="21">
        <f>VLOOKUP(A89,Sheet1!$A$2:$D$206,4,0)</f>
        <v>107712</v>
      </c>
    </row>
    <row r="90" spans="1:9" x14ac:dyDescent="0.2">
      <c r="A90" s="16">
        <v>1061</v>
      </c>
      <c r="B90" s="17" t="str">
        <f>VLOOKUP(A90,Sheet1!$A$1:$B$206,2,0)</f>
        <v>Dual-Sided Palm Ratchet</v>
      </c>
      <c r="C90" s="17" t="str">
        <f>VLOOKUP(A90,Sales!$A$2:$H$206,8,0)</f>
        <v>D</v>
      </c>
      <c r="D90" s="17" t="str">
        <f>VLOOKUP(A90,Hits!$A$2:$H$206,8,0)</f>
        <v>D</v>
      </c>
      <c r="E90" s="17">
        <f>VLOOKUP(C90,$N$9:$O$12,2,TRUE)</f>
        <v>1</v>
      </c>
      <c r="F90" s="17">
        <f>VLOOKUP(D90,$N$9:$O$12,2,TRUE)</f>
        <v>1</v>
      </c>
      <c r="G90" s="17">
        <f>(0.65*E90)+(0.35*F90)</f>
        <v>1</v>
      </c>
      <c r="H90" s="17" t="str">
        <f>VLOOKUP(G90,$N$16:$O$19,2,1)</f>
        <v>D</v>
      </c>
      <c r="I90" s="18">
        <f>VLOOKUP(A90,Sheet1!$A$2:$D$206,4,0)</f>
        <v>106330</v>
      </c>
    </row>
    <row r="91" spans="1:9" x14ac:dyDescent="0.2">
      <c r="A91" s="19">
        <v>1041</v>
      </c>
      <c r="B91" s="17" t="str">
        <f>VLOOKUP(A91,Sheet1!$A$1:$B$206,2,0)</f>
        <v>Centon 32GB Class 10 SDHC Card</v>
      </c>
      <c r="C91" s="20" t="str">
        <f>VLOOKUP(A91,Sales!$A$2:$H$206,8,0)</f>
        <v>D</v>
      </c>
      <c r="D91" s="20" t="str">
        <f>VLOOKUP(A91,Hits!$A$2:$H$206,8,0)</f>
        <v>B</v>
      </c>
      <c r="E91" s="20">
        <f>VLOOKUP(C91,$N$9:$O$12,2,TRUE)</f>
        <v>1</v>
      </c>
      <c r="F91" s="20">
        <f>VLOOKUP(D91,$N$9:$O$12,2,TRUE)</f>
        <v>3</v>
      </c>
      <c r="G91" s="20">
        <f>(0.65*E91)+(0.35*F91)</f>
        <v>1.6999999999999997</v>
      </c>
      <c r="H91" s="20" t="str">
        <f>VLOOKUP(G91,$N$16:$O$19,2,1)</f>
        <v>D</v>
      </c>
      <c r="I91" s="21">
        <f>VLOOKUP(A91,Sheet1!$A$2:$D$206,4,0)</f>
        <v>102098</v>
      </c>
    </row>
    <row r="92" spans="1:9" x14ac:dyDescent="0.2">
      <c r="A92" s="16">
        <v>1067</v>
      </c>
      <c r="B92" s="17" t="str">
        <f>VLOOKUP(A92,Sheet1!$A$1:$B$206,2,0)</f>
        <v>First Act 5-Pad Digital Drum Set</v>
      </c>
      <c r="C92" s="17" t="str">
        <f>VLOOKUP(A92,Sales!$A$2:$H$206,8,0)</f>
        <v>D</v>
      </c>
      <c r="D92" s="17" t="str">
        <f>VLOOKUP(A92,Hits!$A$2:$H$206,8,0)</f>
        <v>D</v>
      </c>
      <c r="E92" s="17">
        <f>VLOOKUP(C92,$N$9:$O$12,2,TRUE)</f>
        <v>1</v>
      </c>
      <c r="F92" s="17">
        <f>VLOOKUP(D92,$N$9:$O$12,2,TRUE)</f>
        <v>1</v>
      </c>
      <c r="G92" s="17">
        <f>(0.65*E92)+(0.35*F92)</f>
        <v>1</v>
      </c>
      <c r="H92" s="17" t="str">
        <f>VLOOKUP(G92,$N$16:$O$19,2,1)</f>
        <v>D</v>
      </c>
      <c r="I92" s="18">
        <f>VLOOKUP(A92,Sheet1!$A$2:$D$206,4,0)</f>
        <v>100646</v>
      </c>
    </row>
    <row r="93" spans="1:9" x14ac:dyDescent="0.2">
      <c r="A93" s="19">
        <v>1064</v>
      </c>
      <c r="B93" s="17" t="str">
        <f>VLOOKUP(A93,Sheet1!$A$1:$B$206,2,0)</f>
        <v>Eco Club EZ-Shopper – Apricot</v>
      </c>
      <c r="C93" s="20" t="str">
        <f>VLOOKUP(A93,Sales!$A$2:$H$206,8,0)</f>
        <v>D</v>
      </c>
      <c r="D93" s="20" t="str">
        <f>VLOOKUP(A93,Hits!$A$2:$H$206,8,0)</f>
        <v>D</v>
      </c>
      <c r="E93" s="20">
        <f>VLOOKUP(C93,$N$9:$O$12,2,TRUE)</f>
        <v>1</v>
      </c>
      <c r="F93" s="20">
        <f>VLOOKUP(D93,$N$9:$O$12,2,TRUE)</f>
        <v>1</v>
      </c>
      <c r="G93" s="20">
        <f>(0.65*E93)+(0.35*F93)</f>
        <v>1</v>
      </c>
      <c r="H93" s="20" t="str">
        <f>VLOOKUP(G93,$N$16:$O$19,2,1)</f>
        <v>D</v>
      </c>
      <c r="I93" s="21">
        <f>VLOOKUP(A93,Sheet1!$A$2:$D$206,4,0)</f>
        <v>98658</v>
      </c>
    </row>
    <row r="94" spans="1:9" x14ac:dyDescent="0.2">
      <c r="A94" s="16">
        <v>1133</v>
      </c>
      <c r="B94" s="17" t="str">
        <f>VLOOKUP(A94,Sheet1!$A$1:$B$206,2,0)</f>
        <v>One-Touch Photo Scanner</v>
      </c>
      <c r="C94" s="17" t="str">
        <f>VLOOKUP(A94,Sales!$A$2:$H$206,8,0)</f>
        <v>D</v>
      </c>
      <c r="D94" s="17" t="str">
        <f>VLOOKUP(A94,Hits!$A$2:$H$206,8,0)</f>
        <v>D</v>
      </c>
      <c r="E94" s="17">
        <f>VLOOKUP(C94,$N$9:$O$12,2,TRUE)</f>
        <v>1</v>
      </c>
      <c r="F94" s="17">
        <f>VLOOKUP(D94,$N$9:$O$12,2,TRUE)</f>
        <v>1</v>
      </c>
      <c r="G94" s="17">
        <f>(0.65*E94)+(0.35*F94)</f>
        <v>1</v>
      </c>
      <c r="H94" s="17" t="str">
        <f>VLOOKUP(G94,$N$16:$O$19,2,1)</f>
        <v>D</v>
      </c>
      <c r="I94" s="18">
        <f>VLOOKUP(A94,Sheet1!$A$2:$D$206,4,0)</f>
        <v>94866</v>
      </c>
    </row>
    <row r="95" spans="1:9" x14ac:dyDescent="0.2">
      <c r="A95" s="19">
        <v>1029</v>
      </c>
      <c r="B95" s="17" t="str">
        <f>VLOOKUP(A95,Sheet1!$A$1:$B$206,2,0)</f>
        <v>Asus 8.9” Tablet Convertible PC</v>
      </c>
      <c r="C95" s="20" t="str">
        <f>VLOOKUP(A95,Sales!$A$2:$H$206,8,0)</f>
        <v>D</v>
      </c>
      <c r="D95" s="20" t="str">
        <f>VLOOKUP(A95,Hits!$A$2:$H$206,8,0)</f>
        <v>D</v>
      </c>
      <c r="E95" s="20">
        <f>VLOOKUP(C95,$N$9:$O$12,2,TRUE)</f>
        <v>1</v>
      </c>
      <c r="F95" s="20">
        <f>VLOOKUP(D95,$N$9:$O$12,2,TRUE)</f>
        <v>1</v>
      </c>
      <c r="G95" s="20">
        <f>(0.65*E95)+(0.35*F95)</f>
        <v>1</v>
      </c>
      <c r="H95" s="20" t="str">
        <f>VLOOKUP(G95,$N$16:$O$19,2,1)</f>
        <v>D</v>
      </c>
      <c r="I95" s="21">
        <f>VLOOKUP(A95,Sheet1!$A$2:$D$206,4,0)</f>
        <v>88995</v>
      </c>
    </row>
    <row r="96" spans="1:9" x14ac:dyDescent="0.2">
      <c r="A96" s="16">
        <v>1033</v>
      </c>
      <c r="B96" s="17" t="str">
        <f>VLOOKUP(A96,Sheet1!$A$1:$B$206,2,0)</f>
        <v>Buckyballs 216 Piece Magnetic Set</v>
      </c>
      <c r="C96" s="17" t="str">
        <f>VLOOKUP(A96,Sales!$A$2:$H$206,8,0)</f>
        <v>D</v>
      </c>
      <c r="D96" s="17" t="str">
        <f>VLOOKUP(A96,Hits!$A$2:$H$206,8,0)</f>
        <v>C</v>
      </c>
      <c r="E96" s="17">
        <f>VLOOKUP(C96,$N$9:$O$12,2,TRUE)</f>
        <v>1</v>
      </c>
      <c r="F96" s="17">
        <f>VLOOKUP(D96,$N$9:$O$12,2,TRUE)</f>
        <v>2</v>
      </c>
      <c r="G96" s="17">
        <f>(0.65*E96)+(0.35*F96)</f>
        <v>1.35</v>
      </c>
      <c r="H96" s="17" t="str">
        <f>VLOOKUP(G96,$N$16:$O$19,2,1)</f>
        <v>D</v>
      </c>
      <c r="I96" s="18">
        <f>VLOOKUP(A96,Sheet1!$A$2:$D$206,4,0)</f>
        <v>84420</v>
      </c>
    </row>
    <row r="97" spans="1:9" x14ac:dyDescent="0.2">
      <c r="A97" s="19">
        <v>1130</v>
      </c>
      <c r="B97" s="17" t="str">
        <f>VLOOKUP(A97,Sheet1!$A$1:$B$206,2,0)</f>
        <v>Musicplayer</v>
      </c>
      <c r="C97" s="20" t="str">
        <f>VLOOKUP(A97,Sales!$A$2:$H$206,8,0)</f>
        <v>D</v>
      </c>
      <c r="D97" s="20" t="str">
        <f>VLOOKUP(A97,Hits!$A$2:$H$206,8,0)</f>
        <v>D</v>
      </c>
      <c r="E97" s="20">
        <f>VLOOKUP(C97,$N$9:$O$12,2,TRUE)</f>
        <v>1</v>
      </c>
      <c r="F97" s="20">
        <f>VLOOKUP(D97,$N$9:$O$12,2,TRUE)</f>
        <v>1</v>
      </c>
      <c r="G97" s="20">
        <f>(0.65*E97)+(0.35*F97)</f>
        <v>1</v>
      </c>
      <c r="H97" s="20" t="str">
        <f>VLOOKUP(G97,$N$16:$O$19,2,1)</f>
        <v>D</v>
      </c>
      <c r="I97" s="21">
        <f>VLOOKUP(A97,Sheet1!$A$2:$D$206,4,0)</f>
        <v>82476</v>
      </c>
    </row>
    <row r="98" spans="1:9" x14ac:dyDescent="0.2">
      <c r="A98" s="16">
        <v>1129</v>
      </c>
      <c r="B98" s="17" t="str">
        <f>VLOOKUP(A98,Sheet1!$A$1:$B$206,2,0)</f>
        <v>Multi-Purpose Tool Set</v>
      </c>
      <c r="C98" s="17" t="str">
        <f>VLOOKUP(A98,Sales!$A$2:$H$206,8,0)</f>
        <v>D</v>
      </c>
      <c r="D98" s="17" t="str">
        <f>VLOOKUP(A98,Hits!$A$2:$H$206,8,0)</f>
        <v>D</v>
      </c>
      <c r="E98" s="17">
        <f>VLOOKUP(C98,$N$9:$O$12,2,TRUE)</f>
        <v>1</v>
      </c>
      <c r="F98" s="17">
        <f>VLOOKUP(D98,$N$9:$O$12,2,TRUE)</f>
        <v>1</v>
      </c>
      <c r="G98" s="17">
        <f>(0.65*E98)+(0.35*F98)</f>
        <v>1</v>
      </c>
      <c r="H98" s="17" t="str">
        <f>VLOOKUP(G98,$N$16:$O$19,2,1)</f>
        <v>D</v>
      </c>
      <c r="I98" s="18">
        <f>VLOOKUP(A98,Sheet1!$A$2:$D$206,4,0)</f>
        <v>80845</v>
      </c>
    </row>
    <row r="99" spans="1:9" x14ac:dyDescent="0.2">
      <c r="A99" s="19">
        <v>1128</v>
      </c>
      <c r="B99" s="17" t="str">
        <f>VLOOKUP(A99,Sheet1!$A$1:$B$206,2,0)</f>
        <v>Multimedia Keyboard and Mouse</v>
      </c>
      <c r="C99" s="20" t="str">
        <f>VLOOKUP(A99,Sales!$A$2:$H$206,8,0)</f>
        <v>D</v>
      </c>
      <c r="D99" s="20" t="str">
        <f>VLOOKUP(A99,Hits!$A$2:$H$206,8,0)</f>
        <v>D</v>
      </c>
      <c r="E99" s="20">
        <f>VLOOKUP(C99,$N$9:$O$12,2,TRUE)</f>
        <v>1</v>
      </c>
      <c r="F99" s="20">
        <f>VLOOKUP(D99,$N$9:$O$12,2,TRUE)</f>
        <v>1</v>
      </c>
      <c r="G99" s="20">
        <f>(0.65*E99)+(0.35*F99)</f>
        <v>1</v>
      </c>
      <c r="H99" s="20" t="str">
        <f>VLOOKUP(G99,$N$16:$O$19,2,1)</f>
        <v>D</v>
      </c>
      <c r="I99" s="21">
        <f>VLOOKUP(A99,Sheet1!$A$2:$D$206,4,0)</f>
        <v>78392</v>
      </c>
    </row>
    <row r="100" spans="1:9" x14ac:dyDescent="0.2">
      <c r="A100" s="16">
        <v>1063</v>
      </c>
      <c r="B100" s="17" t="str">
        <f>VLOOKUP(A100,Sheet1!$A$1:$B$206,2,0)</f>
        <v>Ear Headphones - 2 Pack</v>
      </c>
      <c r="C100" s="17" t="str">
        <f>VLOOKUP(A100,Sales!$A$2:$H$206,8,0)</f>
        <v>D</v>
      </c>
      <c r="D100" s="17" t="str">
        <f>VLOOKUP(A100,Hits!$A$2:$H$206,8,0)</f>
        <v>D</v>
      </c>
      <c r="E100" s="17">
        <f>VLOOKUP(C100,$N$9:$O$12,2,TRUE)</f>
        <v>1</v>
      </c>
      <c r="F100" s="17">
        <f>VLOOKUP(D100,$N$9:$O$12,2,TRUE)</f>
        <v>1</v>
      </c>
      <c r="G100" s="17">
        <f>(0.65*E100)+(0.35*F100)</f>
        <v>1</v>
      </c>
      <c r="H100" s="17" t="str">
        <f>VLOOKUP(G100,$N$16:$O$19,2,1)</f>
        <v>D</v>
      </c>
      <c r="I100" s="18">
        <f>VLOOKUP(A100,Sheet1!$A$2:$D$206,4,0)</f>
        <v>78300</v>
      </c>
    </row>
    <row r="101" spans="1:9" x14ac:dyDescent="0.2">
      <c r="A101" s="19">
        <v>1135</v>
      </c>
      <c r="B101" s="17" t="str">
        <f>VLOOKUP(A101,Sheet1!$A$1:$B$206,2,0)</f>
        <v>Optoma PK102 Pico Pocket Projector</v>
      </c>
      <c r="C101" s="20" t="str">
        <f>VLOOKUP(A101,Sales!$A$2:$H$206,8,0)</f>
        <v>D</v>
      </c>
      <c r="D101" s="20" t="str">
        <f>VLOOKUP(A101,Hits!$A$2:$H$206,8,0)</f>
        <v>D</v>
      </c>
      <c r="E101" s="20">
        <f>VLOOKUP(C101,$N$9:$O$12,2,TRUE)</f>
        <v>1</v>
      </c>
      <c r="F101" s="20">
        <f>VLOOKUP(D101,$N$9:$O$12,2,TRUE)</f>
        <v>1</v>
      </c>
      <c r="G101" s="20">
        <f>(0.65*E101)+(0.35*F101)</f>
        <v>1</v>
      </c>
      <c r="H101" s="20" t="str">
        <f>VLOOKUP(G101,$N$16:$O$19,2,1)</f>
        <v>D</v>
      </c>
      <c r="I101" s="21">
        <f>VLOOKUP(A101,Sheet1!$A$2:$D$206,4,0)</f>
        <v>74772</v>
      </c>
    </row>
    <row r="102" spans="1:9" x14ac:dyDescent="0.2">
      <c r="A102" s="16">
        <v>1032</v>
      </c>
      <c r="B102" s="17" t="str">
        <f>VLOOKUP(A102,Sheet1!$A$1:$B$206,2,0)</f>
        <v>Bridge Battle Habitat Set</v>
      </c>
      <c r="C102" s="17" t="str">
        <f>VLOOKUP(A102,Sales!$A$2:$H$206,8,0)</f>
        <v>D</v>
      </c>
      <c r="D102" s="17" t="str">
        <f>VLOOKUP(A102,Hits!$A$2:$H$206,8,0)</f>
        <v>D</v>
      </c>
      <c r="E102" s="17">
        <f>VLOOKUP(C102,$N$9:$O$12,2,TRUE)</f>
        <v>1</v>
      </c>
      <c r="F102" s="17">
        <f>VLOOKUP(D102,$N$9:$O$12,2,TRUE)</f>
        <v>1</v>
      </c>
      <c r="G102" s="17">
        <f>(0.65*E102)+(0.35*F102)</f>
        <v>1</v>
      </c>
      <c r="H102" s="17" t="str">
        <f>VLOOKUP(G102,$N$16:$O$19,2,1)</f>
        <v>D</v>
      </c>
      <c r="I102" s="18">
        <f>VLOOKUP(A102,Sheet1!$A$2:$D$206,4,0)</f>
        <v>74538</v>
      </c>
    </row>
    <row r="103" spans="1:9" x14ac:dyDescent="0.2">
      <c r="A103" s="19">
        <v>1025</v>
      </c>
      <c r="B103" s="17" t="str">
        <f>VLOOKUP(A103,Sheet1!$A$1:$B$206,2,0)</f>
        <v>Apple iPod Nano 8GB</v>
      </c>
      <c r="C103" s="20" t="str">
        <f>VLOOKUP(A103,Sales!$A$2:$H$206,8,0)</f>
        <v>D</v>
      </c>
      <c r="D103" s="20" t="str">
        <f>VLOOKUP(A103,Hits!$A$2:$H$206,8,0)</f>
        <v>D</v>
      </c>
      <c r="E103" s="20">
        <f>VLOOKUP(C103,$N$9:$O$12,2,TRUE)</f>
        <v>1</v>
      </c>
      <c r="F103" s="20">
        <f>VLOOKUP(D103,$N$9:$O$12,2,TRUE)</f>
        <v>1</v>
      </c>
      <c r="G103" s="20">
        <f>(0.65*E103)+(0.35*F103)</f>
        <v>1</v>
      </c>
      <c r="H103" s="20" t="str">
        <f>VLOOKUP(G103,$N$16:$O$19,2,1)</f>
        <v>D</v>
      </c>
      <c r="I103" s="21">
        <f>VLOOKUP(A103,Sheet1!$A$2:$D$206,4,0)</f>
        <v>68985</v>
      </c>
    </row>
    <row r="104" spans="1:9" x14ac:dyDescent="0.2">
      <c r="A104" s="16">
        <v>1117</v>
      </c>
      <c r="B104" s="17" t="str">
        <f>VLOOKUP(A104,Sheet1!$A$1:$B$206,2,0)</f>
        <v>Maximo Data &amp; Charging Cable</v>
      </c>
      <c r="C104" s="17" t="str">
        <f>VLOOKUP(A104,Sales!$A$2:$H$206,8,0)</f>
        <v>D</v>
      </c>
      <c r="D104" s="17" t="str">
        <f>VLOOKUP(A104,Hits!$A$2:$H$206,8,0)</f>
        <v>D</v>
      </c>
      <c r="E104" s="17">
        <f>VLOOKUP(C104,$N$9:$O$12,2,TRUE)</f>
        <v>1</v>
      </c>
      <c r="F104" s="17">
        <f>VLOOKUP(D104,$N$9:$O$12,2,TRUE)</f>
        <v>1</v>
      </c>
      <c r="G104" s="17">
        <f>(0.65*E104)+(0.35*F104)</f>
        <v>1</v>
      </c>
      <c r="H104" s="17" t="str">
        <f>VLOOKUP(G104,$N$16:$O$19,2,1)</f>
        <v>D</v>
      </c>
      <c r="I104" s="18">
        <f>VLOOKUP(A104,Sheet1!$A$2:$D$206,4,0)</f>
        <v>65000</v>
      </c>
    </row>
    <row r="105" spans="1:9" x14ac:dyDescent="0.2">
      <c r="A105" s="19">
        <v>1106</v>
      </c>
      <c r="B105" s="17" t="str">
        <f>VLOOKUP(A105,Sheet1!$A$1:$B$206,2,0)</f>
        <v>Lens 55-250</v>
      </c>
      <c r="C105" s="20" t="str">
        <f>VLOOKUP(A105,Sales!$A$2:$H$206,8,0)</f>
        <v>D</v>
      </c>
      <c r="D105" s="20" t="str">
        <f>VLOOKUP(A105,Hits!$A$2:$H$206,8,0)</f>
        <v>D</v>
      </c>
      <c r="E105" s="20">
        <f>VLOOKUP(C105,$N$9:$O$12,2,TRUE)</f>
        <v>1</v>
      </c>
      <c r="F105" s="20">
        <f>VLOOKUP(D105,$N$9:$O$12,2,TRUE)</f>
        <v>1</v>
      </c>
      <c r="G105" s="20">
        <f>(0.65*E105)+(0.35*F105)</f>
        <v>1</v>
      </c>
      <c r="H105" s="20" t="str">
        <f>VLOOKUP(G105,$N$16:$O$19,2,1)</f>
        <v>D</v>
      </c>
      <c r="I105" s="21">
        <f>VLOOKUP(A105,Sheet1!$A$2:$D$206,4,0)</f>
        <v>63135</v>
      </c>
    </row>
    <row r="106" spans="1:9" x14ac:dyDescent="0.2">
      <c r="A106" s="16">
        <v>1056</v>
      </c>
      <c r="B106" s="17" t="str">
        <f>VLOOKUP(A106,Sheet1!$A$1:$B$206,2,0)</f>
        <v>Deluxe Auto Safety Kit</v>
      </c>
      <c r="C106" s="17" t="str">
        <f>VLOOKUP(A106,Sales!$A$2:$H$206,8,0)</f>
        <v>D</v>
      </c>
      <c r="D106" s="17" t="str">
        <f>VLOOKUP(A106,Hits!$A$2:$H$206,8,0)</f>
        <v>D</v>
      </c>
      <c r="E106" s="17">
        <f>VLOOKUP(C106,$N$9:$O$12,2,TRUE)</f>
        <v>1</v>
      </c>
      <c r="F106" s="17">
        <f>VLOOKUP(D106,$N$9:$O$12,2,TRUE)</f>
        <v>1</v>
      </c>
      <c r="G106" s="17">
        <f>(0.65*E106)+(0.35*F106)</f>
        <v>1</v>
      </c>
      <c r="H106" s="17" t="str">
        <f>VLOOKUP(G106,$N$16:$O$19,2,1)</f>
        <v>D</v>
      </c>
      <c r="I106" s="18">
        <f>VLOOKUP(A106,Sheet1!$A$2:$D$206,4,0)</f>
        <v>61548</v>
      </c>
    </row>
    <row r="107" spans="1:9" x14ac:dyDescent="0.2">
      <c r="A107" s="19">
        <v>1048</v>
      </c>
      <c r="B107" s="17" t="str">
        <f>VLOOKUP(A107,Sheet1!$A$1:$B$206,2,0)</f>
        <v>Colgate Wisp Toothbrush – 48 Pack</v>
      </c>
      <c r="C107" s="20" t="str">
        <f>VLOOKUP(A107,Sales!$A$2:$H$206,8,0)</f>
        <v>D</v>
      </c>
      <c r="D107" s="20" t="str">
        <f>VLOOKUP(A107,Hits!$A$2:$H$206,8,0)</f>
        <v>B</v>
      </c>
      <c r="E107" s="20">
        <f>VLOOKUP(C107,$N$9:$O$12,2,TRUE)</f>
        <v>1</v>
      </c>
      <c r="F107" s="20">
        <f>VLOOKUP(D107,$N$9:$O$12,2,TRUE)</f>
        <v>3</v>
      </c>
      <c r="G107" s="20">
        <f>(0.65*E107)+(0.35*F107)</f>
        <v>1.6999999999999997</v>
      </c>
      <c r="H107" s="20" t="str">
        <f>VLOOKUP(G107,$N$16:$O$19,2,1)</f>
        <v>D</v>
      </c>
      <c r="I107" s="21">
        <f>VLOOKUP(A107,Sheet1!$A$2:$D$206,4,0)</f>
        <v>61536</v>
      </c>
    </row>
    <row r="108" spans="1:9" x14ac:dyDescent="0.2">
      <c r="A108" s="16">
        <v>1127</v>
      </c>
      <c r="B108" s="17" t="str">
        <f>VLOOKUP(A108,Sheet1!$A$1:$B$206,2,0)</f>
        <v>Multi Tool Driver Set</v>
      </c>
      <c r="C108" s="17" t="str">
        <f>VLOOKUP(A108,Sales!$A$2:$H$206,8,0)</f>
        <v>D</v>
      </c>
      <c r="D108" s="17" t="str">
        <f>VLOOKUP(A108,Hits!$A$2:$H$206,8,0)</f>
        <v>D</v>
      </c>
      <c r="E108" s="17">
        <f>VLOOKUP(C108,$N$9:$O$12,2,TRUE)</f>
        <v>1</v>
      </c>
      <c r="F108" s="17">
        <f>VLOOKUP(D108,$N$9:$O$12,2,TRUE)</f>
        <v>1</v>
      </c>
      <c r="G108" s="17">
        <f>(0.65*E108)+(0.35*F108)</f>
        <v>1</v>
      </c>
      <c r="H108" s="17" t="str">
        <f>VLOOKUP(G108,$N$16:$O$19,2,1)</f>
        <v>D</v>
      </c>
      <c r="I108" s="18">
        <f>VLOOKUP(A108,Sheet1!$A$2:$D$206,4,0)</f>
        <v>61380</v>
      </c>
    </row>
    <row r="109" spans="1:9" x14ac:dyDescent="0.2">
      <c r="A109" s="19">
        <v>1126</v>
      </c>
      <c r="B109" s="17" t="str">
        <f>VLOOKUP(A109,Sheet1!$A$1:$B$206,2,0)</f>
        <v>Motherboard- Asus</v>
      </c>
      <c r="C109" s="20" t="str">
        <f>VLOOKUP(A109,Sales!$A$2:$H$206,8,0)</f>
        <v>D</v>
      </c>
      <c r="D109" s="20" t="str">
        <f>VLOOKUP(A109,Hits!$A$2:$H$206,8,0)</f>
        <v>D</v>
      </c>
      <c r="E109" s="20">
        <f>VLOOKUP(C109,$N$9:$O$12,2,TRUE)</f>
        <v>1</v>
      </c>
      <c r="F109" s="20">
        <f>VLOOKUP(D109,$N$9:$O$12,2,TRUE)</f>
        <v>1</v>
      </c>
      <c r="G109" s="20">
        <f>(0.65*E109)+(0.35*F109)</f>
        <v>1</v>
      </c>
      <c r="H109" s="20" t="str">
        <f>VLOOKUP(G109,$N$16:$O$19,2,1)</f>
        <v>D</v>
      </c>
      <c r="I109" s="21">
        <f>VLOOKUP(A109,Sheet1!$A$2:$D$206,4,0)</f>
        <v>59568</v>
      </c>
    </row>
    <row r="110" spans="1:9" x14ac:dyDescent="0.2">
      <c r="A110" s="16">
        <v>1143</v>
      </c>
      <c r="B110" s="17" t="str">
        <f>VLOOKUP(A110,Sheet1!$A$1:$B$206,2,0)</f>
        <v>Philips Portable DVD player</v>
      </c>
      <c r="C110" s="17" t="str">
        <f>VLOOKUP(A110,Sales!$A$2:$H$206,8,0)</f>
        <v>D</v>
      </c>
      <c r="D110" s="17" t="str">
        <f>VLOOKUP(A110,Hits!$A$2:$H$206,8,0)</f>
        <v>D</v>
      </c>
      <c r="E110" s="17">
        <f>VLOOKUP(C110,$N$9:$O$12,2,TRUE)</f>
        <v>1</v>
      </c>
      <c r="F110" s="17">
        <f>VLOOKUP(D110,$N$9:$O$12,2,TRUE)</f>
        <v>1</v>
      </c>
      <c r="G110" s="17">
        <f>(0.65*E110)+(0.35*F110)</f>
        <v>1</v>
      </c>
      <c r="H110" s="17" t="str">
        <f>VLOOKUP(G110,$N$16:$O$19,2,1)</f>
        <v>D</v>
      </c>
      <c r="I110" s="18">
        <f>VLOOKUP(A110,Sheet1!$A$2:$D$206,4,0)</f>
        <v>57350</v>
      </c>
    </row>
    <row r="111" spans="1:9" x14ac:dyDescent="0.2">
      <c r="A111" s="19">
        <v>1134</v>
      </c>
      <c r="B111" s="17" t="str">
        <f>VLOOKUP(A111,Sheet1!$A$1:$B$206,2,0)</f>
        <v>Optoma HD 1080p Home Theater Projector</v>
      </c>
      <c r="C111" s="20" t="str">
        <f>VLOOKUP(A111,Sales!$A$2:$H$206,8,0)</f>
        <v>D</v>
      </c>
      <c r="D111" s="20" t="str">
        <f>VLOOKUP(A111,Hits!$A$2:$H$206,8,0)</f>
        <v>D</v>
      </c>
      <c r="E111" s="20">
        <f>VLOOKUP(C111,$N$9:$O$12,2,TRUE)</f>
        <v>1</v>
      </c>
      <c r="F111" s="20">
        <f>VLOOKUP(D111,$N$9:$O$12,2,TRUE)</f>
        <v>1</v>
      </c>
      <c r="G111" s="20">
        <f>(0.65*E111)+(0.35*F111)</f>
        <v>1</v>
      </c>
      <c r="H111" s="20" t="str">
        <f>VLOOKUP(G111,$N$16:$O$19,2,1)</f>
        <v>D</v>
      </c>
      <c r="I111" s="21">
        <f>VLOOKUP(A111,Sheet1!$A$2:$D$206,4,0)</f>
        <v>55440</v>
      </c>
    </row>
    <row r="112" spans="1:9" x14ac:dyDescent="0.2">
      <c r="A112" s="16">
        <v>1088</v>
      </c>
      <c r="B112" s="17" t="str">
        <f>VLOOKUP(A112,Sheet1!$A$1:$B$206,2,0)</f>
        <v>Intec Wii Wave Remote Controller</v>
      </c>
      <c r="C112" s="17" t="str">
        <f>VLOOKUP(A112,Sales!$A$2:$H$206,8,0)</f>
        <v>D</v>
      </c>
      <c r="D112" s="17" t="str">
        <f>VLOOKUP(A112,Hits!$A$2:$H$206,8,0)</f>
        <v>D</v>
      </c>
      <c r="E112" s="17">
        <f>VLOOKUP(C112,$N$9:$O$12,2,TRUE)</f>
        <v>1</v>
      </c>
      <c r="F112" s="17">
        <f>VLOOKUP(D112,$N$9:$O$12,2,TRUE)</f>
        <v>1</v>
      </c>
      <c r="G112" s="17">
        <f>(0.65*E112)+(0.35*F112)</f>
        <v>1</v>
      </c>
      <c r="H112" s="17" t="str">
        <f>VLOOKUP(G112,$N$16:$O$19,2,1)</f>
        <v>D</v>
      </c>
      <c r="I112" s="18">
        <f>VLOOKUP(A112,Sheet1!$A$2:$D$206,4,0)</f>
        <v>55200</v>
      </c>
    </row>
    <row r="113" spans="1:9" x14ac:dyDescent="0.2">
      <c r="A113" s="19">
        <v>1049</v>
      </c>
      <c r="B113" s="17" t="str">
        <f>VLOOKUP(A113,Sheet1!$A$1:$B$206,2,0)</f>
        <v>Compactdisk</v>
      </c>
      <c r="C113" s="20" t="str">
        <f>VLOOKUP(A113,Sales!$A$2:$H$206,8,0)</f>
        <v>D</v>
      </c>
      <c r="D113" s="20" t="str">
        <f>VLOOKUP(A113,Hits!$A$2:$H$206,8,0)</f>
        <v>B</v>
      </c>
      <c r="E113" s="20">
        <f>VLOOKUP(C113,$N$9:$O$12,2,TRUE)</f>
        <v>1</v>
      </c>
      <c r="F113" s="20">
        <f>VLOOKUP(D113,$N$9:$O$12,2,TRUE)</f>
        <v>3</v>
      </c>
      <c r="G113" s="20">
        <f>(0.65*E113)+(0.35*F113)</f>
        <v>1.6999999999999997</v>
      </c>
      <c r="H113" s="20" t="str">
        <f>VLOOKUP(G113,$N$16:$O$19,2,1)</f>
        <v>D</v>
      </c>
      <c r="I113" s="21">
        <f>VLOOKUP(A113,Sheet1!$A$2:$D$206,4,0)</f>
        <v>54188</v>
      </c>
    </row>
    <row r="114" spans="1:9" x14ac:dyDescent="0.2">
      <c r="A114" s="16">
        <v>1066</v>
      </c>
      <c r="B114" s="17" t="str">
        <f>VLOOKUP(A114,Sheet1!$A$1:$B$206,2,0)</f>
        <v>Euro-Pro Ninja Master Drink Maker</v>
      </c>
      <c r="C114" s="17" t="str">
        <f>VLOOKUP(A114,Sales!$A$2:$H$206,8,0)</f>
        <v>D</v>
      </c>
      <c r="D114" s="17" t="str">
        <f>VLOOKUP(A114,Hits!$A$2:$H$206,8,0)</f>
        <v>D</v>
      </c>
      <c r="E114" s="17">
        <f>VLOOKUP(C114,$N$9:$O$12,2,TRUE)</f>
        <v>1</v>
      </c>
      <c r="F114" s="17">
        <f>VLOOKUP(D114,$N$9:$O$12,2,TRUE)</f>
        <v>1</v>
      </c>
      <c r="G114" s="17">
        <f>(0.65*E114)+(0.35*F114)</f>
        <v>1</v>
      </c>
      <c r="H114" s="17" t="str">
        <f>VLOOKUP(G114,$N$16:$O$19,2,1)</f>
        <v>D</v>
      </c>
      <c r="I114" s="18">
        <f>VLOOKUP(A114,Sheet1!$A$2:$D$206,4,0)</f>
        <v>53000</v>
      </c>
    </row>
    <row r="115" spans="1:9" x14ac:dyDescent="0.2">
      <c r="A115" s="19">
        <v>1052</v>
      </c>
      <c r="B115" s="17" t="str">
        <f>VLOOKUP(A115,Sheet1!$A$1:$B$206,2,0)</f>
        <v>Curtis 24” 1080p LCD HDTV</v>
      </c>
      <c r="C115" s="20" t="str">
        <f>VLOOKUP(A115,Sales!$A$2:$H$206,8,0)</f>
        <v>D</v>
      </c>
      <c r="D115" s="20" t="str">
        <f>VLOOKUP(A115,Hits!$A$2:$H$206,8,0)</f>
        <v>C</v>
      </c>
      <c r="E115" s="20">
        <f>VLOOKUP(C115,$N$9:$O$12,2,TRUE)</f>
        <v>1</v>
      </c>
      <c r="F115" s="20">
        <f>VLOOKUP(D115,$N$9:$O$12,2,TRUE)</f>
        <v>2</v>
      </c>
      <c r="G115" s="20">
        <f>(0.65*E115)+(0.35*F115)</f>
        <v>1.35</v>
      </c>
      <c r="H115" s="20" t="str">
        <f>VLOOKUP(G115,$N$16:$O$19,2,1)</f>
        <v>D</v>
      </c>
      <c r="I115" s="21">
        <f>VLOOKUP(A115,Sheet1!$A$2:$D$206,4,0)</f>
        <v>52488</v>
      </c>
    </row>
    <row r="116" spans="1:9" x14ac:dyDescent="0.2">
      <c r="A116" s="16">
        <v>1087</v>
      </c>
      <c r="B116" s="17" t="str">
        <f>VLOOKUP(A116,Sheet1!$A$1:$B$206,2,0)</f>
        <v>Ikon Diecast Blender</v>
      </c>
      <c r="C116" s="17" t="str">
        <f>VLOOKUP(A116,Sales!$A$2:$H$206,8,0)</f>
        <v>D</v>
      </c>
      <c r="D116" s="17" t="str">
        <f>VLOOKUP(A116,Hits!$A$2:$H$206,8,0)</f>
        <v>D</v>
      </c>
      <c r="E116" s="17">
        <f>VLOOKUP(C116,$N$9:$O$12,2,TRUE)</f>
        <v>1</v>
      </c>
      <c r="F116" s="17">
        <f>VLOOKUP(D116,$N$9:$O$12,2,TRUE)</f>
        <v>1</v>
      </c>
      <c r="G116" s="17">
        <f>(0.65*E116)+(0.35*F116)</f>
        <v>1</v>
      </c>
      <c r="H116" s="17" t="str">
        <f>VLOOKUP(G116,$N$16:$O$19,2,1)</f>
        <v>D</v>
      </c>
      <c r="I116" s="18">
        <f>VLOOKUP(A116,Sheet1!$A$2:$D$206,4,0)</f>
        <v>52136</v>
      </c>
    </row>
    <row r="117" spans="1:9" x14ac:dyDescent="0.2">
      <c r="A117" s="19">
        <v>1018</v>
      </c>
      <c r="B117" s="17" t="str">
        <f>VLOOKUP(A117,Sheet1!$A$1:$B$206,2,0)</f>
        <v>37” 1080p LCD HDTV</v>
      </c>
      <c r="C117" s="20" t="str">
        <f>VLOOKUP(A117,Sales!$A$2:$H$206,8,0)</f>
        <v>D</v>
      </c>
      <c r="D117" s="20" t="str">
        <f>VLOOKUP(A117,Hits!$A$2:$H$206,8,0)</f>
        <v>D</v>
      </c>
      <c r="E117" s="20">
        <f>VLOOKUP(C117,$N$9:$O$12,2,TRUE)</f>
        <v>1</v>
      </c>
      <c r="F117" s="20">
        <f>VLOOKUP(D117,$N$9:$O$12,2,TRUE)</f>
        <v>1</v>
      </c>
      <c r="G117" s="20">
        <f>(0.65*E117)+(0.35*F117)</f>
        <v>1</v>
      </c>
      <c r="H117" s="20" t="str">
        <f>VLOOKUP(G117,$N$16:$O$19,2,1)</f>
        <v>D</v>
      </c>
      <c r="I117" s="21">
        <f>VLOOKUP(A117,Sheet1!$A$2:$D$206,4,0)</f>
        <v>47304</v>
      </c>
    </row>
    <row r="118" spans="1:9" x14ac:dyDescent="0.2">
      <c r="A118" s="16">
        <v>1125</v>
      </c>
      <c r="B118" s="17" t="str">
        <f>VLOOKUP(A118,Sheet1!$A$1:$B$206,2,0)</f>
        <v>Monitor-Acer</v>
      </c>
      <c r="C118" s="17" t="str">
        <f>VLOOKUP(A118,Sales!$A$2:$H$206,8,0)</f>
        <v>D</v>
      </c>
      <c r="D118" s="17" t="str">
        <f>VLOOKUP(A118,Hits!$A$2:$H$206,8,0)</f>
        <v>D</v>
      </c>
      <c r="E118" s="17">
        <f>VLOOKUP(C118,$N$9:$O$12,2,TRUE)</f>
        <v>1</v>
      </c>
      <c r="F118" s="17">
        <f>VLOOKUP(D118,$N$9:$O$12,2,TRUE)</f>
        <v>1</v>
      </c>
      <c r="G118" s="17">
        <f>(0.65*E118)+(0.35*F118)</f>
        <v>1</v>
      </c>
      <c r="H118" s="17" t="str">
        <f>VLOOKUP(G118,$N$16:$O$19,2,1)</f>
        <v>D</v>
      </c>
      <c r="I118" s="18">
        <f>VLOOKUP(A118,Sheet1!$A$2:$D$206,4,0)</f>
        <v>41310</v>
      </c>
    </row>
    <row r="119" spans="1:9" x14ac:dyDescent="0.2">
      <c r="A119" s="19">
        <v>1059</v>
      </c>
      <c r="B119" s="17" t="str">
        <f>VLOOKUP(A119,Sheet1!$A$1:$B$206,2,0)</f>
        <v>Digital Photo Ornament</v>
      </c>
      <c r="C119" s="20" t="str">
        <f>VLOOKUP(A119,Sales!$A$2:$H$206,8,0)</f>
        <v>D</v>
      </c>
      <c r="D119" s="20" t="str">
        <f>VLOOKUP(A119,Hits!$A$2:$H$206,8,0)</f>
        <v>D</v>
      </c>
      <c r="E119" s="20">
        <f>VLOOKUP(C119,$N$9:$O$12,2,TRUE)</f>
        <v>1</v>
      </c>
      <c r="F119" s="20">
        <f>VLOOKUP(D119,$N$9:$O$12,2,TRUE)</f>
        <v>1</v>
      </c>
      <c r="G119" s="20">
        <f>(0.65*E119)+(0.35*F119)</f>
        <v>1</v>
      </c>
      <c r="H119" s="20" t="str">
        <f>VLOOKUP(G119,$N$16:$O$19,2,1)</f>
        <v>D</v>
      </c>
      <c r="I119" s="21">
        <f>VLOOKUP(A119,Sheet1!$A$2:$D$206,4,0)</f>
        <v>39294</v>
      </c>
    </row>
    <row r="120" spans="1:9" x14ac:dyDescent="0.2">
      <c r="A120" s="16">
        <v>1132</v>
      </c>
      <c r="B120" s="17" t="str">
        <f>VLOOKUP(A120,Sheet1!$A$1:$B$206,2,0)</f>
        <v>ntec G5700 Wii Wave Motion Sensing Controller</v>
      </c>
      <c r="C120" s="17" t="str">
        <f>VLOOKUP(A120,Sales!$A$2:$H$206,8,0)</f>
        <v>D</v>
      </c>
      <c r="D120" s="17" t="str">
        <f>VLOOKUP(A120,Hits!$A$2:$H$206,8,0)</f>
        <v>D</v>
      </c>
      <c r="E120" s="17">
        <f>VLOOKUP(C120,$N$9:$O$12,2,TRUE)</f>
        <v>1</v>
      </c>
      <c r="F120" s="17">
        <f>VLOOKUP(D120,$N$9:$O$12,2,TRUE)</f>
        <v>1</v>
      </c>
      <c r="G120" s="17">
        <f>(0.65*E120)+(0.35*F120)</f>
        <v>1</v>
      </c>
      <c r="H120" s="17" t="str">
        <f>VLOOKUP(G120,$N$16:$O$19,2,1)</f>
        <v>D</v>
      </c>
      <c r="I120" s="18">
        <f>VLOOKUP(A120,Sheet1!$A$2:$D$206,4,0)</f>
        <v>38226</v>
      </c>
    </row>
    <row r="121" spans="1:9" x14ac:dyDescent="0.2">
      <c r="A121" s="19">
        <v>1057</v>
      </c>
      <c r="B121" s="17" t="str">
        <f>VLOOKUP(A121,Sheet1!$A$1:$B$206,2,0)</f>
        <v>Digital Camcorder Kit with 4GB SD Card</v>
      </c>
      <c r="C121" s="20" t="str">
        <f>VLOOKUP(A121,Sales!$A$2:$H$206,8,0)</f>
        <v>D</v>
      </c>
      <c r="D121" s="20" t="str">
        <f>VLOOKUP(A121,Hits!$A$2:$H$206,8,0)</f>
        <v>C</v>
      </c>
      <c r="E121" s="20">
        <f>VLOOKUP(C121,$N$9:$O$12,2,TRUE)</f>
        <v>1</v>
      </c>
      <c r="F121" s="20">
        <f>VLOOKUP(D121,$N$9:$O$12,2,TRUE)</f>
        <v>2</v>
      </c>
      <c r="G121" s="20">
        <f>(0.65*E121)+(0.35*F121)</f>
        <v>1.35</v>
      </c>
      <c r="H121" s="20" t="str">
        <f>VLOOKUP(G121,$N$16:$O$19,2,1)</f>
        <v>D</v>
      </c>
      <c r="I121" s="21">
        <f>VLOOKUP(A121,Sheet1!$A$2:$D$206,4,0)</f>
        <v>35805</v>
      </c>
    </row>
    <row r="122" spans="1:9" x14ac:dyDescent="0.2">
      <c r="A122" s="16">
        <v>1111</v>
      </c>
      <c r="B122" s="17" t="str">
        <f>VLOOKUP(A122,Sheet1!$A$1:$B$206,2,0)</f>
        <v>Mac Pro</v>
      </c>
      <c r="C122" s="17" t="str">
        <f>VLOOKUP(A122,Sales!$A$2:$H$206,8,0)</f>
        <v>D</v>
      </c>
      <c r="D122" s="17" t="str">
        <f>VLOOKUP(A122,Hits!$A$2:$H$206,8,0)</f>
        <v>D</v>
      </c>
      <c r="E122" s="17">
        <f>VLOOKUP(C122,$N$9:$O$12,2,TRUE)</f>
        <v>1</v>
      </c>
      <c r="F122" s="17">
        <f>VLOOKUP(D122,$N$9:$O$12,2,TRUE)</f>
        <v>1</v>
      </c>
      <c r="G122" s="17">
        <f>(0.65*E122)+(0.35*F122)</f>
        <v>1</v>
      </c>
      <c r="H122" s="17" t="str">
        <f>VLOOKUP(G122,$N$16:$O$19,2,1)</f>
        <v>D</v>
      </c>
      <c r="I122" s="18">
        <f>VLOOKUP(A122,Sheet1!$A$2:$D$206,4,0)</f>
        <v>32400</v>
      </c>
    </row>
    <row r="123" spans="1:9" x14ac:dyDescent="0.2">
      <c r="A123" s="19">
        <v>1104</v>
      </c>
      <c r="B123" s="17" t="str">
        <f>VLOOKUP(A123,Sheet1!$A$1:$B$206,2,0)</f>
        <v>LeakFrog Water Leak Alarm 2-Pack</v>
      </c>
      <c r="C123" s="20" t="str">
        <f>VLOOKUP(A123,Sales!$A$2:$H$206,8,0)</f>
        <v>D</v>
      </c>
      <c r="D123" s="20" t="str">
        <f>VLOOKUP(A123,Hits!$A$2:$H$206,8,0)</f>
        <v>D</v>
      </c>
      <c r="E123" s="20">
        <f>VLOOKUP(C123,$N$9:$O$12,2,TRUE)</f>
        <v>1</v>
      </c>
      <c r="F123" s="20">
        <f>VLOOKUP(D123,$N$9:$O$12,2,TRUE)</f>
        <v>1</v>
      </c>
      <c r="G123" s="20">
        <f>(0.65*E123)+(0.35*F123)</f>
        <v>1</v>
      </c>
      <c r="H123" s="20" t="str">
        <f>VLOOKUP(G123,$N$16:$O$19,2,1)</f>
        <v>D</v>
      </c>
      <c r="I123" s="21">
        <f>VLOOKUP(A123,Sheet1!$A$2:$D$206,4,0)</f>
        <v>32130</v>
      </c>
    </row>
    <row r="124" spans="1:9" x14ac:dyDescent="0.2">
      <c r="A124" s="16">
        <v>1139</v>
      </c>
      <c r="B124" s="17" t="str">
        <f>VLOOKUP(A124,Sheet1!$A$1:$B$206,2,0)</f>
        <v>Philips 6-Device Universal Remote for iPod</v>
      </c>
      <c r="C124" s="17" t="str">
        <f>VLOOKUP(A124,Sales!$A$2:$H$206,8,0)</f>
        <v>D</v>
      </c>
      <c r="D124" s="17" t="str">
        <f>VLOOKUP(A124,Hits!$A$2:$H$206,8,0)</f>
        <v>D</v>
      </c>
      <c r="E124" s="17">
        <f>VLOOKUP(C124,$N$9:$O$12,2,TRUE)</f>
        <v>1</v>
      </c>
      <c r="F124" s="17">
        <f>VLOOKUP(D124,$N$9:$O$12,2,TRUE)</f>
        <v>1</v>
      </c>
      <c r="G124" s="17">
        <f>(0.65*E124)+(0.35*F124)</f>
        <v>1</v>
      </c>
      <c r="H124" s="17" t="str">
        <f>VLOOKUP(G124,$N$16:$O$19,2,1)</f>
        <v>D</v>
      </c>
      <c r="I124" s="18">
        <f>VLOOKUP(A124,Sheet1!$A$2:$D$206,4,0)</f>
        <v>31878</v>
      </c>
    </row>
    <row r="125" spans="1:9" x14ac:dyDescent="0.2">
      <c r="A125" s="19">
        <v>1034</v>
      </c>
      <c r="B125" s="17" t="str">
        <f>VLOOKUP(A125,Sheet1!$A$1:$B$206,2,0)</f>
        <v>Cables to Go iPod Compatible Travel Kit</v>
      </c>
      <c r="C125" s="20" t="str">
        <f>VLOOKUP(A125,Sales!$A$2:$H$206,8,0)</f>
        <v>D</v>
      </c>
      <c r="D125" s="20" t="str">
        <f>VLOOKUP(A125,Hits!$A$2:$H$206,8,0)</f>
        <v>C</v>
      </c>
      <c r="E125" s="20">
        <f>VLOOKUP(C125,$N$9:$O$12,2,TRUE)</f>
        <v>1</v>
      </c>
      <c r="F125" s="20">
        <f>VLOOKUP(D125,$N$9:$O$12,2,TRUE)</f>
        <v>2</v>
      </c>
      <c r="G125" s="20">
        <f>(0.65*E125)+(0.35*F125)</f>
        <v>1.35</v>
      </c>
      <c r="H125" s="20" t="str">
        <f>VLOOKUP(G125,$N$16:$O$19,2,1)</f>
        <v>D</v>
      </c>
      <c r="I125" s="21">
        <f>VLOOKUP(A125,Sheet1!$A$2:$D$206,4,0)</f>
        <v>31093</v>
      </c>
    </row>
    <row r="126" spans="1:9" x14ac:dyDescent="0.2">
      <c r="A126" s="16">
        <v>1047</v>
      </c>
      <c r="B126" s="17" t="str">
        <f>VLOOKUP(A126,Sheet1!$A$1:$B$206,2,0)</f>
        <v>Coleman LED Axis Headlamp Bundle</v>
      </c>
      <c r="C126" s="17" t="str">
        <f>VLOOKUP(A126,Sales!$A$2:$H$206,8,0)</f>
        <v>D</v>
      </c>
      <c r="D126" s="17" t="str">
        <f>VLOOKUP(A126,Hits!$A$2:$H$206,8,0)</f>
        <v>B</v>
      </c>
      <c r="E126" s="17">
        <f>VLOOKUP(C126,$N$9:$O$12,2,TRUE)</f>
        <v>1</v>
      </c>
      <c r="F126" s="17">
        <f>VLOOKUP(D126,$N$9:$O$12,2,TRUE)</f>
        <v>3</v>
      </c>
      <c r="G126" s="17">
        <f>(0.65*E126)+(0.35*F126)</f>
        <v>1.6999999999999997</v>
      </c>
      <c r="H126" s="17" t="str">
        <f>VLOOKUP(G126,$N$16:$O$19,2,1)</f>
        <v>D</v>
      </c>
      <c r="I126" s="18">
        <f>VLOOKUP(A126,Sheet1!$A$2:$D$206,4,0)</f>
        <v>30900</v>
      </c>
    </row>
    <row r="127" spans="1:9" x14ac:dyDescent="0.2">
      <c r="A127" s="19">
        <v>1058</v>
      </c>
      <c r="B127" s="17" t="str">
        <f>VLOOKUP(A127,Sheet1!$A$1:$B$206,2,0)</f>
        <v>Digital Camera</v>
      </c>
      <c r="C127" s="20" t="str">
        <f>VLOOKUP(A127,Sales!$A$2:$H$206,8,0)</f>
        <v>D</v>
      </c>
      <c r="D127" s="20" t="str">
        <f>VLOOKUP(A127,Hits!$A$2:$H$206,8,0)</f>
        <v>D</v>
      </c>
      <c r="E127" s="20">
        <f>VLOOKUP(C127,$N$9:$O$12,2,TRUE)</f>
        <v>1</v>
      </c>
      <c r="F127" s="20">
        <f>VLOOKUP(D127,$N$9:$O$12,2,TRUE)</f>
        <v>1</v>
      </c>
      <c r="G127" s="20">
        <f>(0.65*E127)+(0.35*F127)</f>
        <v>1</v>
      </c>
      <c r="H127" s="20" t="str">
        <f>VLOOKUP(G127,$N$16:$O$19,2,1)</f>
        <v>D</v>
      </c>
      <c r="I127" s="21">
        <f>VLOOKUP(A127,Sheet1!$A$2:$D$206,4,0)</f>
        <v>30525</v>
      </c>
    </row>
    <row r="128" spans="1:9" x14ac:dyDescent="0.2">
      <c r="A128" s="16">
        <v>1011</v>
      </c>
      <c r="B128" s="17" t="str">
        <f>VLOOKUP(A128,Sheet1!$A$1:$B$206,2,0)</f>
        <v>1/4” Mini Ratchet</v>
      </c>
      <c r="C128" s="17" t="str">
        <f>VLOOKUP(A128,Sales!$A$2:$H$206,8,0)</f>
        <v>D</v>
      </c>
      <c r="D128" s="17" t="str">
        <f>VLOOKUP(A128,Hits!$A$2:$H$206,8,0)</f>
        <v>D</v>
      </c>
      <c r="E128" s="17">
        <f>VLOOKUP(C128,$N$9:$O$12,2,TRUE)</f>
        <v>1</v>
      </c>
      <c r="F128" s="17">
        <f>VLOOKUP(D128,$N$9:$O$12,2,TRUE)</f>
        <v>1</v>
      </c>
      <c r="G128" s="17">
        <f>(0.65*E128)+(0.35*F128)</f>
        <v>1</v>
      </c>
      <c r="H128" s="17" t="str">
        <f>VLOOKUP(G128,$N$16:$O$19,2,1)</f>
        <v>D</v>
      </c>
      <c r="I128" s="18">
        <f>VLOOKUP(A128,Sheet1!$A$2:$D$206,4,0)</f>
        <v>29757</v>
      </c>
    </row>
    <row r="129" spans="1:9" x14ac:dyDescent="0.2">
      <c r="A129" s="19">
        <v>1140</v>
      </c>
      <c r="B129" s="17" t="str">
        <f>VLOOKUP(A129,Sheet1!$A$1:$B$206,2,0)</f>
        <v>Philips Fidelio Docking Speakers for iPad</v>
      </c>
      <c r="C129" s="20" t="str">
        <f>VLOOKUP(A129,Sales!$A$2:$H$206,8,0)</f>
        <v>D</v>
      </c>
      <c r="D129" s="20" t="str">
        <f>VLOOKUP(A129,Hits!$A$2:$H$206,8,0)</f>
        <v>D</v>
      </c>
      <c r="E129" s="20">
        <f>VLOOKUP(C129,$N$9:$O$12,2,TRUE)</f>
        <v>1</v>
      </c>
      <c r="F129" s="20">
        <f>VLOOKUP(D129,$N$9:$O$12,2,TRUE)</f>
        <v>1</v>
      </c>
      <c r="G129" s="20">
        <f>(0.65*E129)+(0.35*F129)</f>
        <v>1</v>
      </c>
      <c r="H129" s="20" t="str">
        <f>VLOOKUP(G129,$N$16:$O$19,2,1)</f>
        <v>D</v>
      </c>
      <c r="I129" s="21">
        <f>VLOOKUP(A129,Sheet1!$A$2:$D$206,4,0)</f>
        <v>29440</v>
      </c>
    </row>
    <row r="130" spans="1:9" x14ac:dyDescent="0.2">
      <c r="A130" s="16">
        <v>1094</v>
      </c>
      <c r="B130" s="17" t="str">
        <f>VLOOKUP(A130,Sheet1!$A$1:$B$206,2,0)</f>
        <v>Iron Gym with Ab Straps</v>
      </c>
      <c r="C130" s="17" t="str">
        <f>VLOOKUP(A130,Sales!$A$2:$H$206,8,0)</f>
        <v>D</v>
      </c>
      <c r="D130" s="17" t="str">
        <f>VLOOKUP(A130,Hits!$A$2:$H$206,8,0)</f>
        <v>D</v>
      </c>
      <c r="E130" s="17">
        <f>VLOOKUP(C130,$N$9:$O$12,2,TRUE)</f>
        <v>1</v>
      </c>
      <c r="F130" s="17">
        <f>VLOOKUP(D130,$N$9:$O$12,2,TRUE)</f>
        <v>1</v>
      </c>
      <c r="G130" s="17">
        <f>(0.65*E130)+(0.35*F130)</f>
        <v>1</v>
      </c>
      <c r="H130" s="17" t="str">
        <f>VLOOKUP(G130,$N$16:$O$19,2,1)</f>
        <v>D</v>
      </c>
      <c r="I130" s="18">
        <f>VLOOKUP(A130,Sheet1!$A$2:$D$206,4,0)</f>
        <v>29187</v>
      </c>
    </row>
    <row r="131" spans="1:9" x14ac:dyDescent="0.2">
      <c r="A131" s="19">
        <v>1093</v>
      </c>
      <c r="B131" s="17" t="str">
        <f>VLOOKUP(A131,Sheet1!$A$1:$B$206,2,0)</f>
        <v>iRhythm iPod Docking Speaker</v>
      </c>
      <c r="C131" s="20" t="str">
        <f>VLOOKUP(A131,Sales!$A$2:$H$206,8,0)</f>
        <v>D</v>
      </c>
      <c r="D131" s="20" t="str">
        <f>VLOOKUP(A131,Hits!$A$2:$H$206,8,0)</f>
        <v>D</v>
      </c>
      <c r="E131" s="20">
        <f>VLOOKUP(C131,$N$9:$O$12,2,TRUE)</f>
        <v>1</v>
      </c>
      <c r="F131" s="20">
        <f>VLOOKUP(D131,$N$9:$O$12,2,TRUE)</f>
        <v>1</v>
      </c>
      <c r="G131" s="20">
        <f>(0.65*E131)+(0.35*F131)</f>
        <v>1</v>
      </c>
      <c r="H131" s="20" t="str">
        <f>VLOOKUP(G131,$N$16:$O$19,2,1)</f>
        <v>D</v>
      </c>
      <c r="I131" s="21">
        <f>VLOOKUP(A131,Sheet1!$A$2:$D$206,4,0)</f>
        <v>26884</v>
      </c>
    </row>
    <row r="132" spans="1:9" x14ac:dyDescent="0.2">
      <c r="A132" s="16">
        <v>1100</v>
      </c>
      <c r="B132" s="17" t="str">
        <f>VLOOKUP(A132,Sheet1!$A$1:$B$206,2,0)</f>
        <v>Kanen In-Ear Earbuds</v>
      </c>
      <c r="C132" s="17" t="str">
        <f>VLOOKUP(A132,Sales!$A$2:$H$206,8,0)</f>
        <v>D</v>
      </c>
      <c r="D132" s="17" t="str">
        <f>VLOOKUP(A132,Hits!$A$2:$H$206,8,0)</f>
        <v>D</v>
      </c>
      <c r="E132" s="17">
        <f>VLOOKUP(C132,$N$9:$O$12,2,TRUE)</f>
        <v>1</v>
      </c>
      <c r="F132" s="17">
        <f>VLOOKUP(D132,$N$9:$O$12,2,TRUE)</f>
        <v>1</v>
      </c>
      <c r="G132" s="17">
        <f>(0.65*E132)+(0.35*F132)</f>
        <v>1</v>
      </c>
      <c r="H132" s="17" t="str">
        <f>VLOOKUP(G132,$N$16:$O$19,2,1)</f>
        <v>D</v>
      </c>
      <c r="I132" s="18">
        <f>VLOOKUP(A132,Sheet1!$A$2:$D$206,4,0)</f>
        <v>26260</v>
      </c>
    </row>
    <row r="133" spans="1:9" x14ac:dyDescent="0.2">
      <c r="A133" s="19">
        <v>1053</v>
      </c>
      <c r="B133" s="17" t="str">
        <f>VLOOKUP(A133,Sheet1!$A$1:$B$206,2,0)</f>
        <v>Dash Personal Internet Viewer</v>
      </c>
      <c r="C133" s="20" t="str">
        <f>VLOOKUP(A133,Sales!$A$2:$H$206,8,0)</f>
        <v>D</v>
      </c>
      <c r="D133" s="20" t="str">
        <f>VLOOKUP(A133,Hits!$A$2:$H$206,8,0)</f>
        <v>D</v>
      </c>
      <c r="E133" s="20">
        <f>VLOOKUP(C133,$N$9:$O$12,2,TRUE)</f>
        <v>1</v>
      </c>
      <c r="F133" s="20">
        <f>VLOOKUP(D133,$N$9:$O$12,2,TRUE)</f>
        <v>1</v>
      </c>
      <c r="G133" s="20">
        <f>(0.65*E133)+(0.35*F133)</f>
        <v>1</v>
      </c>
      <c r="H133" s="20" t="str">
        <f>VLOOKUP(G133,$N$16:$O$19,2,1)</f>
        <v>D</v>
      </c>
      <c r="I133" s="21">
        <f>VLOOKUP(A133,Sheet1!$A$2:$D$206,4,0)</f>
        <v>25650</v>
      </c>
    </row>
    <row r="134" spans="1:9" x14ac:dyDescent="0.2">
      <c r="A134" s="16">
        <v>1138</v>
      </c>
      <c r="B134" s="17" t="str">
        <f>VLOOKUP(A134,Sheet1!$A$1:$B$206,2,0)</f>
        <v>Panasonic Speakers</v>
      </c>
      <c r="C134" s="17" t="str">
        <f>VLOOKUP(A134,Sales!$A$2:$H$206,8,0)</f>
        <v>D</v>
      </c>
      <c r="D134" s="17" t="str">
        <f>VLOOKUP(A134,Hits!$A$2:$H$206,8,0)</f>
        <v>D</v>
      </c>
      <c r="E134" s="17">
        <f>VLOOKUP(C134,$N$9:$O$12,2,TRUE)</f>
        <v>1</v>
      </c>
      <c r="F134" s="17">
        <f>VLOOKUP(D134,$N$9:$O$12,2,TRUE)</f>
        <v>1</v>
      </c>
      <c r="G134" s="17">
        <f>(0.65*E134)+(0.35*F134)</f>
        <v>1</v>
      </c>
      <c r="H134" s="17" t="str">
        <f>VLOOKUP(G134,$N$16:$O$19,2,1)</f>
        <v>D</v>
      </c>
      <c r="I134" s="18">
        <f>VLOOKUP(A134,Sheet1!$A$2:$D$206,4,0)</f>
        <v>24705</v>
      </c>
    </row>
    <row r="135" spans="1:9" x14ac:dyDescent="0.2">
      <c r="A135" s="19">
        <v>1038</v>
      </c>
      <c r="B135" s="17" t="str">
        <f>VLOOKUP(A135,Sheet1!$A$1:$B$206,2,0)</f>
        <v>Carcharias Gaming Headset</v>
      </c>
      <c r="C135" s="20" t="str">
        <f>VLOOKUP(A135,Sales!$A$2:$H$206,8,0)</f>
        <v>D</v>
      </c>
      <c r="D135" s="20" t="str">
        <f>VLOOKUP(A135,Hits!$A$2:$H$206,8,0)</f>
        <v>C</v>
      </c>
      <c r="E135" s="20">
        <f>VLOOKUP(C135,$N$9:$O$12,2,TRUE)</f>
        <v>1</v>
      </c>
      <c r="F135" s="20">
        <f>VLOOKUP(D135,$N$9:$O$12,2,TRUE)</f>
        <v>2</v>
      </c>
      <c r="G135" s="20">
        <f>(0.65*E135)+(0.35*F135)</f>
        <v>1.35</v>
      </c>
      <c r="H135" s="20" t="str">
        <f>VLOOKUP(G135,$N$16:$O$19,2,1)</f>
        <v>D</v>
      </c>
      <c r="I135" s="21">
        <f>VLOOKUP(A135,Sheet1!$A$2:$D$206,4,0)</f>
        <v>22302</v>
      </c>
    </row>
    <row r="136" spans="1:9" x14ac:dyDescent="0.2">
      <c r="A136" s="16">
        <v>1136</v>
      </c>
      <c r="B136" s="17" t="str">
        <f>VLOOKUP(A136,Sheet1!$A$1:$B$206,2,0)</f>
        <v>Optoma PK301 Pico Projector</v>
      </c>
      <c r="C136" s="17" t="str">
        <f>VLOOKUP(A136,Sales!$A$2:$H$206,8,0)</f>
        <v>D</v>
      </c>
      <c r="D136" s="17" t="str">
        <f>VLOOKUP(A136,Hits!$A$2:$H$206,8,0)</f>
        <v>D</v>
      </c>
      <c r="E136" s="17">
        <f>VLOOKUP(C136,$N$9:$O$12,2,TRUE)</f>
        <v>1</v>
      </c>
      <c r="F136" s="17">
        <f>VLOOKUP(D136,$N$9:$O$12,2,TRUE)</f>
        <v>1</v>
      </c>
      <c r="G136" s="17">
        <f>(0.65*E136)+(0.35*F136)</f>
        <v>1</v>
      </c>
      <c r="H136" s="17" t="str">
        <f>VLOOKUP(G136,$N$16:$O$19,2,1)</f>
        <v>D</v>
      </c>
      <c r="I136" s="18">
        <f>VLOOKUP(A136,Sheet1!$A$2:$D$206,4,0)</f>
        <v>21600</v>
      </c>
    </row>
    <row r="137" spans="1:9" x14ac:dyDescent="0.2">
      <c r="A137" s="19">
        <v>1110</v>
      </c>
      <c r="B137" s="17" t="str">
        <f>VLOOKUP(A137,Sheet1!$A$1:$B$206,2,0)</f>
        <v>Mac Air</v>
      </c>
      <c r="C137" s="20" t="str">
        <f>VLOOKUP(A137,Sales!$A$2:$H$206,8,0)</f>
        <v>D</v>
      </c>
      <c r="D137" s="20" t="str">
        <f>VLOOKUP(A137,Hits!$A$2:$H$206,8,0)</f>
        <v>D</v>
      </c>
      <c r="E137" s="20">
        <f>VLOOKUP(C137,$N$9:$O$12,2,TRUE)</f>
        <v>1</v>
      </c>
      <c r="F137" s="20">
        <f>VLOOKUP(D137,$N$9:$O$12,2,TRUE)</f>
        <v>1</v>
      </c>
      <c r="G137" s="20">
        <f>(0.65*E137)+(0.35*F137)</f>
        <v>1</v>
      </c>
      <c r="H137" s="20" t="str">
        <f>VLOOKUP(G137,$N$16:$O$19,2,1)</f>
        <v>D</v>
      </c>
      <c r="I137" s="21">
        <f>VLOOKUP(A137,Sheet1!$A$2:$D$206,4,0)</f>
        <v>18225</v>
      </c>
    </row>
    <row r="138" spans="1:9" x14ac:dyDescent="0.2">
      <c r="A138" s="16">
        <v>1099</v>
      </c>
      <c r="B138" s="17" t="str">
        <f>VLOOKUP(A138,Sheet1!$A$1:$B$206,2,0)</f>
        <v>Joystick</v>
      </c>
      <c r="C138" s="17" t="str">
        <f>VLOOKUP(A138,Sales!$A$2:$H$206,8,0)</f>
        <v>D</v>
      </c>
      <c r="D138" s="17" t="str">
        <f>VLOOKUP(A138,Hits!$A$2:$H$206,8,0)</f>
        <v>D</v>
      </c>
      <c r="E138" s="17">
        <f>VLOOKUP(C138,$N$9:$O$12,2,TRUE)</f>
        <v>1</v>
      </c>
      <c r="F138" s="17">
        <f>VLOOKUP(D138,$N$9:$O$12,2,TRUE)</f>
        <v>1</v>
      </c>
      <c r="G138" s="17">
        <f>(0.65*E138)+(0.35*F138)</f>
        <v>1</v>
      </c>
      <c r="H138" s="17" t="str">
        <f>VLOOKUP(G138,$N$16:$O$19,2,1)</f>
        <v>D</v>
      </c>
      <c r="I138" s="18">
        <f>VLOOKUP(A138,Sheet1!$A$2:$D$206,4,0)</f>
        <v>17876</v>
      </c>
    </row>
    <row r="139" spans="1:9" x14ac:dyDescent="0.2">
      <c r="A139" s="19">
        <v>1051</v>
      </c>
      <c r="B139" s="17" t="str">
        <f>VLOOKUP(A139,Sheet1!$A$1:$B$206,2,0)</f>
        <v>Criss Angel Street Magic Bundle</v>
      </c>
      <c r="C139" s="20" t="str">
        <f>VLOOKUP(A139,Sales!$A$2:$H$206,8,0)</f>
        <v>D</v>
      </c>
      <c r="D139" s="20" t="str">
        <f>VLOOKUP(A139,Hits!$A$2:$H$206,8,0)</f>
        <v>C</v>
      </c>
      <c r="E139" s="20">
        <f>VLOOKUP(C139,$N$9:$O$12,2,TRUE)</f>
        <v>1</v>
      </c>
      <c r="F139" s="20">
        <f>VLOOKUP(D139,$N$9:$O$12,2,TRUE)</f>
        <v>2</v>
      </c>
      <c r="G139" s="20">
        <f>(0.65*E139)+(0.35*F139)</f>
        <v>1.35</v>
      </c>
      <c r="H139" s="20" t="str">
        <f>VLOOKUP(G139,$N$16:$O$19,2,1)</f>
        <v>D</v>
      </c>
      <c r="I139" s="21">
        <f>VLOOKUP(A139,Sheet1!$A$2:$D$206,4,0)</f>
        <v>17685</v>
      </c>
    </row>
    <row r="140" spans="1:9" x14ac:dyDescent="0.2">
      <c r="A140" s="16">
        <v>1023</v>
      </c>
      <c r="B140" s="17" t="str">
        <f>VLOOKUP(A140,Sheet1!$A$1:$B$206,2,0)</f>
        <v>6-Outlet Surge Protector</v>
      </c>
      <c r="C140" s="17" t="str">
        <f>VLOOKUP(A140,Sales!$A$2:$H$206,8,0)</f>
        <v>D</v>
      </c>
      <c r="D140" s="17" t="str">
        <f>VLOOKUP(A140,Hits!$A$2:$H$206,8,0)</f>
        <v>D</v>
      </c>
      <c r="E140" s="17">
        <f>VLOOKUP(C140,$N$9:$O$12,2,TRUE)</f>
        <v>1</v>
      </c>
      <c r="F140" s="17">
        <f>VLOOKUP(D140,$N$9:$O$12,2,TRUE)</f>
        <v>1</v>
      </c>
      <c r="G140" s="17">
        <f>(0.65*E140)+(0.35*F140)</f>
        <v>1</v>
      </c>
      <c r="H140" s="17" t="str">
        <f>VLOOKUP(G140,$N$16:$O$19,2,1)</f>
        <v>D</v>
      </c>
      <c r="I140" s="18">
        <f>VLOOKUP(A140,Sheet1!$A$2:$D$206,4,0)</f>
        <v>17250</v>
      </c>
    </row>
    <row r="141" spans="1:9" x14ac:dyDescent="0.2">
      <c r="A141" s="19">
        <v>1014</v>
      </c>
      <c r="B141" s="17" t="str">
        <f>VLOOKUP(A141,Sheet1!$A$1:$B$206,2,0)</f>
        <v>12 Outlet Surge Protector</v>
      </c>
      <c r="C141" s="20" t="str">
        <f>VLOOKUP(A141,Sales!$A$2:$H$206,8,0)</f>
        <v>D</v>
      </c>
      <c r="D141" s="20" t="str">
        <f>VLOOKUP(A141,Hits!$A$2:$H$206,8,0)</f>
        <v>D</v>
      </c>
      <c r="E141" s="20">
        <f>VLOOKUP(C141,$N$9:$O$12,2,TRUE)</f>
        <v>1</v>
      </c>
      <c r="F141" s="20">
        <f>VLOOKUP(D141,$N$9:$O$12,2,TRUE)</f>
        <v>1</v>
      </c>
      <c r="G141" s="20">
        <f>(0.65*E141)+(0.35*F141)</f>
        <v>1</v>
      </c>
      <c r="H141" s="20" t="str">
        <f>VLOOKUP(G141,$N$16:$O$19,2,1)</f>
        <v>D</v>
      </c>
      <c r="I141" s="21">
        <f>VLOOKUP(A141,Sheet1!$A$2:$D$206,4,0)</f>
        <v>16125</v>
      </c>
    </row>
    <row r="142" spans="1:9" x14ac:dyDescent="0.2">
      <c r="A142" s="16">
        <v>1089</v>
      </c>
      <c r="B142" s="17" t="str">
        <f>VLOOKUP(A142,Sheet1!$A$1:$B$206,2,0)</f>
        <v>Intel Dual Core Notebook</v>
      </c>
      <c r="C142" s="17" t="str">
        <f>VLOOKUP(A142,Sales!$A$2:$H$206,8,0)</f>
        <v>D</v>
      </c>
      <c r="D142" s="17" t="str">
        <f>VLOOKUP(A142,Hits!$A$2:$H$206,8,0)</f>
        <v>D</v>
      </c>
      <c r="E142" s="17">
        <f>VLOOKUP(C142,$N$9:$O$12,2,TRUE)</f>
        <v>1</v>
      </c>
      <c r="F142" s="17">
        <f>VLOOKUP(D142,$N$9:$O$12,2,TRUE)</f>
        <v>1</v>
      </c>
      <c r="G142" s="17">
        <f>(0.65*E142)+(0.35*F142)</f>
        <v>1</v>
      </c>
      <c r="H142" s="17" t="str">
        <f>VLOOKUP(G142,$N$16:$O$19,2,1)</f>
        <v>D</v>
      </c>
      <c r="I142" s="18">
        <f>VLOOKUP(A142,Sheet1!$A$2:$D$206,4,0)</f>
        <v>15960</v>
      </c>
    </row>
    <row r="143" spans="1:9" x14ac:dyDescent="0.2">
      <c r="A143" s="19">
        <v>1031</v>
      </c>
      <c r="B143" s="17" t="str">
        <f>VLOOKUP(A143,Sheet1!$A$1:$B$206,2,0)</f>
        <v>Belkin n52te Tournament Edition SpeedPad</v>
      </c>
      <c r="C143" s="20" t="str">
        <f>VLOOKUP(A143,Sales!$A$2:$H$206,8,0)</f>
        <v>D</v>
      </c>
      <c r="D143" s="20" t="str">
        <f>VLOOKUP(A143,Hits!$A$2:$H$206,8,0)</f>
        <v>C</v>
      </c>
      <c r="E143" s="20">
        <f>VLOOKUP(C143,$N$9:$O$12,2,TRUE)</f>
        <v>1</v>
      </c>
      <c r="F143" s="20">
        <f>VLOOKUP(D143,$N$9:$O$12,2,TRUE)</f>
        <v>2</v>
      </c>
      <c r="G143" s="20">
        <f>(0.65*E143)+(0.35*F143)</f>
        <v>1.35</v>
      </c>
      <c r="H143" s="20" t="str">
        <f>VLOOKUP(G143,$N$16:$O$19,2,1)</f>
        <v>D</v>
      </c>
      <c r="I143" s="21">
        <f>VLOOKUP(A143,Sheet1!$A$2:$D$206,4,0)</f>
        <v>14756</v>
      </c>
    </row>
    <row r="144" spans="1:9" x14ac:dyDescent="0.2">
      <c r="A144" s="16">
        <v>1096</v>
      </c>
      <c r="B144" s="17" t="str">
        <f>VLOOKUP(A144,Sheet1!$A$1:$B$206,2,0)</f>
        <v>Isotoner Ladies Suede Gloves</v>
      </c>
      <c r="C144" s="17" t="str">
        <f>VLOOKUP(A144,Sales!$A$2:$H$206,8,0)</f>
        <v>D</v>
      </c>
      <c r="D144" s="17" t="str">
        <f>VLOOKUP(A144,Hits!$A$2:$H$206,8,0)</f>
        <v>D</v>
      </c>
      <c r="E144" s="17">
        <f>VLOOKUP(C144,$N$9:$O$12,2,TRUE)</f>
        <v>1</v>
      </c>
      <c r="F144" s="17">
        <f>VLOOKUP(D144,$N$9:$O$12,2,TRUE)</f>
        <v>1</v>
      </c>
      <c r="G144" s="17">
        <f>(0.65*E144)+(0.35*F144)</f>
        <v>1</v>
      </c>
      <c r="H144" s="17" t="str">
        <f>VLOOKUP(G144,$N$16:$O$19,2,1)</f>
        <v>D</v>
      </c>
      <c r="I144" s="18">
        <f>VLOOKUP(A144,Sheet1!$A$2:$D$206,4,0)</f>
        <v>14476</v>
      </c>
    </row>
    <row r="145" spans="1:9" x14ac:dyDescent="0.2">
      <c r="A145" s="19">
        <v>1028</v>
      </c>
      <c r="B145" s="17" t="str">
        <f>VLOOKUP(A145,Sheet1!$A$1:$B$206,2,0)</f>
        <v>Aqua Globes Medium 2-Pack</v>
      </c>
      <c r="C145" s="20" t="str">
        <f>VLOOKUP(A145,Sales!$A$2:$H$206,8,0)</f>
        <v>D</v>
      </c>
      <c r="D145" s="20" t="str">
        <f>VLOOKUP(A145,Hits!$A$2:$H$206,8,0)</f>
        <v>D</v>
      </c>
      <c r="E145" s="20">
        <f>VLOOKUP(C145,$N$9:$O$12,2,TRUE)</f>
        <v>1</v>
      </c>
      <c r="F145" s="20">
        <f>VLOOKUP(D145,$N$9:$O$12,2,TRUE)</f>
        <v>1</v>
      </c>
      <c r="G145" s="20">
        <f>(0.65*E145)+(0.35*F145)</f>
        <v>1</v>
      </c>
      <c r="H145" s="20" t="str">
        <f>VLOOKUP(G145,$N$16:$O$19,2,1)</f>
        <v>D</v>
      </c>
      <c r="I145" s="21">
        <f>VLOOKUP(A145,Sheet1!$A$2:$D$206,4,0)</f>
        <v>14276</v>
      </c>
    </row>
    <row r="146" spans="1:9" x14ac:dyDescent="0.2">
      <c r="A146" s="16">
        <v>1060</v>
      </c>
      <c r="B146" s="17" t="str">
        <f>VLOOKUP(A146,Sheet1!$A$1:$B$206,2,0)</f>
        <v>Digital Video Converter</v>
      </c>
      <c r="C146" s="17" t="str">
        <f>VLOOKUP(A146,Sales!$A$2:$H$206,8,0)</f>
        <v>D</v>
      </c>
      <c r="D146" s="17" t="str">
        <f>VLOOKUP(A146,Hits!$A$2:$H$206,8,0)</f>
        <v>C</v>
      </c>
      <c r="E146" s="17">
        <f>VLOOKUP(C146,$N$9:$O$12,2,TRUE)</f>
        <v>1</v>
      </c>
      <c r="F146" s="17">
        <f>VLOOKUP(D146,$N$9:$O$12,2,TRUE)</f>
        <v>2</v>
      </c>
      <c r="G146" s="17">
        <f>(0.65*E146)+(0.35*F146)</f>
        <v>1.35</v>
      </c>
      <c r="H146" s="17" t="str">
        <f>VLOOKUP(G146,$N$16:$O$19,2,1)</f>
        <v>D</v>
      </c>
      <c r="I146" s="18">
        <f>VLOOKUP(A146,Sheet1!$A$2:$D$206,4,0)</f>
        <v>13975</v>
      </c>
    </row>
    <row r="147" spans="1:9" x14ac:dyDescent="0.2">
      <c r="A147" s="19">
        <v>1020</v>
      </c>
      <c r="B147" s="17" t="str">
        <f>VLOOKUP(A147,Sheet1!$A$1:$B$206,2,0)</f>
        <v>3-Watt Cree LED Aluminum Flashlight</v>
      </c>
      <c r="C147" s="20" t="str">
        <f>VLOOKUP(A147,Sales!$A$2:$H$206,8,0)</f>
        <v>D</v>
      </c>
      <c r="D147" s="20" t="str">
        <f>VLOOKUP(A147,Hits!$A$2:$H$206,8,0)</f>
        <v>D</v>
      </c>
      <c r="E147" s="20">
        <f>VLOOKUP(C147,$N$9:$O$12,2,TRUE)</f>
        <v>1</v>
      </c>
      <c r="F147" s="20">
        <f>VLOOKUP(D147,$N$9:$O$12,2,TRUE)</f>
        <v>1</v>
      </c>
      <c r="G147" s="20">
        <f>(0.65*E147)+(0.35*F147)</f>
        <v>1</v>
      </c>
      <c r="H147" s="20" t="str">
        <f>VLOOKUP(G147,$N$16:$O$19,2,1)</f>
        <v>D</v>
      </c>
      <c r="I147" s="21">
        <f>VLOOKUP(A147,Sheet1!$A$2:$D$206,4,0)</f>
        <v>12964</v>
      </c>
    </row>
    <row r="148" spans="1:9" x14ac:dyDescent="0.2">
      <c r="A148" s="16">
        <v>1030</v>
      </c>
      <c r="B148" s="17" t="str">
        <f>VLOOKUP(A148,Sheet1!$A$1:$B$206,2,0)</f>
        <v>AT&amp;T 4-Handset Cordless Phone</v>
      </c>
      <c r="C148" s="17" t="str">
        <f>VLOOKUP(A148,Sales!$A$2:$H$206,8,0)</f>
        <v>D</v>
      </c>
      <c r="D148" s="17" t="str">
        <f>VLOOKUP(A148,Hits!$A$2:$H$206,8,0)</f>
        <v>C</v>
      </c>
      <c r="E148" s="17">
        <f>VLOOKUP(C148,$N$9:$O$12,2,TRUE)</f>
        <v>1</v>
      </c>
      <c r="F148" s="17">
        <f>VLOOKUP(D148,$N$9:$O$12,2,TRUE)</f>
        <v>2</v>
      </c>
      <c r="G148" s="17">
        <f>(0.65*E148)+(0.35*F148)</f>
        <v>1.35</v>
      </c>
      <c r="H148" s="17" t="str">
        <f>VLOOKUP(G148,$N$16:$O$19,2,1)</f>
        <v>D</v>
      </c>
      <c r="I148" s="18">
        <f>VLOOKUP(A148,Sheet1!$A$2:$D$206,4,0)</f>
        <v>12597</v>
      </c>
    </row>
    <row r="149" spans="1:9" x14ac:dyDescent="0.2">
      <c r="A149" s="19">
        <v>1080</v>
      </c>
      <c r="B149" s="17" t="str">
        <f>VLOOKUP(A149,Sheet1!$A$1:$B$206,2,0)</f>
        <v>HP Pavilion Quad Core</v>
      </c>
      <c r="C149" s="20" t="str">
        <f>VLOOKUP(A149,Sales!$A$2:$H$206,8,0)</f>
        <v>D</v>
      </c>
      <c r="D149" s="20" t="str">
        <f>VLOOKUP(A149,Hits!$A$2:$H$206,8,0)</f>
        <v>D</v>
      </c>
      <c r="E149" s="20">
        <f>VLOOKUP(C149,$N$9:$O$12,2,TRUE)</f>
        <v>1</v>
      </c>
      <c r="F149" s="20">
        <f>VLOOKUP(D149,$N$9:$O$12,2,TRUE)</f>
        <v>1</v>
      </c>
      <c r="G149" s="20">
        <f>(0.65*E149)+(0.35*F149)</f>
        <v>1</v>
      </c>
      <c r="H149" s="20" t="str">
        <f>VLOOKUP(G149,$N$16:$O$19,2,1)</f>
        <v>D</v>
      </c>
      <c r="I149" s="21">
        <f>VLOOKUP(A149,Sheet1!$A$2:$D$206,4,0)</f>
        <v>12274</v>
      </c>
    </row>
    <row r="150" spans="1:9" x14ac:dyDescent="0.2">
      <c r="A150" s="16">
        <v>1081</v>
      </c>
      <c r="B150" s="17" t="str">
        <f>VLOOKUP(A150,Sheet1!$A$1:$B$206,2,0)</f>
        <v>HP Pavilion Quad Core Desktop</v>
      </c>
      <c r="C150" s="17" t="str">
        <f>VLOOKUP(A150,Sales!$A$2:$H$206,8,0)</f>
        <v>D</v>
      </c>
      <c r="D150" s="17" t="str">
        <f>VLOOKUP(A150,Hits!$A$2:$H$206,8,0)</f>
        <v>D</v>
      </c>
      <c r="E150" s="17">
        <f>VLOOKUP(C150,$N$9:$O$12,2,TRUE)</f>
        <v>1</v>
      </c>
      <c r="F150" s="17">
        <f>VLOOKUP(D150,$N$9:$O$12,2,TRUE)</f>
        <v>1</v>
      </c>
      <c r="G150" s="17">
        <f>(0.65*E150)+(0.35*F150)</f>
        <v>1</v>
      </c>
      <c r="H150" s="17" t="str">
        <f>VLOOKUP(G150,$N$16:$O$19,2,1)</f>
        <v>D</v>
      </c>
      <c r="I150" s="18">
        <f>VLOOKUP(A150,Sheet1!$A$2:$D$206,4,0)</f>
        <v>10794</v>
      </c>
    </row>
    <row r="151" spans="1:9" x14ac:dyDescent="0.2">
      <c r="A151" s="19">
        <v>1082</v>
      </c>
      <c r="B151" s="17" t="str">
        <f>VLOOKUP(A151,Sheet1!$A$1:$B$206,2,0)</f>
        <v>HP Pavilion Quad Core Desktop PC</v>
      </c>
      <c r="C151" s="20" t="str">
        <f>VLOOKUP(A151,Sales!$A$2:$H$206,8,0)</f>
        <v>D</v>
      </c>
      <c r="D151" s="20" t="str">
        <f>VLOOKUP(A151,Hits!$A$2:$H$206,8,0)</f>
        <v>D</v>
      </c>
      <c r="E151" s="20">
        <f>VLOOKUP(C151,$N$9:$O$12,2,TRUE)</f>
        <v>1</v>
      </c>
      <c r="F151" s="20">
        <f>VLOOKUP(D151,$N$9:$O$12,2,TRUE)</f>
        <v>1</v>
      </c>
      <c r="G151" s="20">
        <f>(0.65*E151)+(0.35*F151)</f>
        <v>1</v>
      </c>
      <c r="H151" s="20" t="str">
        <f>VLOOKUP(G151,$N$16:$O$19,2,1)</f>
        <v>D</v>
      </c>
      <c r="I151" s="21">
        <f>VLOOKUP(A151,Sheet1!$A$2:$D$206,4,0)</f>
        <v>10530</v>
      </c>
    </row>
    <row r="152" spans="1:9" x14ac:dyDescent="0.2">
      <c r="A152" s="16">
        <v>1026</v>
      </c>
      <c r="B152" s="17" t="str">
        <f>VLOOKUP(A152,Sheet1!$A$1:$B$206,2,0)</f>
        <v>Aqua Globe 5 Pack</v>
      </c>
      <c r="C152" s="17" t="str">
        <f>VLOOKUP(A152,Sales!$A$2:$H$206,8,0)</f>
        <v>D</v>
      </c>
      <c r="D152" s="17" t="str">
        <f>VLOOKUP(A152,Hits!$A$2:$H$206,8,0)</f>
        <v>D</v>
      </c>
      <c r="E152" s="17">
        <f>VLOOKUP(C152,$N$9:$O$12,2,TRUE)</f>
        <v>1</v>
      </c>
      <c r="F152" s="17">
        <f>VLOOKUP(D152,$N$9:$O$12,2,TRUE)</f>
        <v>1</v>
      </c>
      <c r="G152" s="17">
        <f>(0.65*E152)+(0.35*F152)</f>
        <v>1</v>
      </c>
      <c r="H152" s="17" t="str">
        <f>VLOOKUP(G152,$N$16:$O$19,2,1)</f>
        <v>D</v>
      </c>
      <c r="I152" s="18">
        <f>VLOOKUP(A152,Sheet1!$A$2:$D$206,4,0)</f>
        <v>10244</v>
      </c>
    </row>
    <row r="153" spans="1:9" x14ac:dyDescent="0.2">
      <c r="A153" s="19">
        <v>1071</v>
      </c>
      <c r="B153" s="17" t="str">
        <f>VLOOKUP(A153,Sheet1!$A$1:$B$206,2,0)</f>
        <v>Harbinger Sporting Gloves</v>
      </c>
      <c r="C153" s="20" t="str">
        <f>VLOOKUP(A153,Sales!$A$2:$H$206,8,0)</f>
        <v>D</v>
      </c>
      <c r="D153" s="20" t="str">
        <f>VLOOKUP(A153,Hits!$A$2:$H$206,8,0)</f>
        <v>D</v>
      </c>
      <c r="E153" s="20">
        <f>VLOOKUP(C153,$N$9:$O$12,2,TRUE)</f>
        <v>1</v>
      </c>
      <c r="F153" s="20">
        <f>VLOOKUP(D153,$N$9:$O$12,2,TRUE)</f>
        <v>1</v>
      </c>
      <c r="G153" s="20">
        <f>(0.65*E153)+(0.35*F153)</f>
        <v>1</v>
      </c>
      <c r="H153" s="20" t="str">
        <f>VLOOKUP(G153,$N$16:$O$19,2,1)</f>
        <v>D</v>
      </c>
      <c r="I153" s="21">
        <f>VLOOKUP(A153,Sheet1!$A$2:$D$206,4,0)</f>
        <v>10024</v>
      </c>
    </row>
    <row r="154" spans="1:9" x14ac:dyDescent="0.2">
      <c r="A154" s="16">
        <v>1095</v>
      </c>
      <c r="B154" s="17" t="str">
        <f>VLOOKUP(A154,Sheet1!$A$1:$B$206,2,0)</f>
        <v>Isolation Stereo Earphones</v>
      </c>
      <c r="C154" s="17" t="str">
        <f>VLOOKUP(A154,Sales!$A$2:$H$206,8,0)</f>
        <v>D</v>
      </c>
      <c r="D154" s="17" t="str">
        <f>VLOOKUP(A154,Hits!$A$2:$H$206,8,0)</f>
        <v>D</v>
      </c>
      <c r="E154" s="17">
        <f>VLOOKUP(C154,$N$9:$O$12,2,TRUE)</f>
        <v>1</v>
      </c>
      <c r="F154" s="17">
        <f>VLOOKUP(D154,$N$9:$O$12,2,TRUE)</f>
        <v>1</v>
      </c>
      <c r="G154" s="17">
        <f>(0.65*E154)+(0.35*F154)</f>
        <v>1</v>
      </c>
      <c r="H154" s="17" t="str">
        <f>VLOOKUP(G154,$N$16:$O$19,2,1)</f>
        <v>D</v>
      </c>
      <c r="I154" s="18">
        <f>VLOOKUP(A154,Sheet1!$A$2:$D$206,4,0)</f>
        <v>9198</v>
      </c>
    </row>
    <row r="155" spans="1:9" x14ac:dyDescent="0.2">
      <c r="A155" s="19">
        <v>1084</v>
      </c>
      <c r="B155" s="17" t="str">
        <f>VLOOKUP(A155,Sheet1!$A$1:$B$206,2,0)</f>
        <v>Hype USB Tape to MP3 Converter</v>
      </c>
      <c r="C155" s="20" t="str">
        <f>VLOOKUP(A155,Sales!$A$2:$H$206,8,0)</f>
        <v>D</v>
      </c>
      <c r="D155" s="20" t="str">
        <f>VLOOKUP(A155,Hits!$A$2:$H$206,8,0)</f>
        <v>D</v>
      </c>
      <c r="E155" s="20">
        <f>VLOOKUP(C155,$N$9:$O$12,2,TRUE)</f>
        <v>1</v>
      </c>
      <c r="F155" s="20">
        <f>VLOOKUP(D155,$N$9:$O$12,2,TRUE)</f>
        <v>1</v>
      </c>
      <c r="G155" s="20">
        <f>(0.65*E155)+(0.35*F155)</f>
        <v>1</v>
      </c>
      <c r="H155" s="20" t="str">
        <f>VLOOKUP(G155,$N$16:$O$19,2,1)</f>
        <v>D</v>
      </c>
      <c r="I155" s="21">
        <f>VLOOKUP(A155,Sheet1!$A$2:$D$206,4,0)</f>
        <v>8569</v>
      </c>
    </row>
    <row r="156" spans="1:9" x14ac:dyDescent="0.2">
      <c r="A156" s="16">
        <v>1107</v>
      </c>
      <c r="B156" s="17" t="str">
        <f>VLOOKUP(A156,Sheet1!$A$1:$B$206,2,0)</f>
        <v>Lens telephoto</v>
      </c>
      <c r="C156" s="17" t="str">
        <f>VLOOKUP(A156,Sales!$A$2:$H$206,8,0)</f>
        <v>D</v>
      </c>
      <c r="D156" s="17" t="str">
        <f>VLOOKUP(A156,Hits!$A$2:$H$206,8,0)</f>
        <v>D</v>
      </c>
      <c r="E156" s="17">
        <f>VLOOKUP(C156,$N$9:$O$12,2,TRUE)</f>
        <v>1</v>
      </c>
      <c r="F156" s="17">
        <f>VLOOKUP(D156,$N$9:$O$12,2,TRUE)</f>
        <v>1</v>
      </c>
      <c r="G156" s="17">
        <f>(0.65*E156)+(0.35*F156)</f>
        <v>1</v>
      </c>
      <c r="H156" s="17" t="str">
        <f>VLOOKUP(G156,$N$16:$O$19,2,1)</f>
        <v>D</v>
      </c>
      <c r="I156" s="18">
        <f>VLOOKUP(A156,Sheet1!$A$2:$D$206,4,0)</f>
        <v>8388</v>
      </c>
    </row>
    <row r="157" spans="1:9" x14ac:dyDescent="0.2">
      <c r="A157" s="19">
        <v>1074</v>
      </c>
      <c r="B157" s="17" t="str">
        <f>VLOOKUP(A157,Sheet1!$A$1:$B$206,2,0)</f>
        <v>Headphone</v>
      </c>
      <c r="C157" s="20" t="str">
        <f>VLOOKUP(A157,Sales!$A$2:$H$206,8,0)</f>
        <v>D</v>
      </c>
      <c r="D157" s="20" t="str">
        <f>VLOOKUP(A157,Hits!$A$2:$H$206,8,0)</f>
        <v>D</v>
      </c>
      <c r="E157" s="20">
        <f>VLOOKUP(C157,$N$9:$O$12,2,TRUE)</f>
        <v>1</v>
      </c>
      <c r="F157" s="20">
        <f>VLOOKUP(D157,$N$9:$O$12,2,TRUE)</f>
        <v>1</v>
      </c>
      <c r="G157" s="20">
        <f>(0.65*E157)+(0.35*F157)</f>
        <v>1</v>
      </c>
      <c r="H157" s="20" t="str">
        <f>VLOOKUP(G157,$N$16:$O$19,2,1)</f>
        <v>D</v>
      </c>
      <c r="I157" s="21">
        <f>VLOOKUP(A157,Sheet1!$A$2:$D$206,4,0)</f>
        <v>7659</v>
      </c>
    </row>
    <row r="158" spans="1:9" x14ac:dyDescent="0.2">
      <c r="A158" s="16">
        <v>1145</v>
      </c>
      <c r="B158" s="17" t="str">
        <f>VLOOKUP(A158,Sheet1!$A$1:$B$206,2,0)</f>
        <v>Philips Portable Speaker System</v>
      </c>
      <c r="C158" s="17" t="str">
        <f>VLOOKUP(A158,Sales!$A$2:$H$206,8,0)</f>
        <v>D</v>
      </c>
      <c r="D158" s="17" t="str">
        <f>VLOOKUP(A158,Hits!$A$2:$H$206,8,0)</f>
        <v>D</v>
      </c>
      <c r="E158" s="17">
        <f>VLOOKUP(C158,$N$9:$O$12,2,TRUE)</f>
        <v>1</v>
      </c>
      <c r="F158" s="17">
        <f>VLOOKUP(D158,$N$9:$O$12,2,TRUE)</f>
        <v>1</v>
      </c>
      <c r="G158" s="17">
        <f>(0.65*E158)+(0.35*F158)</f>
        <v>1</v>
      </c>
      <c r="H158" s="17" t="str">
        <f>VLOOKUP(G158,$N$16:$O$19,2,1)</f>
        <v>D</v>
      </c>
      <c r="I158" s="18">
        <f>VLOOKUP(A158,Sheet1!$A$2:$D$206,4,0)</f>
        <v>7648</v>
      </c>
    </row>
    <row r="159" spans="1:9" x14ac:dyDescent="0.2">
      <c r="A159" s="19">
        <v>1119</v>
      </c>
      <c r="B159" s="17" t="str">
        <f>VLOOKUP(A159,Sheet1!$A$1:$B$206,2,0)</f>
        <v>Memorex 12' High Speed HDMI Cable</v>
      </c>
      <c r="C159" s="20" t="str">
        <f>VLOOKUP(A159,Sales!$A$2:$H$206,8,0)</f>
        <v>D</v>
      </c>
      <c r="D159" s="20" t="str">
        <f>VLOOKUP(A159,Hits!$A$2:$H$206,8,0)</f>
        <v>D</v>
      </c>
      <c r="E159" s="20">
        <f>VLOOKUP(C159,$N$9:$O$12,2,TRUE)</f>
        <v>1</v>
      </c>
      <c r="F159" s="20">
        <f>VLOOKUP(D159,$N$9:$O$12,2,TRUE)</f>
        <v>1</v>
      </c>
      <c r="G159" s="20">
        <f>(0.65*E159)+(0.35*F159)</f>
        <v>1</v>
      </c>
      <c r="H159" s="20" t="str">
        <f>VLOOKUP(G159,$N$16:$O$19,2,1)</f>
        <v>D</v>
      </c>
      <c r="I159" s="21">
        <f>VLOOKUP(A159,Sheet1!$A$2:$D$206,4,0)</f>
        <v>7590</v>
      </c>
    </row>
    <row r="160" spans="1:9" x14ac:dyDescent="0.2">
      <c r="A160" s="16">
        <v>1149</v>
      </c>
      <c r="B160" s="17" t="str">
        <f>VLOOKUP(A160,Sheet1!$A$1:$B$206,2,0)</f>
        <v>Pioneer Home Theater DVD Speaker</v>
      </c>
      <c r="C160" s="17" t="str">
        <f>VLOOKUP(A160,Sales!$A$2:$H$206,8,0)</f>
        <v>D</v>
      </c>
      <c r="D160" s="17" t="str">
        <f>VLOOKUP(A160,Hits!$A$2:$H$206,8,0)</f>
        <v>D</v>
      </c>
      <c r="E160" s="17">
        <f>VLOOKUP(C160,$N$9:$O$12,2,TRUE)</f>
        <v>1</v>
      </c>
      <c r="F160" s="17">
        <f>VLOOKUP(D160,$N$9:$O$12,2,TRUE)</f>
        <v>1</v>
      </c>
      <c r="G160" s="17">
        <f>(0.65*E160)+(0.35*F160)</f>
        <v>1</v>
      </c>
      <c r="H160" s="17" t="str">
        <f>VLOOKUP(G160,$N$16:$O$19,2,1)</f>
        <v>D</v>
      </c>
      <c r="I160" s="18">
        <f>VLOOKUP(A160,Sheet1!$A$2:$D$206,4,0)</f>
        <v>6790</v>
      </c>
    </row>
    <row r="161" spans="1:9" x14ac:dyDescent="0.2">
      <c r="A161" s="19">
        <v>1042</v>
      </c>
      <c r="B161" s="17" t="str">
        <f>VLOOKUP(A161,Sheet1!$A$1:$B$206,2,0)</f>
        <v>Centon DataStick Pro 32GB USB Flash Drive</v>
      </c>
      <c r="C161" s="20" t="str">
        <f>VLOOKUP(A161,Sales!$A$2:$H$206,8,0)</f>
        <v>D</v>
      </c>
      <c r="D161" s="20" t="str">
        <f>VLOOKUP(A161,Hits!$A$2:$H$206,8,0)</f>
        <v>B</v>
      </c>
      <c r="E161" s="20">
        <f>VLOOKUP(C161,$N$9:$O$12,2,TRUE)</f>
        <v>1</v>
      </c>
      <c r="F161" s="20">
        <f>VLOOKUP(D161,$N$9:$O$12,2,TRUE)</f>
        <v>3</v>
      </c>
      <c r="G161" s="20">
        <f>(0.65*E161)+(0.35*F161)</f>
        <v>1.6999999999999997</v>
      </c>
      <c r="H161" s="20" t="str">
        <f>VLOOKUP(G161,$N$16:$O$19,2,1)</f>
        <v>D</v>
      </c>
      <c r="I161" s="21">
        <f>VLOOKUP(A161,Sheet1!$A$2:$D$206,4,0)</f>
        <v>6572</v>
      </c>
    </row>
    <row r="162" spans="1:9" x14ac:dyDescent="0.2">
      <c r="A162" s="16">
        <v>1102</v>
      </c>
      <c r="B162" s="17" t="str">
        <f>VLOOKUP(A162,Sheet1!$A$1:$B$206,2,0)</f>
        <v>Kodak 12 Megapixel Digital Camera</v>
      </c>
      <c r="C162" s="17" t="str">
        <f>VLOOKUP(A162,Sales!$A$2:$H$206,8,0)</f>
        <v>D</v>
      </c>
      <c r="D162" s="17" t="str">
        <f>VLOOKUP(A162,Hits!$A$2:$H$206,8,0)</f>
        <v>D</v>
      </c>
      <c r="E162" s="17">
        <f>VLOOKUP(C162,$N$9:$O$12,2,TRUE)</f>
        <v>1</v>
      </c>
      <c r="F162" s="17">
        <f>VLOOKUP(D162,$N$9:$O$12,2,TRUE)</f>
        <v>1</v>
      </c>
      <c r="G162" s="17">
        <f>(0.65*E162)+(0.35*F162)</f>
        <v>1</v>
      </c>
      <c r="H162" s="17" t="str">
        <f>VLOOKUP(G162,$N$16:$O$19,2,1)</f>
        <v>D</v>
      </c>
      <c r="I162" s="18">
        <f>VLOOKUP(A162,Sheet1!$A$2:$D$206,4,0)</f>
        <v>6556</v>
      </c>
    </row>
    <row r="163" spans="1:9" x14ac:dyDescent="0.2">
      <c r="A163" s="19">
        <v>1137</v>
      </c>
      <c r="B163" s="17" t="str">
        <f>VLOOKUP(A163,Sheet1!$A$1:$B$206,2,0)</f>
        <v>Orka V-Blade Mandoline</v>
      </c>
      <c r="C163" s="20" t="str">
        <f>VLOOKUP(A163,Sales!$A$2:$H$206,8,0)</f>
        <v>D</v>
      </c>
      <c r="D163" s="20" t="str">
        <f>VLOOKUP(A163,Hits!$A$2:$H$206,8,0)</f>
        <v>D</v>
      </c>
      <c r="E163" s="20">
        <f>VLOOKUP(C163,$N$9:$O$12,2,TRUE)</f>
        <v>1</v>
      </c>
      <c r="F163" s="20">
        <f>VLOOKUP(D163,$N$9:$O$12,2,TRUE)</f>
        <v>1</v>
      </c>
      <c r="G163" s="20">
        <f>(0.65*E163)+(0.35*F163)</f>
        <v>1</v>
      </c>
      <c r="H163" s="20" t="str">
        <f>VLOOKUP(G163,$N$16:$O$19,2,1)</f>
        <v>D</v>
      </c>
      <c r="I163" s="21">
        <f>VLOOKUP(A163,Sheet1!$A$2:$D$206,4,0)</f>
        <v>6556</v>
      </c>
    </row>
    <row r="164" spans="1:9" x14ac:dyDescent="0.2">
      <c r="A164" s="16">
        <v>1101</v>
      </c>
      <c r="B164" s="17" t="str">
        <f>VLOOKUP(A164,Sheet1!$A$1:$B$206,2,0)</f>
        <v>Keyboard</v>
      </c>
      <c r="C164" s="17" t="str">
        <f>VLOOKUP(A164,Sales!$A$2:$H$206,8,0)</f>
        <v>D</v>
      </c>
      <c r="D164" s="17" t="str">
        <f>VLOOKUP(A164,Hits!$A$2:$H$206,8,0)</f>
        <v>D</v>
      </c>
      <c r="E164" s="17">
        <f>VLOOKUP(C164,$N$9:$O$12,2,TRUE)</f>
        <v>1</v>
      </c>
      <c r="F164" s="17">
        <f>VLOOKUP(D164,$N$9:$O$12,2,TRUE)</f>
        <v>1</v>
      </c>
      <c r="G164" s="17">
        <f>(0.65*E164)+(0.35*F164)</f>
        <v>1</v>
      </c>
      <c r="H164" s="17" t="str">
        <f>VLOOKUP(G164,$N$16:$O$19,2,1)</f>
        <v>D</v>
      </c>
      <c r="I164" s="18">
        <f>VLOOKUP(A164,Sheet1!$A$2:$D$206,4,0)</f>
        <v>6536</v>
      </c>
    </row>
    <row r="165" spans="1:9" x14ac:dyDescent="0.2">
      <c r="A165" s="19">
        <v>1141</v>
      </c>
      <c r="B165" s="17" t="str">
        <f>VLOOKUP(A165,Sheet1!$A$1:$B$206,2,0)</f>
        <v>Philips Foldable HDMI Adapter w/24k Gold Plating</v>
      </c>
      <c r="C165" s="20" t="str">
        <f>VLOOKUP(A165,Sales!$A$2:$H$206,8,0)</f>
        <v>D</v>
      </c>
      <c r="D165" s="20" t="str">
        <f>VLOOKUP(A165,Hits!$A$2:$H$206,8,0)</f>
        <v>D</v>
      </c>
      <c r="E165" s="20">
        <f>VLOOKUP(C165,$N$9:$O$12,2,TRUE)</f>
        <v>1</v>
      </c>
      <c r="F165" s="20">
        <f>VLOOKUP(D165,$N$9:$O$12,2,TRUE)</f>
        <v>1</v>
      </c>
      <c r="G165" s="20">
        <f>(0.65*E165)+(0.35*F165)</f>
        <v>1</v>
      </c>
      <c r="H165" s="20" t="str">
        <f>VLOOKUP(G165,$N$16:$O$19,2,1)</f>
        <v>D</v>
      </c>
      <c r="I165" s="21">
        <f>VLOOKUP(A165,Sheet1!$A$2:$D$206,4,0)</f>
        <v>6440</v>
      </c>
    </row>
    <row r="166" spans="1:9" x14ac:dyDescent="0.2">
      <c r="A166" s="16">
        <v>1114</v>
      </c>
      <c r="B166" s="17" t="str">
        <f>VLOOKUP(A166,Sheet1!$A$1:$B$206,2,0)</f>
        <v>M-Audio KeyStudio 25 Keyboard</v>
      </c>
      <c r="C166" s="17" t="str">
        <f>VLOOKUP(A166,Sales!$A$2:$H$206,8,0)</f>
        <v>D</v>
      </c>
      <c r="D166" s="17" t="str">
        <f>VLOOKUP(A166,Hits!$A$2:$H$206,8,0)</f>
        <v>D</v>
      </c>
      <c r="E166" s="17">
        <f>VLOOKUP(C166,$N$9:$O$12,2,TRUE)</f>
        <v>1</v>
      </c>
      <c r="F166" s="17">
        <f>VLOOKUP(D166,$N$9:$O$12,2,TRUE)</f>
        <v>1</v>
      </c>
      <c r="G166" s="17">
        <f>(0.65*E166)+(0.35*F166)</f>
        <v>1</v>
      </c>
      <c r="H166" s="17" t="str">
        <f>VLOOKUP(G166,$N$16:$O$19,2,1)</f>
        <v>D</v>
      </c>
      <c r="I166" s="18">
        <f>VLOOKUP(A166,Sheet1!$A$2:$D$206,4,0)</f>
        <v>6439</v>
      </c>
    </row>
    <row r="167" spans="1:9" x14ac:dyDescent="0.2">
      <c r="A167" s="19">
        <v>1142</v>
      </c>
      <c r="B167" s="17" t="str">
        <f>VLOOKUP(A167,Sheet1!$A$1:$B$206,2,0)</f>
        <v>Philips Home Theater</v>
      </c>
      <c r="C167" s="20" t="str">
        <f>VLOOKUP(A167,Sales!$A$2:$H$206,8,0)</f>
        <v>D</v>
      </c>
      <c r="D167" s="20" t="str">
        <f>VLOOKUP(A167,Hits!$A$2:$H$206,8,0)</f>
        <v>D</v>
      </c>
      <c r="E167" s="20">
        <f>VLOOKUP(C167,$N$9:$O$12,2,TRUE)</f>
        <v>1</v>
      </c>
      <c r="F167" s="20">
        <f>VLOOKUP(D167,$N$9:$O$12,2,TRUE)</f>
        <v>1</v>
      </c>
      <c r="G167" s="20">
        <f>(0.65*E167)+(0.35*F167)</f>
        <v>1</v>
      </c>
      <c r="H167" s="20" t="str">
        <f>VLOOKUP(G167,$N$16:$O$19,2,1)</f>
        <v>D</v>
      </c>
      <c r="I167" s="21">
        <f>VLOOKUP(A167,Sheet1!$A$2:$D$206,4,0)</f>
        <v>6300</v>
      </c>
    </row>
    <row r="168" spans="1:9" x14ac:dyDescent="0.2">
      <c r="A168" s="16">
        <v>1079</v>
      </c>
      <c r="B168" s="17" t="str">
        <f>VLOOKUP(A168,Sheet1!$A$1:$B$206,2,0)</f>
        <v>HP Pavilion Elite Quad Core Desktop</v>
      </c>
      <c r="C168" s="17" t="str">
        <f>VLOOKUP(A168,Sales!$A$2:$H$206,8,0)</f>
        <v>D</v>
      </c>
      <c r="D168" s="17" t="str">
        <f>VLOOKUP(A168,Hits!$A$2:$H$206,8,0)</f>
        <v>D</v>
      </c>
      <c r="E168" s="17">
        <f>VLOOKUP(C168,$N$9:$O$12,2,TRUE)</f>
        <v>1</v>
      </c>
      <c r="F168" s="17">
        <f>VLOOKUP(D168,$N$9:$O$12,2,TRUE)</f>
        <v>1</v>
      </c>
      <c r="G168" s="17">
        <f>(0.65*E168)+(0.35*F168)</f>
        <v>1</v>
      </c>
      <c r="H168" s="17" t="str">
        <f>VLOOKUP(G168,$N$16:$O$19,2,1)</f>
        <v>D</v>
      </c>
      <c r="I168" s="18">
        <f>VLOOKUP(A168,Sheet1!$A$2:$D$206,4,0)</f>
        <v>6210</v>
      </c>
    </row>
    <row r="169" spans="1:9" x14ac:dyDescent="0.2">
      <c r="A169" s="19">
        <v>1122</v>
      </c>
      <c r="B169" s="17" t="str">
        <f>VLOOKUP(A169,Sheet1!$A$1:$B$206,2,0)</f>
        <v>Memorex Wi-Fi Connected Blu-ray Player</v>
      </c>
      <c r="C169" s="20" t="str">
        <f>VLOOKUP(A169,Sales!$A$2:$H$206,8,0)</f>
        <v>D</v>
      </c>
      <c r="D169" s="20" t="str">
        <f>VLOOKUP(A169,Hits!$A$2:$H$206,8,0)</f>
        <v>D</v>
      </c>
      <c r="E169" s="20">
        <f>VLOOKUP(C169,$N$9:$O$12,2,TRUE)</f>
        <v>1</v>
      </c>
      <c r="F169" s="20">
        <f>VLOOKUP(D169,$N$9:$O$12,2,TRUE)</f>
        <v>1</v>
      </c>
      <c r="G169" s="20">
        <f>(0.65*E169)+(0.35*F169)</f>
        <v>1</v>
      </c>
      <c r="H169" s="20" t="str">
        <f>VLOOKUP(G169,$N$16:$O$19,2,1)</f>
        <v>D</v>
      </c>
      <c r="I169" s="21">
        <f>VLOOKUP(A169,Sheet1!$A$2:$D$206,4,0)</f>
        <v>6105</v>
      </c>
    </row>
    <row r="170" spans="1:9" x14ac:dyDescent="0.2">
      <c r="A170" s="16">
        <v>1108</v>
      </c>
      <c r="B170" s="17" t="str">
        <f>VLOOKUP(A170,Sheet1!$A$1:$B$206,2,0)</f>
        <v>Logitech CordlessWave Keyboard &amp; Mouse Combo</v>
      </c>
      <c r="C170" s="17" t="str">
        <f>VLOOKUP(A170,Sales!$A$2:$H$206,8,0)</f>
        <v>D</v>
      </c>
      <c r="D170" s="17" t="str">
        <f>VLOOKUP(A170,Hits!$A$2:$H$206,8,0)</f>
        <v>D</v>
      </c>
      <c r="E170" s="17">
        <f>VLOOKUP(C170,$N$9:$O$12,2,TRUE)</f>
        <v>1</v>
      </c>
      <c r="F170" s="17">
        <f>VLOOKUP(D170,$N$9:$O$12,2,TRUE)</f>
        <v>1</v>
      </c>
      <c r="G170" s="17">
        <f>(0.65*E170)+(0.35*F170)</f>
        <v>1</v>
      </c>
      <c r="H170" s="17" t="str">
        <f>VLOOKUP(G170,$N$16:$O$19,2,1)</f>
        <v>D</v>
      </c>
      <c r="I170" s="18">
        <f>VLOOKUP(A170,Sheet1!$A$2:$D$206,4,0)</f>
        <v>5805</v>
      </c>
    </row>
    <row r="171" spans="1:9" x14ac:dyDescent="0.2">
      <c r="A171" s="19">
        <v>1112</v>
      </c>
      <c r="B171" s="17" t="str">
        <f>VLOOKUP(A171,Sheet1!$A$1:$B$206,2,0)</f>
        <v>Matsunichi 8" Digital Photo Frame</v>
      </c>
      <c r="C171" s="20" t="str">
        <f>VLOOKUP(A171,Sales!$A$2:$H$206,8,0)</f>
        <v>D</v>
      </c>
      <c r="D171" s="20" t="str">
        <f>VLOOKUP(A171,Hits!$A$2:$H$206,8,0)</f>
        <v>D</v>
      </c>
      <c r="E171" s="20">
        <f>VLOOKUP(C171,$N$9:$O$12,2,TRUE)</f>
        <v>1</v>
      </c>
      <c r="F171" s="20">
        <f>VLOOKUP(D171,$N$9:$O$12,2,TRUE)</f>
        <v>1</v>
      </c>
      <c r="G171" s="20">
        <f>(0.65*E171)+(0.35*F171)</f>
        <v>1</v>
      </c>
      <c r="H171" s="20" t="str">
        <f>VLOOKUP(G171,$N$16:$O$19,2,1)</f>
        <v>D</v>
      </c>
      <c r="I171" s="21">
        <f>VLOOKUP(A171,Sheet1!$A$2:$D$206,4,0)</f>
        <v>5656</v>
      </c>
    </row>
    <row r="172" spans="1:9" x14ac:dyDescent="0.2">
      <c r="A172" s="16">
        <v>1044</v>
      </c>
      <c r="B172" s="17" t="str">
        <f>VLOOKUP(A172,Sheet1!$A$1:$B$206,2,0)</f>
        <v>chumby one: Smart Internet Companion</v>
      </c>
      <c r="C172" s="17" t="str">
        <f>VLOOKUP(A172,Sales!$A$2:$H$206,8,0)</f>
        <v>D</v>
      </c>
      <c r="D172" s="17" t="str">
        <f>VLOOKUP(A172,Hits!$A$2:$H$206,8,0)</f>
        <v>B</v>
      </c>
      <c r="E172" s="17">
        <f>VLOOKUP(C172,$N$9:$O$12,2,TRUE)</f>
        <v>1</v>
      </c>
      <c r="F172" s="17">
        <f>VLOOKUP(D172,$N$9:$O$12,2,TRUE)</f>
        <v>3</v>
      </c>
      <c r="G172" s="17">
        <f>(0.65*E172)+(0.35*F172)</f>
        <v>1.6999999999999997</v>
      </c>
      <c r="H172" s="17" t="str">
        <f>VLOOKUP(G172,$N$16:$O$19,2,1)</f>
        <v>D</v>
      </c>
      <c r="I172" s="18">
        <f>VLOOKUP(A172,Sheet1!$A$2:$D$206,4,0)</f>
        <v>5524</v>
      </c>
    </row>
    <row r="173" spans="1:9" x14ac:dyDescent="0.2">
      <c r="A173" s="19">
        <v>1147</v>
      </c>
      <c r="B173" s="17" t="str">
        <f>VLOOKUP(A173,Sheet1!$A$1:$B$206,2,0)</f>
        <v>Pico Projector</v>
      </c>
      <c r="C173" s="20" t="str">
        <f>VLOOKUP(A173,Sales!$A$2:$H$206,8,0)</f>
        <v>D</v>
      </c>
      <c r="D173" s="20" t="str">
        <f>VLOOKUP(A173,Hits!$A$2:$H$206,8,0)</f>
        <v>D</v>
      </c>
      <c r="E173" s="20">
        <f>VLOOKUP(C173,$N$9:$O$12,2,TRUE)</f>
        <v>1</v>
      </c>
      <c r="F173" s="20">
        <f>VLOOKUP(D173,$N$9:$O$12,2,TRUE)</f>
        <v>1</v>
      </c>
      <c r="G173" s="20">
        <f>(0.65*E173)+(0.35*F173)</f>
        <v>1</v>
      </c>
      <c r="H173" s="20" t="str">
        <f>VLOOKUP(G173,$N$16:$O$19,2,1)</f>
        <v>D</v>
      </c>
      <c r="I173" s="21">
        <f>VLOOKUP(A173,Sheet1!$A$2:$D$206,4,0)</f>
        <v>5425</v>
      </c>
    </row>
    <row r="174" spans="1:9" x14ac:dyDescent="0.2">
      <c r="A174" s="16">
        <v>1116</v>
      </c>
      <c r="B174" s="17" t="str">
        <f>VLOOKUP(A174,Sheet1!$A$1:$B$206,2,0)</f>
        <v>M-Audio Torq Mixlab</v>
      </c>
      <c r="C174" s="17" t="str">
        <f>VLOOKUP(A174,Sales!$A$2:$H$206,8,0)</f>
        <v>D</v>
      </c>
      <c r="D174" s="17" t="str">
        <f>VLOOKUP(A174,Hits!$A$2:$H$206,8,0)</f>
        <v>D</v>
      </c>
      <c r="E174" s="17">
        <f>VLOOKUP(C174,$N$9:$O$12,2,TRUE)</f>
        <v>1</v>
      </c>
      <c r="F174" s="17">
        <f>VLOOKUP(D174,$N$9:$O$12,2,TRUE)</f>
        <v>1</v>
      </c>
      <c r="G174" s="17">
        <f>(0.65*E174)+(0.35*F174)</f>
        <v>1</v>
      </c>
      <c r="H174" s="17" t="str">
        <f>VLOOKUP(G174,$N$16:$O$19,2,1)</f>
        <v>D</v>
      </c>
      <c r="I174" s="18">
        <f>VLOOKUP(A174,Sheet1!$A$2:$D$206,4,0)</f>
        <v>5320</v>
      </c>
    </row>
    <row r="175" spans="1:9" x14ac:dyDescent="0.2">
      <c r="A175" s="19">
        <v>1017</v>
      </c>
      <c r="B175" s="17" t="str">
        <f>VLOOKUP(A175,Sheet1!$A$1:$B$206,2,0)</f>
        <v>250GB Hard Drive for Xbox 360</v>
      </c>
      <c r="C175" s="20" t="str">
        <f>VLOOKUP(A175,Sales!$A$2:$H$206,8,0)</f>
        <v>D</v>
      </c>
      <c r="D175" s="20" t="str">
        <f>VLOOKUP(A175,Hits!$A$2:$H$206,8,0)</f>
        <v>D</v>
      </c>
      <c r="E175" s="20">
        <f>VLOOKUP(C175,$N$9:$O$12,2,TRUE)</f>
        <v>1</v>
      </c>
      <c r="F175" s="20">
        <f>VLOOKUP(D175,$N$9:$O$12,2,TRUE)</f>
        <v>1</v>
      </c>
      <c r="G175" s="20">
        <f>(0.65*E175)+(0.35*F175)</f>
        <v>1</v>
      </c>
      <c r="H175" s="20" t="str">
        <f>VLOOKUP(G175,$N$16:$O$19,2,1)</f>
        <v>D</v>
      </c>
      <c r="I175" s="21">
        <f>VLOOKUP(A175,Sheet1!$A$2:$D$206,4,0)</f>
        <v>5166</v>
      </c>
    </row>
    <row r="176" spans="1:9" x14ac:dyDescent="0.2">
      <c r="A176" s="16">
        <v>1027</v>
      </c>
      <c r="B176" s="17" t="str">
        <f>VLOOKUP(A176,Sheet1!$A$1:$B$206,2,0)</f>
        <v>Aqua Globe Mini Globes – 3 Pack</v>
      </c>
      <c r="C176" s="17" t="str">
        <f>VLOOKUP(A176,Sales!$A$2:$H$206,8,0)</f>
        <v>D</v>
      </c>
      <c r="D176" s="17" t="str">
        <f>VLOOKUP(A176,Hits!$A$2:$H$206,8,0)</f>
        <v>D</v>
      </c>
      <c r="E176" s="17">
        <f>VLOOKUP(C176,$N$9:$O$12,2,TRUE)</f>
        <v>1</v>
      </c>
      <c r="F176" s="17">
        <f>VLOOKUP(D176,$N$9:$O$12,2,TRUE)</f>
        <v>1</v>
      </c>
      <c r="G176" s="17">
        <f>(0.65*E176)+(0.35*F176)</f>
        <v>1</v>
      </c>
      <c r="H176" s="17" t="str">
        <f>VLOOKUP(G176,$N$16:$O$19,2,1)</f>
        <v>D</v>
      </c>
      <c r="I176" s="18">
        <f>VLOOKUP(A176,Sheet1!$A$2:$D$206,4,0)</f>
        <v>5166</v>
      </c>
    </row>
    <row r="177" spans="1:9" x14ac:dyDescent="0.2">
      <c r="A177" s="19">
        <v>1098</v>
      </c>
      <c r="B177" s="17" t="str">
        <f>VLOOKUP(A177,Sheet1!$A$1:$B$206,2,0)</f>
        <v>Jolly Roger Door Mat</v>
      </c>
      <c r="C177" s="20" t="str">
        <f>VLOOKUP(A177,Sales!$A$2:$H$206,8,0)</f>
        <v>D</v>
      </c>
      <c r="D177" s="20" t="str">
        <f>VLOOKUP(A177,Hits!$A$2:$H$206,8,0)</f>
        <v>D</v>
      </c>
      <c r="E177" s="20">
        <f>VLOOKUP(C177,$N$9:$O$12,2,TRUE)</f>
        <v>1</v>
      </c>
      <c r="F177" s="20">
        <f>VLOOKUP(D177,$N$9:$O$12,2,TRUE)</f>
        <v>1</v>
      </c>
      <c r="G177" s="20">
        <f>(0.65*E177)+(0.35*F177)</f>
        <v>1</v>
      </c>
      <c r="H177" s="20" t="str">
        <f>VLOOKUP(G177,$N$16:$O$19,2,1)</f>
        <v>D</v>
      </c>
      <c r="I177" s="21">
        <f>VLOOKUP(A177,Sheet1!$A$2:$D$206,4,0)</f>
        <v>5133</v>
      </c>
    </row>
    <row r="178" spans="1:9" x14ac:dyDescent="0.2">
      <c r="A178" s="16">
        <v>1073</v>
      </c>
      <c r="B178" s="17" t="str">
        <f>VLOOKUP(A178,Sheet1!$A$1:$B$206,2,0)</f>
        <v>HD DLP Projector</v>
      </c>
      <c r="C178" s="17" t="str">
        <f>VLOOKUP(A178,Sales!$A$2:$H$206,8,0)</f>
        <v>D</v>
      </c>
      <c r="D178" s="17" t="str">
        <f>VLOOKUP(A178,Hits!$A$2:$H$206,8,0)</f>
        <v>D</v>
      </c>
      <c r="E178" s="17">
        <f>VLOOKUP(C178,$N$9:$O$12,2,TRUE)</f>
        <v>1</v>
      </c>
      <c r="F178" s="17">
        <f>VLOOKUP(D178,$N$9:$O$12,2,TRUE)</f>
        <v>1</v>
      </c>
      <c r="G178" s="17">
        <f>(0.65*E178)+(0.35*F178)</f>
        <v>1</v>
      </c>
      <c r="H178" s="17" t="str">
        <f>VLOOKUP(G178,$N$16:$O$19,2,1)</f>
        <v>D</v>
      </c>
      <c r="I178" s="18">
        <f>VLOOKUP(A178,Sheet1!$A$2:$D$206,4,0)</f>
        <v>4888</v>
      </c>
    </row>
    <row r="179" spans="1:9" x14ac:dyDescent="0.2">
      <c r="A179" s="19">
        <v>1085</v>
      </c>
      <c r="B179" s="17" t="str">
        <f>VLOOKUP(A179,Sheet1!$A$1:$B$206,2,0)</f>
        <v>IBM think pad</v>
      </c>
      <c r="C179" s="20" t="str">
        <f>VLOOKUP(A179,Sales!$A$2:$H$206,8,0)</f>
        <v>D</v>
      </c>
      <c r="D179" s="20" t="str">
        <f>VLOOKUP(A179,Hits!$A$2:$H$206,8,0)</f>
        <v>D</v>
      </c>
      <c r="E179" s="20">
        <f>VLOOKUP(C179,$N$9:$O$12,2,TRUE)</f>
        <v>1</v>
      </c>
      <c r="F179" s="20">
        <f>VLOOKUP(D179,$N$9:$O$12,2,TRUE)</f>
        <v>1</v>
      </c>
      <c r="G179" s="20">
        <f>(0.65*E179)+(0.35*F179)</f>
        <v>1</v>
      </c>
      <c r="H179" s="20" t="str">
        <f>VLOOKUP(G179,$N$16:$O$19,2,1)</f>
        <v>D</v>
      </c>
      <c r="I179" s="21">
        <f>VLOOKUP(A179,Sheet1!$A$2:$D$206,4,0)</f>
        <v>4725</v>
      </c>
    </row>
    <row r="180" spans="1:9" x14ac:dyDescent="0.2">
      <c r="A180" s="16">
        <v>1022</v>
      </c>
      <c r="B180" s="17" t="str">
        <f>VLOOKUP(A180,Sheet1!$A$1:$B$206,2,0)</f>
        <v>4-Port USB Hub</v>
      </c>
      <c r="C180" s="17" t="str">
        <f>VLOOKUP(A180,Sales!$A$2:$H$206,8,0)</f>
        <v>D</v>
      </c>
      <c r="D180" s="17" t="str">
        <f>VLOOKUP(A180,Hits!$A$2:$H$206,8,0)</f>
        <v>D</v>
      </c>
      <c r="E180" s="17">
        <f>VLOOKUP(C180,$N$9:$O$12,2,TRUE)</f>
        <v>1</v>
      </c>
      <c r="F180" s="17">
        <f>VLOOKUP(D180,$N$9:$O$12,2,TRUE)</f>
        <v>1</v>
      </c>
      <c r="G180" s="17">
        <f>(0.65*E180)+(0.35*F180)</f>
        <v>1</v>
      </c>
      <c r="H180" s="17" t="str">
        <f>VLOOKUP(G180,$N$16:$O$19,2,1)</f>
        <v>D</v>
      </c>
      <c r="I180" s="18">
        <f>VLOOKUP(A180,Sheet1!$A$2:$D$206,4,0)</f>
        <v>4648</v>
      </c>
    </row>
    <row r="181" spans="1:9" x14ac:dyDescent="0.2">
      <c r="A181" s="19">
        <v>1118</v>
      </c>
      <c r="B181" s="17" t="str">
        <f>VLOOKUP(A181,Sheet1!$A$1:$B$206,2,0)</f>
        <v>MEElectronics In-Ear Earbuds</v>
      </c>
      <c r="C181" s="20" t="str">
        <f>VLOOKUP(A181,Sales!$A$2:$H$206,8,0)</f>
        <v>D</v>
      </c>
      <c r="D181" s="20" t="str">
        <f>VLOOKUP(A181,Hits!$A$2:$H$206,8,0)</f>
        <v>D</v>
      </c>
      <c r="E181" s="20">
        <f>VLOOKUP(C181,$N$9:$O$12,2,TRUE)</f>
        <v>1</v>
      </c>
      <c r="F181" s="20">
        <f>VLOOKUP(D181,$N$9:$O$12,2,TRUE)</f>
        <v>1</v>
      </c>
      <c r="G181" s="20">
        <f>(0.65*E181)+(0.35*F181)</f>
        <v>1</v>
      </c>
      <c r="H181" s="20" t="str">
        <f>VLOOKUP(G181,$N$16:$O$19,2,1)</f>
        <v>D</v>
      </c>
      <c r="I181" s="21">
        <f>VLOOKUP(A181,Sheet1!$A$2:$D$206,4,0)</f>
        <v>4584</v>
      </c>
    </row>
    <row r="182" spans="1:9" x14ac:dyDescent="0.2">
      <c r="A182" s="16">
        <v>1124</v>
      </c>
      <c r="B182" s="17" t="str">
        <f>VLOOKUP(A182,Sheet1!$A$1:$B$206,2,0)</f>
        <v>Midland X-tra Talk 20 Mile GMRS Radio</v>
      </c>
      <c r="C182" s="17" t="str">
        <f>VLOOKUP(A182,Sales!$A$2:$H$206,8,0)</f>
        <v>D</v>
      </c>
      <c r="D182" s="17" t="str">
        <f>VLOOKUP(A182,Hits!$A$2:$H$206,8,0)</f>
        <v>D</v>
      </c>
      <c r="E182" s="17">
        <f>VLOOKUP(C182,$N$9:$O$12,2,TRUE)</f>
        <v>1</v>
      </c>
      <c r="F182" s="17">
        <f>VLOOKUP(D182,$N$9:$O$12,2,TRUE)</f>
        <v>1</v>
      </c>
      <c r="G182" s="17">
        <f>(0.65*E182)+(0.35*F182)</f>
        <v>1</v>
      </c>
      <c r="H182" s="17" t="str">
        <f>VLOOKUP(G182,$N$16:$O$19,2,1)</f>
        <v>D</v>
      </c>
      <c r="I182" s="18">
        <f>VLOOKUP(A182,Sheet1!$A$2:$D$206,4,0)</f>
        <v>4389</v>
      </c>
    </row>
    <row r="183" spans="1:9" x14ac:dyDescent="0.2">
      <c r="A183" s="19">
        <v>1072</v>
      </c>
      <c r="B183" s="17" t="str">
        <f>VLOOKUP(A183,Sheet1!$A$1:$B$206,2,0)</f>
        <v>Harddisk</v>
      </c>
      <c r="C183" s="20" t="str">
        <f>VLOOKUP(A183,Sales!$A$2:$H$206,8,0)</f>
        <v>D</v>
      </c>
      <c r="D183" s="20" t="str">
        <f>VLOOKUP(A183,Hits!$A$2:$H$206,8,0)</f>
        <v>D</v>
      </c>
      <c r="E183" s="20">
        <f>VLOOKUP(C183,$N$9:$O$12,2,TRUE)</f>
        <v>1</v>
      </c>
      <c r="F183" s="20">
        <f>VLOOKUP(D183,$N$9:$O$12,2,TRUE)</f>
        <v>1</v>
      </c>
      <c r="G183" s="20">
        <f>(0.65*E183)+(0.35*F183)</f>
        <v>1</v>
      </c>
      <c r="H183" s="20" t="str">
        <f>VLOOKUP(G183,$N$16:$O$19,2,1)</f>
        <v>D</v>
      </c>
      <c r="I183" s="21">
        <f>VLOOKUP(A183,Sheet1!$A$2:$D$206,4,0)</f>
        <v>4263</v>
      </c>
    </row>
    <row r="184" spans="1:9" x14ac:dyDescent="0.2">
      <c r="A184" s="16">
        <v>1078</v>
      </c>
      <c r="B184" s="17" t="str">
        <f>VLOOKUP(A184,Sheet1!$A$1:$B$206,2,0)</f>
        <v>HP Pavilion 17.3” Entertainment Laptop</v>
      </c>
      <c r="C184" s="17" t="str">
        <f>VLOOKUP(A184,Sales!$A$2:$H$206,8,0)</f>
        <v>D</v>
      </c>
      <c r="D184" s="17" t="str">
        <f>VLOOKUP(A184,Hits!$A$2:$H$206,8,0)</f>
        <v>D</v>
      </c>
      <c r="E184" s="17">
        <f>VLOOKUP(C184,$N$9:$O$12,2,TRUE)</f>
        <v>1</v>
      </c>
      <c r="F184" s="17">
        <f>VLOOKUP(D184,$N$9:$O$12,2,TRUE)</f>
        <v>1</v>
      </c>
      <c r="G184" s="17">
        <f>(0.65*E184)+(0.35*F184)</f>
        <v>1</v>
      </c>
      <c r="H184" s="17" t="str">
        <f>VLOOKUP(G184,$N$16:$O$19,2,1)</f>
        <v>D</v>
      </c>
      <c r="I184" s="18">
        <f>VLOOKUP(A184,Sheet1!$A$2:$D$206,4,0)</f>
        <v>4200</v>
      </c>
    </row>
    <row r="185" spans="1:9" x14ac:dyDescent="0.2">
      <c r="A185" s="19">
        <v>1146</v>
      </c>
      <c r="B185" s="17" t="str">
        <f>VLOOKUP(A185,Sheet1!$A$1:$B$206,2,0)</f>
        <v>Philips Pro Series 4' HDMI Cable</v>
      </c>
      <c r="C185" s="20" t="str">
        <f>VLOOKUP(A185,Sales!$A$2:$H$206,8,0)</f>
        <v>D</v>
      </c>
      <c r="D185" s="20" t="str">
        <f>VLOOKUP(A185,Hits!$A$2:$H$206,8,0)</f>
        <v>D</v>
      </c>
      <c r="E185" s="20">
        <f>VLOOKUP(C185,$N$9:$O$12,2,TRUE)</f>
        <v>1</v>
      </c>
      <c r="F185" s="20">
        <f>VLOOKUP(D185,$N$9:$O$12,2,TRUE)</f>
        <v>1</v>
      </c>
      <c r="G185" s="20">
        <f>(0.65*E185)+(0.35*F185)</f>
        <v>1</v>
      </c>
      <c r="H185" s="20" t="str">
        <f>VLOOKUP(G185,$N$16:$O$19,2,1)</f>
        <v>D</v>
      </c>
      <c r="I185" s="21">
        <f>VLOOKUP(A185,Sheet1!$A$2:$D$206,4,0)</f>
        <v>4050</v>
      </c>
    </row>
    <row r="186" spans="1:9" x14ac:dyDescent="0.2">
      <c r="A186" s="16">
        <v>1077</v>
      </c>
      <c r="B186" s="17" t="str">
        <f>VLOOKUP(A186,Sheet1!$A$1:$B$206,2,0)</f>
        <v>Home Theatre Install Kit</v>
      </c>
      <c r="C186" s="17" t="str">
        <f>VLOOKUP(A186,Sales!$A$2:$H$206,8,0)</f>
        <v>D</v>
      </c>
      <c r="D186" s="17" t="str">
        <f>VLOOKUP(A186,Hits!$A$2:$H$206,8,0)</f>
        <v>D</v>
      </c>
      <c r="E186" s="17">
        <f>VLOOKUP(C186,$N$9:$O$12,2,TRUE)</f>
        <v>1</v>
      </c>
      <c r="F186" s="17">
        <f>VLOOKUP(D186,$N$9:$O$12,2,TRUE)</f>
        <v>1</v>
      </c>
      <c r="G186" s="17">
        <f>(0.65*E186)+(0.35*F186)</f>
        <v>1</v>
      </c>
      <c r="H186" s="17" t="str">
        <f>VLOOKUP(G186,$N$16:$O$19,2,1)</f>
        <v>D</v>
      </c>
      <c r="I186" s="18">
        <f>VLOOKUP(A186,Sheet1!$A$2:$D$206,4,0)</f>
        <v>3978</v>
      </c>
    </row>
    <row r="187" spans="1:9" x14ac:dyDescent="0.2">
      <c r="A187" s="19">
        <v>1024</v>
      </c>
      <c r="B187" s="17" t="str">
        <f>VLOOKUP(A187,Sheet1!$A$1:$B$206,2,0)</f>
        <v>Aerodynamic Storm Umbrella</v>
      </c>
      <c r="C187" s="20" t="str">
        <f>VLOOKUP(A187,Sales!$A$2:$H$206,8,0)</f>
        <v>D</v>
      </c>
      <c r="D187" s="20" t="str">
        <f>VLOOKUP(A187,Hits!$A$2:$H$206,8,0)</f>
        <v>D</v>
      </c>
      <c r="E187" s="20">
        <f>VLOOKUP(C187,$N$9:$O$12,2,TRUE)</f>
        <v>1</v>
      </c>
      <c r="F187" s="20">
        <f>VLOOKUP(D187,$N$9:$O$12,2,TRUE)</f>
        <v>1</v>
      </c>
      <c r="G187" s="20">
        <f>(0.65*E187)+(0.35*F187)</f>
        <v>1</v>
      </c>
      <c r="H187" s="20" t="str">
        <f>VLOOKUP(G187,$N$16:$O$19,2,1)</f>
        <v>D</v>
      </c>
      <c r="I187" s="21">
        <f>VLOOKUP(A187,Sheet1!$A$2:$D$206,4,0)</f>
        <v>3416</v>
      </c>
    </row>
    <row r="188" spans="1:9" x14ac:dyDescent="0.2">
      <c r="A188" s="16">
        <v>1075</v>
      </c>
      <c r="B188" s="17" t="str">
        <f>VLOOKUP(A188,Sheet1!$A$1:$B$206,2,0)</f>
        <v>Headphone Value Pack</v>
      </c>
      <c r="C188" s="17" t="str">
        <f>VLOOKUP(A188,Sales!$A$2:$H$206,8,0)</f>
        <v>D</v>
      </c>
      <c r="D188" s="17" t="str">
        <f>VLOOKUP(A188,Hits!$A$2:$H$206,8,0)</f>
        <v>D</v>
      </c>
      <c r="E188" s="17">
        <f>VLOOKUP(C188,$N$9:$O$12,2,TRUE)</f>
        <v>1</v>
      </c>
      <c r="F188" s="17">
        <f>VLOOKUP(D188,$N$9:$O$12,2,TRUE)</f>
        <v>1</v>
      </c>
      <c r="G188" s="17">
        <f>(0.65*E188)+(0.35*F188)</f>
        <v>1</v>
      </c>
      <c r="H188" s="17" t="str">
        <f>VLOOKUP(G188,$N$16:$O$19,2,1)</f>
        <v>D</v>
      </c>
      <c r="I188" s="18">
        <f>VLOOKUP(A188,Sheet1!$A$2:$D$206,4,0)</f>
        <v>3075</v>
      </c>
    </row>
    <row r="189" spans="1:9" x14ac:dyDescent="0.2">
      <c r="A189" s="19">
        <v>1121</v>
      </c>
      <c r="B189" s="17" t="str">
        <f>VLOOKUP(A189,Sheet1!$A$1:$B$206,2,0)</f>
        <v>Memorex Wi-Fi Connected</v>
      </c>
      <c r="C189" s="20" t="str">
        <f>VLOOKUP(A189,Sales!$A$2:$H$206,8,0)</f>
        <v>D</v>
      </c>
      <c r="D189" s="20" t="str">
        <f>VLOOKUP(A189,Hits!$A$2:$H$206,8,0)</f>
        <v>D</v>
      </c>
      <c r="E189" s="20">
        <f>VLOOKUP(C189,$N$9:$O$12,2,TRUE)</f>
        <v>1</v>
      </c>
      <c r="F189" s="20">
        <f>VLOOKUP(D189,$N$9:$O$12,2,TRUE)</f>
        <v>1</v>
      </c>
      <c r="G189" s="20">
        <f>(0.65*E189)+(0.35*F189)</f>
        <v>1</v>
      </c>
      <c r="H189" s="20" t="str">
        <f>VLOOKUP(G189,$N$16:$O$19,2,1)</f>
        <v>D</v>
      </c>
      <c r="I189" s="21">
        <f>VLOOKUP(A189,Sheet1!$A$2:$D$206,4,0)</f>
        <v>3024</v>
      </c>
    </row>
    <row r="190" spans="1:9" x14ac:dyDescent="0.2">
      <c r="A190" s="16">
        <v>1148</v>
      </c>
      <c r="B190" s="17" t="str">
        <f>VLOOKUP(A190,Sheet1!$A$1:$B$206,2,0)</f>
        <v>Pioneer Dual iPod Dock Speaker System</v>
      </c>
      <c r="C190" s="17" t="str">
        <f>VLOOKUP(A190,Sales!$A$2:$H$206,8,0)</f>
        <v>D</v>
      </c>
      <c r="D190" s="17" t="str">
        <f>VLOOKUP(A190,Hits!$A$2:$H$206,8,0)</f>
        <v>D</v>
      </c>
      <c r="E190" s="17">
        <f>VLOOKUP(C190,$N$9:$O$12,2,TRUE)</f>
        <v>1</v>
      </c>
      <c r="F190" s="17">
        <f>VLOOKUP(D190,$N$9:$O$12,2,TRUE)</f>
        <v>1</v>
      </c>
      <c r="G190" s="17">
        <f>(0.65*E190)+(0.35*F190)</f>
        <v>1</v>
      </c>
      <c r="H190" s="17" t="str">
        <f>VLOOKUP(G190,$N$16:$O$19,2,1)</f>
        <v>D</v>
      </c>
      <c r="I190" s="18">
        <f>VLOOKUP(A190,Sheet1!$A$2:$D$206,4,0)</f>
        <v>2960</v>
      </c>
    </row>
    <row r="191" spans="1:9" x14ac:dyDescent="0.2">
      <c r="A191" s="19">
        <v>1103</v>
      </c>
      <c r="B191" s="17" t="str">
        <f>VLOOKUP(A191,Sheet1!$A$1:$B$206,2,0)</f>
        <v>Kodak ZX1 Pocket Video 720p Camcorder</v>
      </c>
      <c r="C191" s="20" t="str">
        <f>VLOOKUP(A191,Sales!$A$2:$H$206,8,0)</f>
        <v>D</v>
      </c>
      <c r="D191" s="20" t="str">
        <f>VLOOKUP(A191,Hits!$A$2:$H$206,8,0)</f>
        <v>D</v>
      </c>
      <c r="E191" s="20">
        <f>VLOOKUP(C191,$N$9:$O$12,2,TRUE)</f>
        <v>1</v>
      </c>
      <c r="F191" s="20">
        <f>VLOOKUP(D191,$N$9:$O$12,2,TRUE)</f>
        <v>1</v>
      </c>
      <c r="G191" s="20">
        <f>(0.65*E191)+(0.35*F191)</f>
        <v>1</v>
      </c>
      <c r="H191" s="20" t="str">
        <f>VLOOKUP(G191,$N$16:$O$19,2,1)</f>
        <v>D</v>
      </c>
      <c r="I191" s="21">
        <f>VLOOKUP(A191,Sheet1!$A$2:$D$206,4,0)</f>
        <v>2907</v>
      </c>
    </row>
    <row r="192" spans="1:9" x14ac:dyDescent="0.2">
      <c r="A192" s="16">
        <v>1097</v>
      </c>
      <c r="B192" s="17" t="str">
        <f>VLOOKUP(A192,Sheet1!$A$1:$B$206,2,0)</f>
        <v>Isotoner Men’s Gloves</v>
      </c>
      <c r="C192" s="17" t="str">
        <f>VLOOKUP(A192,Sales!$A$2:$H$206,8,0)</f>
        <v>D</v>
      </c>
      <c r="D192" s="17" t="str">
        <f>VLOOKUP(A192,Hits!$A$2:$H$206,8,0)</f>
        <v>D</v>
      </c>
      <c r="E192" s="17">
        <f>VLOOKUP(C192,$N$9:$O$12,2,TRUE)</f>
        <v>1</v>
      </c>
      <c r="F192" s="17">
        <f>VLOOKUP(D192,$N$9:$O$12,2,TRUE)</f>
        <v>1</v>
      </c>
      <c r="G192" s="17">
        <f>(0.65*E192)+(0.35*F192)</f>
        <v>1</v>
      </c>
      <c r="H192" s="17" t="str">
        <f>VLOOKUP(G192,$N$16:$O$19,2,1)</f>
        <v>D</v>
      </c>
      <c r="I192" s="18">
        <f>VLOOKUP(A192,Sheet1!$A$2:$D$206,4,0)</f>
        <v>2839</v>
      </c>
    </row>
    <row r="193" spans="1:9" x14ac:dyDescent="0.2">
      <c r="A193" s="19">
        <v>1076</v>
      </c>
      <c r="B193" s="17" t="str">
        <f>VLOOKUP(A193,Sheet1!$A$1:$B$206,2,0)</f>
        <v>Hitachi SimpleNet Network USB</v>
      </c>
      <c r="C193" s="20" t="str">
        <f>VLOOKUP(A193,Sales!$A$2:$H$206,8,0)</f>
        <v>D</v>
      </c>
      <c r="D193" s="20" t="str">
        <f>VLOOKUP(A193,Hits!$A$2:$H$206,8,0)</f>
        <v>D</v>
      </c>
      <c r="E193" s="20">
        <f>VLOOKUP(C193,$N$9:$O$12,2,TRUE)</f>
        <v>1</v>
      </c>
      <c r="F193" s="20">
        <f>VLOOKUP(D193,$N$9:$O$12,2,TRUE)</f>
        <v>1</v>
      </c>
      <c r="G193" s="20">
        <f>(0.65*E193)+(0.35*F193)</f>
        <v>1</v>
      </c>
      <c r="H193" s="20" t="str">
        <f>VLOOKUP(G193,$N$16:$O$19,2,1)</f>
        <v>D</v>
      </c>
      <c r="I193" s="21">
        <f>VLOOKUP(A193,Sheet1!$A$2:$D$206,4,0)</f>
        <v>2592</v>
      </c>
    </row>
    <row r="194" spans="1:9" x14ac:dyDescent="0.2">
      <c r="A194" s="16">
        <v>1019</v>
      </c>
      <c r="B194" s="17" t="str">
        <f>VLOOKUP(A194,Sheet1!$A$1:$B$206,2,0)</f>
        <v>3-LED Push Light – 3 Pack</v>
      </c>
      <c r="C194" s="17" t="str">
        <f>VLOOKUP(A194,Sales!$A$2:$H$206,8,0)</f>
        <v>D</v>
      </c>
      <c r="D194" s="17" t="str">
        <f>VLOOKUP(A194,Hits!$A$2:$H$206,8,0)</f>
        <v>D</v>
      </c>
      <c r="E194" s="17">
        <f>VLOOKUP(C194,$N$9:$O$12,2,TRUE)</f>
        <v>1</v>
      </c>
      <c r="F194" s="17">
        <f>VLOOKUP(D194,$N$9:$O$12,2,TRUE)</f>
        <v>1</v>
      </c>
      <c r="G194" s="17">
        <f>(0.65*E194)+(0.35*F194)</f>
        <v>1</v>
      </c>
      <c r="H194" s="17" t="str">
        <f>VLOOKUP(G194,$N$16:$O$19,2,1)</f>
        <v>D</v>
      </c>
      <c r="I194" s="18">
        <f>VLOOKUP(A194,Sheet1!$A$2:$D$206,4,0)</f>
        <v>2500</v>
      </c>
    </row>
    <row r="195" spans="1:9" x14ac:dyDescent="0.2">
      <c r="A195" s="19">
        <v>1120</v>
      </c>
      <c r="B195" s="17" t="str">
        <f>VLOOKUP(A195,Sheet1!$A$1:$B$206,2,0)</f>
        <v>Memorex 6-foot HDMI Cable</v>
      </c>
      <c r="C195" s="20" t="str">
        <f>VLOOKUP(A195,Sales!$A$2:$H$206,8,0)</f>
        <v>D</v>
      </c>
      <c r="D195" s="20" t="str">
        <f>VLOOKUP(A195,Hits!$A$2:$H$206,8,0)</f>
        <v>D</v>
      </c>
      <c r="E195" s="20">
        <f>VLOOKUP(C195,$N$9:$O$12,2,TRUE)</f>
        <v>1</v>
      </c>
      <c r="F195" s="20">
        <f>VLOOKUP(D195,$N$9:$O$12,2,TRUE)</f>
        <v>1</v>
      </c>
      <c r="G195" s="20">
        <f>(0.65*E195)+(0.35*F195)</f>
        <v>1</v>
      </c>
      <c r="H195" s="20" t="str">
        <f>VLOOKUP(G195,$N$16:$O$19,2,1)</f>
        <v>D</v>
      </c>
      <c r="I195" s="21">
        <f>VLOOKUP(A195,Sheet1!$A$2:$D$206,4,0)</f>
        <v>2490</v>
      </c>
    </row>
    <row r="196" spans="1:9" x14ac:dyDescent="0.2">
      <c r="A196" s="16">
        <v>1105</v>
      </c>
      <c r="B196" s="17" t="str">
        <f>VLOOKUP(A196,Sheet1!$A$1:$B$206,2,0)</f>
        <v>Lens 18-55</v>
      </c>
      <c r="C196" s="17" t="str">
        <f>VLOOKUP(A196,Sales!$A$2:$H$206,8,0)</f>
        <v>D</v>
      </c>
      <c r="D196" s="17" t="str">
        <f>VLOOKUP(A196,Hits!$A$2:$H$206,8,0)</f>
        <v>D</v>
      </c>
      <c r="E196" s="17">
        <f>VLOOKUP(C196,$N$9:$O$12,2,TRUE)</f>
        <v>1</v>
      </c>
      <c r="F196" s="17">
        <f>VLOOKUP(D196,$N$9:$O$12,2,TRUE)</f>
        <v>1</v>
      </c>
      <c r="G196" s="17">
        <f>(0.65*E196)+(0.35*F196)</f>
        <v>1</v>
      </c>
      <c r="H196" s="17" t="str">
        <f>VLOOKUP(G196,$N$16:$O$19,2,1)</f>
        <v>D</v>
      </c>
      <c r="I196" s="18">
        <f>VLOOKUP(A196,Sheet1!$A$2:$D$206,4,0)</f>
        <v>2330</v>
      </c>
    </row>
    <row r="197" spans="1:9" x14ac:dyDescent="0.2">
      <c r="A197" s="19">
        <v>1144</v>
      </c>
      <c r="B197" s="17" t="str">
        <f>VLOOKUP(A197,Sheet1!$A$1:$B$206,2,0)</f>
        <v>Philips Portable DVD player with 9” LCD Screen</v>
      </c>
      <c r="C197" s="20" t="str">
        <f>VLOOKUP(A197,Sales!$A$2:$H$206,8,0)</f>
        <v>D</v>
      </c>
      <c r="D197" s="20" t="str">
        <f>VLOOKUP(A197,Hits!$A$2:$H$206,8,0)</f>
        <v>D</v>
      </c>
      <c r="E197" s="20">
        <f>VLOOKUP(C197,$N$9:$O$12,2,TRUE)</f>
        <v>1</v>
      </c>
      <c r="F197" s="20">
        <f>VLOOKUP(D197,$N$9:$O$12,2,TRUE)</f>
        <v>1</v>
      </c>
      <c r="G197" s="20">
        <f>(0.65*E197)+(0.35*F197)</f>
        <v>1</v>
      </c>
      <c r="H197" s="20" t="str">
        <f>VLOOKUP(G197,$N$16:$O$19,2,1)</f>
        <v>D</v>
      </c>
      <c r="I197" s="21">
        <f>VLOOKUP(A197,Sheet1!$A$2:$D$206,4,0)</f>
        <v>2275</v>
      </c>
    </row>
    <row r="198" spans="1:9" x14ac:dyDescent="0.2">
      <c r="A198" s="16">
        <v>1109</v>
      </c>
      <c r="B198" s="17" t="str">
        <f>VLOOKUP(A198,Sheet1!$A$1:$B$206,2,0)</f>
        <v>Lumix 14.1 MP Digital Camera</v>
      </c>
      <c r="C198" s="17" t="str">
        <f>VLOOKUP(A198,Sales!$A$2:$H$206,8,0)</f>
        <v>D</v>
      </c>
      <c r="D198" s="17" t="str">
        <f>VLOOKUP(A198,Hits!$A$2:$H$206,8,0)</f>
        <v>D</v>
      </c>
      <c r="E198" s="17">
        <f>VLOOKUP(C198,$N$9:$O$12,2,TRUE)</f>
        <v>1</v>
      </c>
      <c r="F198" s="17">
        <f>VLOOKUP(D198,$N$9:$O$12,2,TRUE)</f>
        <v>1</v>
      </c>
      <c r="G198" s="17">
        <f>(0.65*E198)+(0.35*F198)</f>
        <v>1</v>
      </c>
      <c r="H198" s="17" t="str">
        <f>VLOOKUP(G198,$N$16:$O$19,2,1)</f>
        <v>D</v>
      </c>
      <c r="I198" s="18">
        <f>VLOOKUP(A198,Sheet1!$A$2:$D$206,4,0)</f>
        <v>2235</v>
      </c>
    </row>
    <row r="199" spans="1:9" x14ac:dyDescent="0.2">
      <c r="A199" s="19">
        <v>1115</v>
      </c>
      <c r="B199" s="17" t="str">
        <f>VLOOKUP(A199,Sheet1!$A$1:$B$206,2,0)</f>
        <v>M-Audio Studiophile Speakers</v>
      </c>
      <c r="C199" s="20" t="str">
        <f>VLOOKUP(A199,Sales!$A$2:$H$206,8,0)</f>
        <v>D</v>
      </c>
      <c r="D199" s="20" t="str">
        <f>VLOOKUP(A199,Hits!$A$2:$H$206,8,0)</f>
        <v>D</v>
      </c>
      <c r="E199" s="20">
        <f>VLOOKUP(C199,$N$9:$O$12,2,TRUE)</f>
        <v>1</v>
      </c>
      <c r="F199" s="20">
        <f>VLOOKUP(D199,$N$9:$O$12,2,TRUE)</f>
        <v>1</v>
      </c>
      <c r="G199" s="20">
        <f>(0.65*E199)+(0.35*F199)</f>
        <v>1</v>
      </c>
      <c r="H199" s="20" t="str">
        <f>VLOOKUP(G199,$N$16:$O$19,2,1)</f>
        <v>D</v>
      </c>
      <c r="I199" s="21">
        <f>VLOOKUP(A199,Sheet1!$A$2:$D$206,4,0)</f>
        <v>2211</v>
      </c>
    </row>
    <row r="200" spans="1:9" x14ac:dyDescent="0.2">
      <c r="A200" s="16">
        <v>1123</v>
      </c>
      <c r="B200" s="17" t="str">
        <f>VLOOKUP(A200,Sheet1!$A$1:$B$206,2,0)</f>
        <v>Microchip</v>
      </c>
      <c r="C200" s="17" t="str">
        <f>VLOOKUP(A200,Sales!$A$2:$H$206,8,0)</f>
        <v>D</v>
      </c>
      <c r="D200" s="17" t="str">
        <f>VLOOKUP(A200,Hits!$A$2:$H$206,8,0)</f>
        <v>D</v>
      </c>
      <c r="E200" s="17">
        <f>VLOOKUP(C200,$N$9:$O$12,2,TRUE)</f>
        <v>1</v>
      </c>
      <c r="F200" s="17">
        <f>VLOOKUP(D200,$N$9:$O$12,2,TRUE)</f>
        <v>1</v>
      </c>
      <c r="G200" s="17">
        <f>(0.65*E200)+(0.35*F200)</f>
        <v>1</v>
      </c>
      <c r="H200" s="17" t="str">
        <f>VLOOKUP(G200,$N$16:$O$19,2,1)</f>
        <v>D</v>
      </c>
      <c r="I200" s="18">
        <f>VLOOKUP(A200,Sheet1!$A$2:$D$206,4,0)</f>
        <v>1830</v>
      </c>
    </row>
    <row r="201" spans="1:9" x14ac:dyDescent="0.2">
      <c r="A201" s="19">
        <v>1113</v>
      </c>
      <c r="B201" s="17" t="str">
        <f>VLOOKUP(A201,Sheet1!$A$1:$B$206,2,0)</f>
        <v>M-Audio AV30 Studiophile Speakers</v>
      </c>
      <c r="C201" s="20" t="str">
        <f>VLOOKUP(A201,Sales!$A$2:$H$206,8,0)</f>
        <v>D</v>
      </c>
      <c r="D201" s="20" t="str">
        <f>VLOOKUP(A201,Hits!$A$2:$H$206,8,0)</f>
        <v>D</v>
      </c>
      <c r="E201" s="20">
        <f>VLOOKUP(C201,$N$9:$O$12,2,TRUE)</f>
        <v>1</v>
      </c>
      <c r="F201" s="20">
        <f>VLOOKUP(D201,$N$9:$O$12,2,TRUE)</f>
        <v>1</v>
      </c>
      <c r="G201" s="20">
        <f>(0.65*E201)+(0.35*F201)</f>
        <v>1</v>
      </c>
      <c r="H201" s="20" t="str">
        <f>VLOOKUP(G201,$N$16:$O$19,2,1)</f>
        <v>D</v>
      </c>
      <c r="I201" s="21">
        <f>VLOOKUP(A201,Sheet1!$A$2:$D$206,4,0)</f>
        <v>1582</v>
      </c>
    </row>
    <row r="202" spans="1:9" x14ac:dyDescent="0.2">
      <c r="A202" s="16">
        <v>1016</v>
      </c>
      <c r="B202" s="17" t="str">
        <f>VLOOKUP(A202,Sheet1!$A$1:$B$206,2,0)</f>
        <v>2011 Woot! Calendar</v>
      </c>
      <c r="C202" s="17" t="str">
        <f>VLOOKUP(A202,Sales!$A$2:$H$206,8,0)</f>
        <v>D</v>
      </c>
      <c r="D202" s="17" t="str">
        <f>VLOOKUP(A202,Hits!$A$2:$H$206,8,0)</f>
        <v>D</v>
      </c>
      <c r="E202" s="17">
        <f>VLOOKUP(C202,$N$9:$O$12,2,TRUE)</f>
        <v>1</v>
      </c>
      <c r="F202" s="17">
        <f>VLOOKUP(D202,$N$9:$O$12,2,TRUE)</f>
        <v>1</v>
      </c>
      <c r="G202" s="17">
        <f>(0.65*E202)+(0.35*F202)</f>
        <v>1</v>
      </c>
      <c r="H202" s="17" t="str">
        <f>VLOOKUP(G202,$N$16:$O$19,2,1)</f>
        <v>D</v>
      </c>
      <c r="I202" s="18">
        <f>VLOOKUP(A202,Sheet1!$A$2:$D$206,4,0)</f>
        <v>1580</v>
      </c>
    </row>
    <row r="203" spans="1:9" x14ac:dyDescent="0.2">
      <c r="A203" s="19">
        <v>1083</v>
      </c>
      <c r="B203" s="17" t="str">
        <f>VLOOKUP(A203,Sheet1!$A$1:$B$206,2,0)</f>
        <v>HP TouchSmart 23” All-In-One PC</v>
      </c>
      <c r="C203" s="20" t="str">
        <f>VLOOKUP(A203,Sales!$A$2:$H$206,8,0)</f>
        <v>D</v>
      </c>
      <c r="D203" s="20" t="str">
        <f>VLOOKUP(A203,Hits!$A$2:$H$206,8,0)</f>
        <v>D</v>
      </c>
      <c r="E203" s="20">
        <f>VLOOKUP(C203,$N$9:$O$12,2,TRUE)</f>
        <v>1</v>
      </c>
      <c r="F203" s="20">
        <f>VLOOKUP(D203,$N$9:$O$12,2,TRUE)</f>
        <v>1</v>
      </c>
      <c r="G203" s="20">
        <f>(0.65*E203)+(0.35*F203)</f>
        <v>1</v>
      </c>
      <c r="H203" s="20" t="str">
        <f>VLOOKUP(G203,$N$16:$O$19,2,1)</f>
        <v>D</v>
      </c>
      <c r="I203" s="21">
        <f>VLOOKUP(A203,Sheet1!$A$2:$D$206,4,0)</f>
        <v>1533</v>
      </c>
    </row>
    <row r="204" spans="1:9" x14ac:dyDescent="0.2">
      <c r="A204" s="16">
        <v>1013</v>
      </c>
      <c r="B204" s="17" t="str">
        <f>VLOOKUP(A204,Sheet1!$A$1:$B$206,2,0)</f>
        <v>1080p Upconverting DVD Player</v>
      </c>
      <c r="C204" s="17" t="str">
        <f>VLOOKUP(A204,Sales!$A$2:$H$206,8,0)</f>
        <v>D</v>
      </c>
      <c r="D204" s="17" t="str">
        <f>VLOOKUP(A204,Hits!$A$2:$H$206,8,0)</f>
        <v>D</v>
      </c>
      <c r="E204" s="17">
        <f>VLOOKUP(C204,$N$9:$O$12,2,TRUE)</f>
        <v>1</v>
      </c>
      <c r="F204" s="17">
        <f>VLOOKUP(D204,$N$9:$O$12,2,TRUE)</f>
        <v>1</v>
      </c>
      <c r="G204" s="17">
        <f>(0.65*E204)+(0.35*F204)</f>
        <v>1</v>
      </c>
      <c r="H204" s="17" t="str">
        <f>VLOOKUP(G204,$N$16:$O$19,2,1)</f>
        <v>D</v>
      </c>
      <c r="I204" s="18">
        <f>VLOOKUP(A204,Sheet1!$A$2:$D$206,4,0)</f>
        <v>1368</v>
      </c>
    </row>
    <row r="205" spans="1:9" x14ac:dyDescent="0.2">
      <c r="A205" s="19">
        <v>1086</v>
      </c>
      <c r="B205" s="17" t="str">
        <f>VLOOKUP(A205,Sheet1!$A$1:$B$206,2,0)</f>
        <v>iHome Netbook Accessory Kit</v>
      </c>
      <c r="C205" s="20" t="str">
        <f>VLOOKUP(A205,Sales!$A$2:$H$206,8,0)</f>
        <v>D</v>
      </c>
      <c r="D205" s="20" t="str">
        <f>VLOOKUP(A205,Hits!$A$2:$H$206,8,0)</f>
        <v>D</v>
      </c>
      <c r="E205" s="20">
        <f>VLOOKUP(C205,$N$9:$O$12,2,TRUE)</f>
        <v>1</v>
      </c>
      <c r="F205" s="20">
        <f>VLOOKUP(D205,$N$9:$O$12,2,TRUE)</f>
        <v>1</v>
      </c>
      <c r="G205" s="20">
        <f>(0.65*E205)+(0.35*F205)</f>
        <v>1</v>
      </c>
      <c r="H205" s="20" t="str">
        <f>VLOOKUP(G205,$N$16:$O$19,2,1)</f>
        <v>D</v>
      </c>
      <c r="I205" s="21">
        <f>VLOOKUP(A205,Sheet1!$A$2:$D$206,4,0)</f>
        <v>1152</v>
      </c>
    </row>
    <row r="206" spans="1:9" x14ac:dyDescent="0.2">
      <c r="A206" s="22">
        <v>1015</v>
      </c>
      <c r="B206" s="17" t="str">
        <f>VLOOKUP(A206,Sheet1!$A$1:$B$206,2,0)</f>
        <v>12-in-1 Knife by SOG</v>
      </c>
      <c r="C206" s="23" t="str">
        <f>VLOOKUP(A206,Sales!$A$2:$H$206,8,0)</f>
        <v>D</v>
      </c>
      <c r="D206" s="23" t="str">
        <f>VLOOKUP(A206,Hits!$A$2:$H$206,8,0)</f>
        <v>D</v>
      </c>
      <c r="E206" s="23">
        <f>VLOOKUP(C206,$N$9:$O$12,2,TRUE)</f>
        <v>1</v>
      </c>
      <c r="F206" s="23">
        <f>VLOOKUP(D206,$N$9:$O$12,2,TRUE)</f>
        <v>1</v>
      </c>
      <c r="G206" s="23">
        <f>(0.65*E206)+(0.35*F206)</f>
        <v>1</v>
      </c>
      <c r="H206" s="23" t="str">
        <f>VLOOKUP(G206,$N$16:$O$19,2,1)</f>
        <v>D</v>
      </c>
      <c r="I206" s="24">
        <f>VLOOKUP(A206,Sheet1!$A$2:$D$206,4,0)</f>
        <v>675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9A7A1-3A14-D142-B48D-96EAA0C0E44A}">
  <dimension ref="A3:C8"/>
  <sheetViews>
    <sheetView workbookViewId="0">
      <selection activeCell="A4" sqref="A4"/>
    </sheetView>
  </sheetViews>
  <sheetFormatPr baseColWidth="10" defaultRowHeight="15" x14ac:dyDescent="0.2"/>
  <cols>
    <col min="1" max="1" width="12.1640625" bestFit="1" customWidth="1"/>
    <col min="2" max="2" width="10.5" bestFit="1" customWidth="1"/>
    <col min="3" max="3" width="15.6640625" bestFit="1" customWidth="1"/>
  </cols>
  <sheetData>
    <row r="3" spans="1:3" x14ac:dyDescent="0.2">
      <c r="A3" s="7" t="s">
        <v>221</v>
      </c>
      <c r="B3" t="s">
        <v>229</v>
      </c>
      <c r="C3" t="s">
        <v>228</v>
      </c>
    </row>
    <row r="4" spans="1:3" x14ac:dyDescent="0.2">
      <c r="A4" s="8" t="s">
        <v>211</v>
      </c>
      <c r="B4" s="6">
        <v>54788937</v>
      </c>
      <c r="C4" s="6">
        <v>22</v>
      </c>
    </row>
    <row r="5" spans="1:3" x14ac:dyDescent="0.2">
      <c r="A5" s="8" t="s">
        <v>212</v>
      </c>
      <c r="B5" s="6">
        <v>10450897</v>
      </c>
      <c r="C5" s="6">
        <v>18</v>
      </c>
    </row>
    <row r="6" spans="1:3" x14ac:dyDescent="0.2">
      <c r="A6" s="8" t="s">
        <v>213</v>
      </c>
      <c r="B6" s="6">
        <v>8173036</v>
      </c>
      <c r="C6" s="6">
        <v>23</v>
      </c>
    </row>
    <row r="7" spans="1:3" x14ac:dyDescent="0.2">
      <c r="A7" s="8" t="s">
        <v>214</v>
      </c>
      <c r="B7" s="6">
        <v>8633280</v>
      </c>
      <c r="C7" s="6">
        <v>142</v>
      </c>
    </row>
    <row r="8" spans="1:3" x14ac:dyDescent="0.2">
      <c r="A8" s="8" t="s">
        <v>227</v>
      </c>
      <c r="B8" s="6">
        <v>82046150</v>
      </c>
      <c r="C8" s="6">
        <v>205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850AF-E98B-BB41-8377-4811983434AD}">
  <dimension ref="A1:I5"/>
  <sheetViews>
    <sheetView tabSelected="1" workbookViewId="0">
      <selection activeCell="F6" sqref="F6"/>
    </sheetView>
  </sheetViews>
  <sheetFormatPr baseColWidth="10" defaultRowHeight="15" x14ac:dyDescent="0.2"/>
  <cols>
    <col min="1" max="1" width="5.1640625" bestFit="1" customWidth="1"/>
    <col min="2" max="2" width="12" bestFit="1" customWidth="1"/>
    <col min="3" max="3" width="13.1640625" bestFit="1" customWidth="1"/>
    <col min="4" max="4" width="11.5" bestFit="1" customWidth="1"/>
  </cols>
  <sheetData>
    <row r="1" spans="1:9" x14ac:dyDescent="0.2">
      <c r="A1" s="10" t="s">
        <v>230</v>
      </c>
      <c r="B1" s="10" t="s">
        <v>231</v>
      </c>
      <c r="C1" s="10" t="s">
        <v>232</v>
      </c>
      <c r="D1" s="10" t="s">
        <v>233</v>
      </c>
      <c r="E1" s="10" t="s">
        <v>234</v>
      </c>
      <c r="F1" s="10" t="s">
        <v>235</v>
      </c>
      <c r="G1" s="10" t="s">
        <v>236</v>
      </c>
      <c r="I1" t="s">
        <v>237</v>
      </c>
    </row>
    <row r="2" spans="1:9" x14ac:dyDescent="0.2">
      <c r="A2" s="10">
        <v>1170</v>
      </c>
      <c r="B2" s="10">
        <v>21</v>
      </c>
      <c r="C2" s="10">
        <v>3</v>
      </c>
      <c r="D2" s="10">
        <v>10.53</v>
      </c>
      <c r="E2" s="10">
        <v>1.1599999999999999</v>
      </c>
      <c r="F2" s="12">
        <f>I2*(SQRT(D2^2*C2+E2^2*B2^2))</f>
        <v>57.234632361348851</v>
      </c>
      <c r="G2" s="12">
        <f>B2*C2+F2</f>
        <v>120.23463236134884</v>
      </c>
      <c r="I2" s="9">
        <f>_xlfn.NORM.S.INV(0.97)</f>
        <v>1.8807936081512504</v>
      </c>
    </row>
    <row r="3" spans="1:9" x14ac:dyDescent="0.2">
      <c r="A3" s="10">
        <v>1036</v>
      </c>
      <c r="B3" s="10">
        <v>13</v>
      </c>
      <c r="C3" s="10">
        <v>4</v>
      </c>
      <c r="D3" s="10">
        <v>12.95</v>
      </c>
      <c r="E3" s="10">
        <v>2.0499999999999998</v>
      </c>
      <c r="F3" s="12">
        <f>I3*(SQRT(D3^2*C3+E3^2*B3^2))</f>
        <v>61.12645450431441</v>
      </c>
      <c r="G3" s="12">
        <f t="shared" ref="G3:G5" si="0">B3*C3+F3</f>
        <v>113.12645450431441</v>
      </c>
      <c r="I3" s="9">
        <f>_xlfn.NORM.S.INV(0.95)</f>
        <v>1.6448536269514715</v>
      </c>
    </row>
    <row r="4" spans="1:9" x14ac:dyDescent="0.2">
      <c r="A4" s="10">
        <v>1160</v>
      </c>
      <c r="B4" s="10">
        <v>14</v>
      </c>
      <c r="C4" s="10">
        <v>6</v>
      </c>
      <c r="D4" s="10">
        <v>14</v>
      </c>
      <c r="E4" s="10">
        <v>3.76</v>
      </c>
      <c r="F4" s="12">
        <f t="shared" ref="F3:F5" si="1">1.64*(SQRT(D4^2*C4+E4^2*B4^2))</f>
        <v>103.03285610017805</v>
      </c>
      <c r="G4" s="12">
        <f t="shared" si="0"/>
        <v>187.03285610017804</v>
      </c>
    </row>
    <row r="5" spans="1:9" x14ac:dyDescent="0.2">
      <c r="A5" s="10">
        <v>1024</v>
      </c>
      <c r="B5" s="10">
        <v>15</v>
      </c>
      <c r="C5" s="10">
        <v>2</v>
      </c>
      <c r="D5" s="10">
        <v>22</v>
      </c>
      <c r="E5" s="10">
        <v>1.05</v>
      </c>
      <c r="F5" s="12">
        <f>I2*(SQRT(D5^2*C5+E5^2*B5^2))</f>
        <v>65.587199634042918</v>
      </c>
      <c r="G5" s="12">
        <f t="shared" si="0"/>
        <v>95.587199634042918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Sales</vt:lpstr>
      <vt:lpstr>Hits</vt:lpstr>
      <vt:lpstr>Weighted</vt:lpstr>
      <vt:lpstr>Pivot</vt:lpstr>
      <vt:lpstr>ROP + 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Vanajakumari</dc:creator>
  <cp:lastModifiedBy>Weppler, Alex Joseph</cp:lastModifiedBy>
  <dcterms:created xsi:type="dcterms:W3CDTF">2015-06-05T18:17:20Z</dcterms:created>
  <dcterms:modified xsi:type="dcterms:W3CDTF">2022-12-04T23:05:28Z</dcterms:modified>
</cp:coreProperties>
</file>